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65" windowWidth="22995" windowHeight="9615"/>
  </bookViews>
  <sheets>
    <sheet name="Podaci" sheetId="6" r:id="rId1"/>
    <sheet name="Plan" sheetId="3" r:id="rId2"/>
    <sheet name="HNB tečaj" sheetId="2" r:id="rId3"/>
    <sheet name="6M NRS1" sheetId="7" r:id="rId4"/>
    <sheet name="Euribor" sheetId="8" r:id="rId5"/>
  </sheets>
  <definedNames>
    <definedName name="anuiteti_1">OFFSET(Plan!$J$4,0,0,COUNTIF(Plan!$J:$J,"&gt;0"))</definedName>
    <definedName name="anuiteti_2">OFFSET(Plan!$K$4,0,0,COUNTIF(Plan!$K:$K,"&gt;0"))</definedName>
    <definedName name="datum">OFFSET(Plan!$E$4,0,0,COUNTIF(Plan!$J:$J,"&gt;0"))</definedName>
    <definedName name="eks_datum">OFFSET(Plan!$E$3,0,0,COUNTIF(Plan!$J:$J,"&gt;0")+1)</definedName>
    <definedName name="eks_izracun">OFFSET(Plan!$P$3,0,0,COUNTIF(Plan!$P:$P,"&gt;0")+1)</definedName>
  </definedNames>
  <calcPr calcId="145621"/>
</workbook>
</file>

<file path=xl/calcChain.xml><?xml version="1.0" encoding="utf-8"?>
<calcChain xmlns="http://schemas.openxmlformats.org/spreadsheetml/2006/main">
  <c r="B9" i="6" l="1"/>
  <c r="A6" i="6" l="1"/>
  <c r="A25" i="6"/>
  <c r="A23" i="6"/>
  <c r="A22" i="6"/>
  <c r="H4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E23" i="6"/>
  <c r="E3" i="3"/>
  <c r="C9" i="3"/>
  <c r="J2" i="3" s="1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K2" i="3" l="1"/>
  <c r="L2" i="3"/>
  <c r="M2" i="3"/>
  <c r="N2" i="3"/>
  <c r="C6975" i="2"/>
  <c r="B6975" i="2" l="1"/>
  <c r="B6968" i="2"/>
  <c r="B6969" i="2" s="1"/>
  <c r="B6961" i="2"/>
  <c r="B6962" i="2" s="1"/>
  <c r="B6954" i="2"/>
  <c r="B6955" i="2" s="1"/>
  <c r="B6947" i="2"/>
  <c r="B6948" i="2" s="1"/>
  <c r="B6940" i="2"/>
  <c r="B6941" i="2" s="1"/>
  <c r="B6933" i="2"/>
  <c r="B6934" i="2" s="1"/>
  <c r="B6926" i="2"/>
  <c r="B6927" i="2" s="1"/>
  <c r="B6919" i="2"/>
  <c r="B6920" i="2" s="1"/>
  <c r="B6912" i="2" l="1"/>
  <c r="B6913" i="2" s="1"/>
  <c r="B6905" i="2"/>
  <c r="B6906" i="2" s="1"/>
  <c r="B6898" i="2"/>
  <c r="B6899" i="2" s="1"/>
  <c r="B6891" i="2"/>
  <c r="B6892" i="2" s="1"/>
  <c r="B6884" i="2"/>
  <c r="B6885" i="2" s="1"/>
  <c r="Q25" i="6" l="1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E19" i="6" l="1"/>
  <c r="E20" i="6"/>
  <c r="E21" i="6"/>
  <c r="E22" i="6"/>
  <c r="E24" i="6"/>
  <c r="E25" i="6"/>
  <c r="B6856" i="2"/>
  <c r="B6857" i="2" s="1"/>
  <c r="B6863" i="2"/>
  <c r="B6864" i="2" s="1"/>
  <c r="B6870" i="2"/>
  <c r="B6871" i="2" s="1"/>
  <c r="B6877" i="2"/>
  <c r="B6878" i="2"/>
  <c r="E12" i="6" l="1"/>
  <c r="E13" i="6"/>
  <c r="E14" i="6"/>
  <c r="E15" i="6"/>
  <c r="E16" i="6"/>
  <c r="E17" i="6"/>
  <c r="C8" i="3"/>
  <c r="C7" i="3"/>
  <c r="C6" i="3"/>
  <c r="C5" i="3"/>
  <c r="L5" i="6"/>
  <c r="F5" i="6"/>
  <c r="E5" i="6" s="1"/>
  <c r="E18" i="6"/>
  <c r="E11" i="6"/>
  <c r="E10" i="6"/>
  <c r="E9" i="6"/>
  <c r="E8" i="6"/>
  <c r="E7" i="6"/>
  <c r="E6" i="6"/>
  <c r="E4" i="3" l="1"/>
  <c r="C10" i="3"/>
  <c r="N3" i="3"/>
  <c r="A6776" i="2"/>
  <c r="A6777" i="2" s="1"/>
  <c r="A6778" i="2" s="1"/>
  <c r="A6779" i="2" s="1"/>
  <c r="A6780" i="2" s="1"/>
  <c r="A6781" i="2" s="1"/>
  <c r="A6782" i="2" s="1"/>
  <c r="A6783" i="2" s="1"/>
  <c r="A6784" i="2" s="1"/>
  <c r="A6785" i="2" s="1"/>
  <c r="A6786" i="2" s="1"/>
  <c r="A6787" i="2" s="1"/>
  <c r="A6788" i="2" s="1"/>
  <c r="A6789" i="2" s="1"/>
  <c r="A6790" i="2" s="1"/>
  <c r="A6791" i="2" s="1"/>
  <c r="A6792" i="2" s="1"/>
  <c r="A6793" i="2" s="1"/>
  <c r="A6794" i="2" s="1"/>
  <c r="A6795" i="2" s="1"/>
  <c r="A6796" i="2" s="1"/>
  <c r="A6797" i="2" s="1"/>
  <c r="A6798" i="2" s="1"/>
  <c r="A6799" i="2" s="1"/>
  <c r="A6800" i="2" s="1"/>
  <c r="A6801" i="2" s="1"/>
  <c r="A6802" i="2" s="1"/>
  <c r="A6803" i="2" s="1"/>
  <c r="A6804" i="2" s="1"/>
  <c r="A6805" i="2" s="1"/>
  <c r="A6806" i="2" s="1"/>
  <c r="A6807" i="2" s="1"/>
  <c r="A6808" i="2" s="1"/>
  <c r="A6809" i="2" s="1"/>
  <c r="A6810" i="2" s="1"/>
  <c r="A6811" i="2" s="1"/>
  <c r="A6812" i="2" s="1"/>
  <c r="A6813" i="2" s="1"/>
  <c r="A6814" i="2" s="1"/>
  <c r="A6815" i="2" s="1"/>
  <c r="A6816" i="2" s="1"/>
  <c r="A6817" i="2" s="1"/>
  <c r="A6818" i="2" s="1"/>
  <c r="A6819" i="2" s="1"/>
  <c r="A6820" i="2" s="1"/>
  <c r="A6821" i="2" s="1"/>
  <c r="A6822" i="2" s="1"/>
  <c r="A6823" i="2" s="1"/>
  <c r="A6824" i="2" s="1"/>
  <c r="A6825" i="2" s="1"/>
  <c r="A6826" i="2" s="1"/>
  <c r="A6827" i="2" s="1"/>
  <c r="A6828" i="2" s="1"/>
  <c r="A6829" i="2" s="1"/>
  <c r="A6830" i="2" s="1"/>
  <c r="A6831" i="2" s="1"/>
  <c r="A6832" i="2" s="1"/>
  <c r="A6833" i="2" s="1"/>
  <c r="A6834" i="2" s="1"/>
  <c r="A6835" i="2" s="1"/>
  <c r="A6836" i="2" s="1"/>
  <c r="A6837" i="2" s="1"/>
  <c r="A6838" i="2" s="1"/>
  <c r="A6839" i="2" s="1"/>
  <c r="A6840" i="2" s="1"/>
  <c r="A6841" i="2" s="1"/>
  <c r="A6842" i="2" s="1"/>
  <c r="A6843" i="2" s="1"/>
  <c r="A6844" i="2" s="1"/>
  <c r="A6845" i="2" s="1"/>
  <c r="A6846" i="2" s="1"/>
  <c r="A6847" i="2" s="1"/>
  <c r="A6848" i="2" s="1"/>
  <c r="A6849" i="2" s="1"/>
  <c r="A6850" i="2" s="1"/>
  <c r="A6851" i="2" s="1"/>
  <c r="A6852" i="2" s="1"/>
  <c r="A6853" i="2" s="1"/>
  <c r="A6854" i="2" s="1"/>
  <c r="A6855" i="2" s="1"/>
  <c r="A6856" i="2" s="1"/>
  <c r="A6857" i="2" s="1"/>
  <c r="A6858" i="2" s="1"/>
  <c r="A6859" i="2" s="1"/>
  <c r="A6860" i="2" s="1"/>
  <c r="A6861" i="2" s="1"/>
  <c r="A6862" i="2" s="1"/>
  <c r="A6863" i="2" s="1"/>
  <c r="A6864" i="2" s="1"/>
  <c r="A6865" i="2" s="1"/>
  <c r="A6866" i="2" s="1"/>
  <c r="A6867" i="2" s="1"/>
  <c r="A6868" i="2" s="1"/>
  <c r="A6869" i="2" s="1"/>
  <c r="A6870" i="2" s="1"/>
  <c r="A6871" i="2" s="1"/>
  <c r="A6872" i="2" s="1"/>
  <c r="A6873" i="2" s="1"/>
  <c r="A6874" i="2" s="1"/>
  <c r="A6875" i="2" s="1"/>
  <c r="A6876" i="2" s="1"/>
  <c r="A6877" i="2" s="1"/>
  <c r="A6878" i="2" s="1"/>
  <c r="A6879" i="2" s="1"/>
  <c r="A6880" i="2" s="1"/>
  <c r="A6881" i="2" s="1"/>
  <c r="A6882" i="2" s="1"/>
  <c r="A6883" i="2" s="1"/>
  <c r="A6884" i="2" s="1"/>
  <c r="A6885" i="2" s="1"/>
  <c r="A6886" i="2" s="1"/>
  <c r="A6887" i="2" s="1"/>
  <c r="A6888" i="2" s="1"/>
  <c r="A6889" i="2" s="1"/>
  <c r="A6890" i="2" s="1"/>
  <c r="A6891" i="2" s="1"/>
  <c r="A6892" i="2" s="1"/>
  <c r="A6893" i="2" s="1"/>
  <c r="A6894" i="2" s="1"/>
  <c r="A6895" i="2" s="1"/>
  <c r="A6896" i="2" s="1"/>
  <c r="A6897" i="2" s="1"/>
  <c r="A6898" i="2" s="1"/>
  <c r="A6899" i="2" s="1"/>
  <c r="A6900" i="2" s="1"/>
  <c r="A6901" i="2" s="1"/>
  <c r="A6902" i="2" s="1"/>
  <c r="A6903" i="2" s="1"/>
  <c r="A6904" i="2" s="1"/>
  <c r="A6905" i="2" s="1"/>
  <c r="A6906" i="2" s="1"/>
  <c r="A6907" i="2" s="1"/>
  <c r="A6908" i="2" s="1"/>
  <c r="A6909" i="2" s="1"/>
  <c r="A6910" i="2" s="1"/>
  <c r="A6911" i="2" s="1"/>
  <c r="O4" i="3" l="1"/>
  <c r="O3" i="3"/>
  <c r="F3" i="3"/>
  <c r="H4" i="3"/>
  <c r="M4" i="3" s="1"/>
  <c r="F4" i="3"/>
  <c r="E5" i="3"/>
  <c r="G5" i="3" s="1"/>
  <c r="A6912" i="2"/>
  <c r="A6913" i="2" s="1"/>
  <c r="A6914" i="2" s="1"/>
  <c r="A6915" i="2" s="1"/>
  <c r="A6916" i="2" s="1"/>
  <c r="A6917" i="2" s="1"/>
  <c r="A6918" i="2" s="1"/>
  <c r="A6919" i="2" s="1"/>
  <c r="A6920" i="2" s="1"/>
  <c r="A6921" i="2" s="1"/>
  <c r="A6922" i="2" s="1"/>
  <c r="A6923" i="2" s="1"/>
  <c r="A6924" i="2" s="1"/>
  <c r="A6925" i="2" s="1"/>
  <c r="A6926" i="2" s="1"/>
  <c r="A6927" i="2" s="1"/>
  <c r="A6928" i="2" s="1"/>
  <c r="A6929" i="2" s="1"/>
  <c r="A6930" i="2" s="1"/>
  <c r="A6931" i="2" s="1"/>
  <c r="A6932" i="2" s="1"/>
  <c r="A6933" i="2" s="1"/>
  <c r="A6934" i="2" s="1"/>
  <c r="A6935" i="2" s="1"/>
  <c r="A6936" i="2" s="1"/>
  <c r="A6937" i="2" s="1"/>
  <c r="A6938" i="2" s="1"/>
  <c r="A6939" i="2" s="1"/>
  <c r="A6940" i="2" s="1"/>
  <c r="A6941" i="2" s="1"/>
  <c r="A6942" i="2" s="1"/>
  <c r="A6943" i="2" s="1"/>
  <c r="A6944" i="2" s="1"/>
  <c r="A6945" i="2" s="1"/>
  <c r="A6946" i="2" s="1"/>
  <c r="A6947" i="2" s="1"/>
  <c r="A6948" i="2" s="1"/>
  <c r="A6949" i="2" s="1"/>
  <c r="A6950" i="2" s="1"/>
  <c r="A6951" i="2" s="1"/>
  <c r="A6952" i="2" s="1"/>
  <c r="A6953" i="2" s="1"/>
  <c r="A6954" i="2" s="1"/>
  <c r="A6955" i="2" s="1"/>
  <c r="A6956" i="2" s="1"/>
  <c r="A6957" i="2" s="1"/>
  <c r="A6958" i="2" s="1"/>
  <c r="A6959" i="2" s="1"/>
  <c r="A6960" i="2" s="1"/>
  <c r="A6961" i="2" s="1"/>
  <c r="A6962" i="2" s="1"/>
  <c r="A6963" i="2" s="1"/>
  <c r="A6964" i="2" s="1"/>
  <c r="A6965" i="2" s="1"/>
  <c r="A6966" i="2" s="1"/>
  <c r="A6967" i="2" s="1"/>
  <c r="A6968" i="2" s="1"/>
  <c r="A6969" i="2" s="1"/>
  <c r="A6970" i="2" s="1"/>
  <c r="A6971" i="2" s="1"/>
  <c r="A6972" i="2" s="1"/>
  <c r="A6973" i="2" s="1"/>
  <c r="A6974" i="2" s="1"/>
  <c r="A6975" i="2" s="1"/>
  <c r="A6976" i="2" s="1"/>
  <c r="A6977" i="2" s="1"/>
  <c r="A6978" i="2" s="1"/>
  <c r="A6979" i="2" s="1"/>
  <c r="A6980" i="2" s="1"/>
  <c r="A6981" i="2" s="1"/>
  <c r="A6982" i="2" s="1"/>
  <c r="A6983" i="2" s="1"/>
  <c r="A6984" i="2" s="1"/>
  <c r="A6985" i="2" s="1"/>
  <c r="A6986" i="2" s="1"/>
  <c r="A6987" i="2" s="1"/>
  <c r="A6988" i="2" s="1"/>
  <c r="A6989" i="2" s="1"/>
  <c r="A6990" i="2" s="1"/>
  <c r="A6991" i="2" s="1"/>
  <c r="A6992" i="2" s="1"/>
  <c r="A6993" i="2" s="1"/>
  <c r="A6994" i="2" s="1"/>
  <c r="A6995" i="2" s="1"/>
  <c r="A6996" i="2" s="1"/>
  <c r="A6997" i="2" s="1"/>
  <c r="A6998" i="2" s="1"/>
  <c r="A6999" i="2" s="1"/>
  <c r="A7000" i="2" s="1"/>
  <c r="A7001" i="2" s="1"/>
  <c r="A7002" i="2" s="1"/>
  <c r="A7003" i="2" s="1"/>
  <c r="A7004" i="2" s="1"/>
  <c r="A7005" i="2" s="1"/>
  <c r="A7006" i="2" s="1"/>
  <c r="A7007" i="2" s="1"/>
  <c r="A7008" i="2" s="1"/>
  <c r="A7009" i="2" s="1"/>
  <c r="A7010" i="2" s="1"/>
  <c r="A7011" i="2" s="1"/>
  <c r="A7012" i="2" s="1"/>
  <c r="A7013" i="2" s="1"/>
  <c r="A7014" i="2" s="1"/>
  <c r="A7015" i="2" s="1"/>
  <c r="A7016" i="2" s="1"/>
  <c r="A7017" i="2" s="1"/>
  <c r="A7018" i="2" s="1"/>
  <c r="A7019" i="2" s="1"/>
  <c r="A7020" i="2" s="1"/>
  <c r="A7021" i="2" s="1"/>
  <c r="A7022" i="2" s="1"/>
  <c r="A7023" i="2" s="1"/>
  <c r="A7024" i="2" s="1"/>
  <c r="A7025" i="2" s="1"/>
  <c r="A7026" i="2" s="1"/>
  <c r="A7027" i="2" s="1"/>
  <c r="A7028" i="2" s="1"/>
  <c r="A7029" i="2" s="1"/>
  <c r="A7030" i="2" s="1"/>
  <c r="A7031" i="2" s="1"/>
  <c r="A7032" i="2" s="1"/>
  <c r="A7033" i="2" s="1"/>
  <c r="A7034" i="2" s="1"/>
  <c r="A7035" i="2" s="1"/>
  <c r="A7036" i="2" s="1"/>
  <c r="A7037" i="2" s="1"/>
  <c r="A7038" i="2" s="1"/>
  <c r="A7039" i="2" s="1"/>
  <c r="A7040" i="2" s="1"/>
  <c r="A7041" i="2" s="1"/>
  <c r="A7042" i="2" s="1"/>
  <c r="A7043" i="2" s="1"/>
  <c r="A7044" i="2" s="1"/>
  <c r="A7045" i="2" s="1"/>
  <c r="A7046" i="2" s="1"/>
  <c r="A7047" i="2" s="1"/>
  <c r="A7048" i="2" s="1"/>
  <c r="A7049" i="2" s="1"/>
  <c r="A7050" i="2" s="1"/>
  <c r="A7051" i="2" s="1"/>
  <c r="A7052" i="2" s="1"/>
  <c r="A7053" i="2" s="1"/>
  <c r="A7054" i="2" s="1"/>
  <c r="A7055" i="2" s="1"/>
  <c r="A7056" i="2" s="1"/>
  <c r="A7057" i="2" s="1"/>
  <c r="A7058" i="2" s="1"/>
  <c r="A7059" i="2" s="1"/>
  <c r="A7060" i="2" s="1"/>
  <c r="A7061" i="2" s="1"/>
  <c r="A7062" i="2" s="1"/>
  <c r="A7063" i="2" s="1"/>
  <c r="A7064" i="2" s="1"/>
  <c r="A7065" i="2" s="1"/>
  <c r="A7066" i="2" s="1"/>
  <c r="A7067" i="2" s="1"/>
  <c r="A7068" i="2" s="1"/>
  <c r="A7069" i="2" s="1"/>
  <c r="A7070" i="2" s="1"/>
  <c r="A7071" i="2" s="1"/>
  <c r="A7072" i="2" s="1"/>
  <c r="A7073" i="2" s="1"/>
  <c r="A7074" i="2" s="1"/>
  <c r="A7075" i="2" s="1"/>
  <c r="A7076" i="2" s="1"/>
  <c r="A7077" i="2" s="1"/>
  <c r="A7078" i="2" s="1"/>
  <c r="A7079" i="2" s="1"/>
  <c r="A7080" i="2" s="1"/>
  <c r="A7081" i="2" s="1"/>
  <c r="A7082" i="2" s="1"/>
  <c r="A7083" i="2" s="1"/>
  <c r="A7084" i="2" s="1"/>
  <c r="A7085" i="2" s="1"/>
  <c r="A7086" i="2" s="1"/>
  <c r="A7087" i="2" s="1"/>
  <c r="A7088" i="2" s="1"/>
  <c r="A7089" i="2" s="1"/>
  <c r="A7090" i="2" s="1"/>
  <c r="A7091" i="2" s="1"/>
  <c r="A7092" i="2" s="1"/>
  <c r="A7093" i="2" s="1"/>
  <c r="A7094" i="2" s="1"/>
  <c r="A7095" i="2" s="1"/>
  <c r="A7096" i="2" s="1"/>
  <c r="A7097" i="2" s="1"/>
  <c r="A7098" i="2" s="1"/>
  <c r="A7099" i="2" s="1"/>
  <c r="A7100" i="2" s="1"/>
  <c r="A7101" i="2" s="1"/>
  <c r="A7102" i="2" s="1"/>
  <c r="A7103" i="2" s="1"/>
  <c r="A7104" i="2" s="1"/>
  <c r="A7105" i="2" s="1"/>
  <c r="A7106" i="2" s="1"/>
  <c r="A7107" i="2" s="1"/>
  <c r="A7108" i="2" s="1"/>
  <c r="A7109" i="2" s="1"/>
  <c r="A7110" i="2" s="1"/>
  <c r="A7111" i="2" s="1"/>
  <c r="A7112" i="2" s="1"/>
  <c r="A7113" i="2" s="1"/>
  <c r="A7114" i="2" s="1"/>
  <c r="A7115" i="2" s="1"/>
  <c r="A7116" i="2" s="1"/>
  <c r="A7117" i="2" s="1"/>
  <c r="A7118" i="2" s="1"/>
  <c r="A7119" i="2" s="1"/>
  <c r="A7120" i="2" s="1"/>
  <c r="A7121" i="2" s="1"/>
  <c r="A7122" i="2" s="1"/>
  <c r="A7123" i="2" s="1"/>
  <c r="A7124" i="2" s="1"/>
  <c r="A7125" i="2" s="1"/>
  <c r="A7126" i="2" s="1"/>
  <c r="A7127" i="2" s="1"/>
  <c r="A7128" i="2" s="1"/>
  <c r="A7129" i="2" s="1"/>
  <c r="A7130" i="2" s="1"/>
  <c r="A7131" i="2" s="1"/>
  <c r="A7132" i="2" s="1"/>
  <c r="A7133" i="2" s="1"/>
  <c r="A7134" i="2" s="1"/>
  <c r="A7135" i="2" s="1"/>
  <c r="A7136" i="2" s="1"/>
  <c r="A7137" i="2" s="1"/>
  <c r="A7138" i="2" s="1"/>
  <c r="A7139" i="2" s="1"/>
  <c r="A7140" i="2" s="1"/>
  <c r="A7141" i="2" s="1"/>
  <c r="A7142" i="2" s="1"/>
  <c r="A7143" i="2" s="1"/>
  <c r="A7144" i="2" s="1"/>
  <c r="A7145" i="2" s="1"/>
  <c r="A7146" i="2" s="1"/>
  <c r="A7147" i="2" s="1"/>
  <c r="A7148" i="2" s="1"/>
  <c r="A7149" i="2" s="1"/>
  <c r="A7150" i="2" s="1"/>
  <c r="A7151" i="2" s="1"/>
  <c r="A7152" i="2" s="1"/>
  <c r="A7153" i="2" s="1"/>
  <c r="A7154" i="2" s="1"/>
  <c r="A7155" i="2" s="1"/>
  <c r="A7156" i="2" s="1"/>
  <c r="A7157" i="2" s="1"/>
  <c r="A7158" i="2" s="1"/>
  <c r="A7159" i="2" s="1"/>
  <c r="A7160" i="2" s="1"/>
  <c r="A7161" i="2" s="1"/>
  <c r="A7162" i="2" s="1"/>
  <c r="A7163" i="2" s="1"/>
  <c r="A7164" i="2" s="1"/>
  <c r="A7165" i="2" s="1"/>
  <c r="A7166" i="2" s="1"/>
  <c r="A7167" i="2" s="1"/>
  <c r="A7168" i="2" s="1"/>
  <c r="A7169" i="2" s="1"/>
  <c r="A7170" i="2" s="1"/>
  <c r="A7171" i="2" s="1"/>
  <c r="A7172" i="2" s="1"/>
  <c r="A7173" i="2" s="1"/>
  <c r="A7174" i="2" s="1"/>
  <c r="A7175" i="2" s="1"/>
  <c r="A7176" i="2" s="1"/>
  <c r="A7177" i="2" s="1"/>
  <c r="A7178" i="2" s="1"/>
  <c r="A7179" i="2" s="1"/>
  <c r="A7180" i="2" s="1"/>
  <c r="A7181" i="2" s="1"/>
  <c r="A7182" i="2" s="1"/>
  <c r="A7183" i="2" s="1"/>
  <c r="A7184" i="2" s="1"/>
  <c r="A7185" i="2" s="1"/>
  <c r="A7186" i="2" s="1"/>
  <c r="A7187" i="2" s="1"/>
  <c r="A7188" i="2" s="1"/>
  <c r="A7189" i="2" s="1"/>
  <c r="A7190" i="2" s="1"/>
  <c r="A7191" i="2" s="1"/>
  <c r="A7192" i="2" s="1"/>
  <c r="A7193" i="2" s="1"/>
  <c r="A7194" i="2" s="1"/>
  <c r="A7195" i="2" s="1"/>
  <c r="A7196" i="2" s="1"/>
  <c r="A7197" i="2" s="1"/>
  <c r="A7198" i="2" s="1"/>
  <c r="A7199" i="2" s="1"/>
  <c r="A7200" i="2" s="1"/>
  <c r="A7201" i="2" s="1"/>
  <c r="A7202" i="2" s="1"/>
  <c r="A7203" i="2" s="1"/>
  <c r="A7204" i="2" s="1"/>
  <c r="A7205" i="2" s="1"/>
  <c r="A7206" i="2" s="1"/>
  <c r="A7207" i="2" s="1"/>
  <c r="A7208" i="2" s="1"/>
  <c r="A7209" i="2" s="1"/>
  <c r="A7210" i="2" s="1"/>
  <c r="A7211" i="2" s="1"/>
  <c r="A7212" i="2" s="1"/>
  <c r="A7213" i="2" s="1"/>
  <c r="A7214" i="2" s="1"/>
  <c r="A7215" i="2" s="1"/>
  <c r="A7216" i="2" s="1"/>
  <c r="A7217" i="2" s="1"/>
  <c r="A7218" i="2" s="1"/>
  <c r="A7219" i="2" s="1"/>
  <c r="A7220" i="2" s="1"/>
  <c r="A7221" i="2" s="1"/>
  <c r="A7222" i="2" s="1"/>
  <c r="A7223" i="2" s="1"/>
  <c r="A7224" i="2" s="1"/>
  <c r="A7225" i="2" s="1"/>
  <c r="A7226" i="2" s="1"/>
  <c r="A7227" i="2" s="1"/>
  <c r="A7228" i="2" s="1"/>
  <c r="A7229" i="2" s="1"/>
  <c r="A7230" i="2" s="1"/>
  <c r="A7231" i="2" s="1"/>
  <c r="A7232" i="2" s="1"/>
  <c r="A7233" i="2" s="1"/>
  <c r="A7234" i="2" s="1"/>
  <c r="A7235" i="2" s="1"/>
  <c r="A7236" i="2" s="1"/>
  <c r="A7237" i="2" s="1"/>
  <c r="A7238" i="2" s="1"/>
  <c r="A7239" i="2" s="1"/>
  <c r="A7240" i="2" s="1"/>
  <c r="A7241" i="2" s="1"/>
  <c r="A7242" i="2" s="1"/>
  <c r="A7243" i="2" s="1"/>
  <c r="A7244" i="2" s="1"/>
  <c r="A7245" i="2" s="1"/>
  <c r="A7246" i="2" s="1"/>
  <c r="A7247" i="2" s="1"/>
  <c r="A7248" i="2" s="1"/>
  <c r="A7249" i="2" s="1"/>
  <c r="A7250" i="2" s="1"/>
  <c r="A7251" i="2" s="1"/>
  <c r="A7252" i="2" s="1"/>
  <c r="A7253" i="2" s="1"/>
  <c r="A7254" i="2" s="1"/>
  <c r="A7255" i="2" s="1"/>
  <c r="A7256" i="2" s="1"/>
  <c r="A7257" i="2" s="1"/>
  <c r="A7258" i="2" s="1"/>
  <c r="A7259" i="2" s="1"/>
  <c r="A7260" i="2" s="1"/>
  <c r="A7261" i="2" s="1"/>
  <c r="A7262" i="2" s="1"/>
  <c r="A7263" i="2" s="1"/>
  <c r="A7264" i="2" s="1"/>
  <c r="A7265" i="2" s="1"/>
  <c r="A7266" i="2" s="1"/>
  <c r="A7267" i="2" s="1"/>
  <c r="A7268" i="2" s="1"/>
  <c r="A7269" i="2" s="1"/>
  <c r="A7270" i="2" s="1"/>
  <c r="A7271" i="2" s="1"/>
  <c r="A7272" i="2" s="1"/>
  <c r="A7273" i="2" s="1"/>
  <c r="A7274" i="2" s="1"/>
  <c r="A7275" i="2" s="1"/>
  <c r="A7276" i="2" s="1"/>
  <c r="A7277" i="2" s="1"/>
  <c r="A7278" i="2" s="1"/>
  <c r="A7279" i="2" s="1"/>
  <c r="A7280" i="2" s="1"/>
  <c r="A7281" i="2" s="1"/>
  <c r="A7282" i="2" s="1"/>
  <c r="A7283" i="2" s="1"/>
  <c r="A7284" i="2" s="1"/>
  <c r="A7285" i="2" s="1"/>
  <c r="A7286" i="2" s="1"/>
  <c r="A7287" i="2" s="1"/>
  <c r="A7288" i="2" s="1"/>
  <c r="A7289" i="2" s="1"/>
  <c r="A7290" i="2" s="1"/>
  <c r="A7291" i="2" s="1"/>
  <c r="A7292" i="2" s="1"/>
  <c r="A7293" i="2" s="1"/>
  <c r="A7294" i="2" s="1"/>
  <c r="A7295" i="2" s="1"/>
  <c r="A7296" i="2" s="1"/>
  <c r="A7297" i="2" s="1"/>
  <c r="A7298" i="2" s="1"/>
  <c r="A7299" i="2" s="1"/>
  <c r="A7300" i="2" s="1"/>
  <c r="A7301" i="2" s="1"/>
  <c r="A7302" i="2" s="1"/>
  <c r="A7303" i="2" s="1"/>
  <c r="A7304" i="2" s="1"/>
  <c r="A7305" i="2" s="1"/>
  <c r="A7306" i="2" s="1"/>
  <c r="A7307" i="2" s="1"/>
  <c r="A7308" i="2" s="1"/>
  <c r="A7309" i="2" s="1"/>
  <c r="A7310" i="2" s="1"/>
  <c r="A7311" i="2" s="1"/>
  <c r="A7312" i="2" s="1"/>
  <c r="A7313" i="2" s="1"/>
  <c r="A7314" i="2" s="1"/>
  <c r="A7315" i="2" s="1"/>
  <c r="A7316" i="2" s="1"/>
  <c r="A7317" i="2" s="1"/>
  <c r="A7318" i="2" s="1"/>
  <c r="A7319" i="2" s="1"/>
  <c r="A7320" i="2" s="1"/>
  <c r="A7321" i="2" s="1"/>
  <c r="A7322" i="2" s="1"/>
  <c r="A7323" i="2" s="1"/>
  <c r="A7324" i="2" s="1"/>
  <c r="A7325" i="2" s="1"/>
  <c r="A7326" i="2" s="1"/>
  <c r="A7327" i="2" s="1"/>
  <c r="A7328" i="2" s="1"/>
  <c r="A7329" i="2" s="1"/>
  <c r="A7330" i="2" s="1"/>
  <c r="A7331" i="2" s="1"/>
  <c r="A7332" i="2" s="1"/>
  <c r="A7333" i="2" s="1"/>
  <c r="A7334" i="2" s="1"/>
  <c r="A7335" i="2" s="1"/>
  <c r="A7336" i="2" s="1"/>
  <c r="A7337" i="2" s="1"/>
  <c r="A7338" i="2" s="1"/>
  <c r="A7339" i="2" s="1"/>
  <c r="A7340" i="2" s="1"/>
  <c r="A7341" i="2" s="1"/>
  <c r="A7342" i="2" s="1"/>
  <c r="A7343" i="2" s="1"/>
  <c r="A7344" i="2" s="1"/>
  <c r="A7345" i="2" s="1"/>
  <c r="A7346" i="2" s="1"/>
  <c r="A7347" i="2" s="1"/>
  <c r="A7348" i="2" s="1"/>
  <c r="A7349" i="2" s="1"/>
  <c r="A7350" i="2" s="1"/>
  <c r="A7351" i="2" s="1"/>
  <c r="A7352" i="2" s="1"/>
  <c r="A7353" i="2" s="1"/>
  <c r="A7354" i="2" s="1"/>
  <c r="A7355" i="2" s="1"/>
  <c r="A7356" i="2" s="1"/>
  <c r="A7357" i="2" s="1"/>
  <c r="A7358" i="2" s="1"/>
  <c r="A7359" i="2" s="1"/>
  <c r="A7360" i="2" s="1"/>
  <c r="A7361" i="2" s="1"/>
  <c r="A7362" i="2" s="1"/>
  <c r="A7363" i="2" s="1"/>
  <c r="A7364" i="2" s="1"/>
  <c r="A7365" i="2" s="1"/>
  <c r="A7366" i="2" s="1"/>
  <c r="A7367" i="2" s="1"/>
  <c r="A7368" i="2" s="1"/>
  <c r="A7369" i="2" s="1"/>
  <c r="A7370" i="2" s="1"/>
  <c r="A7371" i="2" s="1"/>
  <c r="A7372" i="2" s="1"/>
  <c r="A7373" i="2" s="1"/>
  <c r="A7374" i="2" s="1"/>
  <c r="A7375" i="2" s="1"/>
  <c r="A7376" i="2" s="1"/>
  <c r="A7377" i="2" s="1"/>
  <c r="A7378" i="2" s="1"/>
  <c r="A7379" i="2" s="1"/>
  <c r="A7380" i="2" s="1"/>
  <c r="A7381" i="2" s="1"/>
  <c r="A7382" i="2" s="1"/>
  <c r="A7383" i="2" s="1"/>
  <c r="A7384" i="2" s="1"/>
  <c r="A7385" i="2" s="1"/>
  <c r="A7386" i="2" s="1"/>
  <c r="A7387" i="2" s="1"/>
  <c r="A7388" i="2" s="1"/>
  <c r="A7389" i="2" s="1"/>
  <c r="A7390" i="2" s="1"/>
  <c r="A7391" i="2" s="1"/>
  <c r="A7392" i="2" s="1"/>
  <c r="A7393" i="2" s="1"/>
  <c r="A7394" i="2" s="1"/>
  <c r="A7395" i="2" s="1"/>
  <c r="A7396" i="2" s="1"/>
  <c r="A7397" i="2" s="1"/>
  <c r="A7398" i="2" s="1"/>
  <c r="A7399" i="2" s="1"/>
  <c r="A7400" i="2" s="1"/>
  <c r="A7401" i="2" s="1"/>
  <c r="A7402" i="2" s="1"/>
  <c r="A7403" i="2" s="1"/>
  <c r="A7404" i="2" s="1"/>
  <c r="A7405" i="2" s="1"/>
  <c r="A7406" i="2" s="1"/>
  <c r="A7407" i="2" s="1"/>
  <c r="A7408" i="2" s="1"/>
  <c r="A7409" i="2" s="1"/>
  <c r="A7410" i="2" s="1"/>
  <c r="A7411" i="2" s="1"/>
  <c r="A7412" i="2" s="1"/>
  <c r="A7413" i="2" s="1"/>
  <c r="A7414" i="2" s="1"/>
  <c r="A7415" i="2" s="1"/>
  <c r="A7416" i="2" s="1"/>
  <c r="A7417" i="2" s="1"/>
  <c r="A7418" i="2" s="1"/>
  <c r="A7419" i="2" s="1"/>
  <c r="A7420" i="2" s="1"/>
  <c r="A7421" i="2" s="1"/>
  <c r="A7422" i="2" s="1"/>
  <c r="A7423" i="2" s="1"/>
  <c r="A7424" i="2" s="1"/>
  <c r="A7425" i="2" s="1"/>
  <c r="A7426" i="2" s="1"/>
  <c r="A7427" i="2" s="1"/>
  <c r="A7428" i="2" s="1"/>
  <c r="A7429" i="2" s="1"/>
  <c r="A7430" i="2" s="1"/>
  <c r="A7431" i="2" s="1"/>
  <c r="A7432" i="2" s="1"/>
  <c r="A7433" i="2" s="1"/>
  <c r="A7434" i="2" s="1"/>
  <c r="A7435" i="2" s="1"/>
  <c r="A7436" i="2" s="1"/>
  <c r="A7437" i="2" s="1"/>
  <c r="A7438" i="2" s="1"/>
  <c r="A7439" i="2" s="1"/>
  <c r="A7440" i="2" s="1"/>
  <c r="A7441" i="2" s="1"/>
  <c r="A7442" i="2" s="1"/>
  <c r="A7443" i="2" s="1"/>
  <c r="A7444" i="2" s="1"/>
  <c r="A7445" i="2" s="1"/>
  <c r="A7446" i="2" s="1"/>
  <c r="A7447" i="2" s="1"/>
  <c r="A7448" i="2" s="1"/>
  <c r="A7449" i="2" s="1"/>
  <c r="A7450" i="2" s="1"/>
  <c r="A7451" i="2" s="1"/>
  <c r="A7452" i="2" s="1"/>
  <c r="A7453" i="2" s="1"/>
  <c r="A7454" i="2" s="1"/>
  <c r="A7455" i="2" s="1"/>
  <c r="A7456" i="2" s="1"/>
  <c r="A7457" i="2" s="1"/>
  <c r="A7458" i="2" s="1"/>
  <c r="A7459" i="2" s="1"/>
  <c r="A7460" i="2" s="1"/>
  <c r="A7461" i="2" s="1"/>
  <c r="A7462" i="2" s="1"/>
  <c r="A7463" i="2" s="1"/>
  <c r="A7464" i="2" s="1"/>
  <c r="A7465" i="2" s="1"/>
  <c r="A7466" i="2" s="1"/>
  <c r="A7467" i="2" s="1"/>
  <c r="A7468" i="2" s="1"/>
  <c r="A7469" i="2" s="1"/>
  <c r="A7470" i="2" s="1"/>
  <c r="A7471" i="2" s="1"/>
  <c r="A7472" i="2" s="1"/>
  <c r="A7473" i="2" s="1"/>
  <c r="A7474" i="2" s="1"/>
  <c r="A7475" i="2" s="1"/>
  <c r="A7476" i="2" s="1"/>
  <c r="A7477" i="2" s="1"/>
  <c r="A7478" i="2" s="1"/>
  <c r="A7479" i="2" s="1"/>
  <c r="A7480" i="2" s="1"/>
  <c r="A7481" i="2" s="1"/>
  <c r="A7482" i="2" s="1"/>
  <c r="A7483" i="2" s="1"/>
  <c r="A7484" i="2" s="1"/>
  <c r="A7485" i="2" s="1"/>
  <c r="A7486" i="2" s="1"/>
  <c r="A7487" i="2" s="1"/>
  <c r="A7488" i="2" s="1"/>
  <c r="A7489" i="2" s="1"/>
  <c r="A7490" i="2" s="1"/>
  <c r="A7491" i="2" s="1"/>
  <c r="A7492" i="2" s="1"/>
  <c r="A7493" i="2" s="1"/>
  <c r="A7494" i="2" s="1"/>
  <c r="A7495" i="2" s="1"/>
  <c r="A7496" i="2" s="1"/>
  <c r="A7497" i="2" s="1"/>
  <c r="A7498" i="2" s="1"/>
  <c r="A7499" i="2" s="1"/>
  <c r="A7500" i="2" s="1"/>
  <c r="A7501" i="2" s="1"/>
  <c r="A7502" i="2" s="1"/>
  <c r="A7503" i="2" s="1"/>
  <c r="A7504" i="2" s="1"/>
  <c r="A7505" i="2" s="1"/>
  <c r="A7506" i="2" s="1"/>
  <c r="A7507" i="2" s="1"/>
  <c r="A7508" i="2" s="1"/>
  <c r="A7509" i="2" s="1"/>
  <c r="A7510" i="2" s="1"/>
  <c r="A7511" i="2" s="1"/>
  <c r="A7512" i="2" s="1"/>
  <c r="A7513" i="2" s="1"/>
  <c r="A7514" i="2" s="1"/>
  <c r="A7515" i="2" s="1"/>
  <c r="A7516" i="2" s="1"/>
  <c r="A7517" i="2" s="1"/>
  <c r="A7518" i="2" s="1"/>
  <c r="A7519" i="2" s="1"/>
  <c r="A7520" i="2" s="1"/>
  <c r="A7521" i="2" s="1"/>
  <c r="A7522" i="2" s="1"/>
  <c r="A7523" i="2" s="1"/>
  <c r="A7524" i="2" s="1"/>
  <c r="A7525" i="2" s="1"/>
  <c r="A7526" i="2" s="1"/>
  <c r="A7527" i="2" s="1"/>
  <c r="A7528" i="2" s="1"/>
  <c r="A7529" i="2" s="1"/>
  <c r="A7530" i="2" s="1"/>
  <c r="A7531" i="2" s="1"/>
  <c r="A7532" i="2" s="1"/>
  <c r="A7533" i="2" s="1"/>
  <c r="A7534" i="2" s="1"/>
  <c r="A7535" i="2" s="1"/>
  <c r="A7536" i="2" s="1"/>
  <c r="A7537" i="2" s="1"/>
  <c r="A7538" i="2" s="1"/>
  <c r="A7539" i="2" s="1"/>
  <c r="A7540" i="2" s="1"/>
  <c r="A7541" i="2" s="1"/>
  <c r="A7542" i="2" s="1"/>
  <c r="A7543" i="2" s="1"/>
  <c r="A7544" i="2" s="1"/>
  <c r="A7545" i="2" s="1"/>
  <c r="A7546" i="2" s="1"/>
  <c r="A7547" i="2" s="1"/>
  <c r="A7548" i="2" s="1"/>
  <c r="A7549" i="2" s="1"/>
  <c r="A7550" i="2" s="1"/>
  <c r="A7551" i="2" s="1"/>
  <c r="A7552" i="2" s="1"/>
  <c r="A7553" i="2" s="1"/>
  <c r="A7554" i="2" s="1"/>
  <c r="A7555" i="2" s="1"/>
  <c r="A7556" i="2" s="1"/>
  <c r="A7557" i="2" s="1"/>
  <c r="A7558" i="2" s="1"/>
  <c r="A7559" i="2" s="1"/>
  <c r="A7560" i="2" s="1"/>
  <c r="A7561" i="2" s="1"/>
  <c r="A7562" i="2" s="1"/>
  <c r="A7563" i="2" s="1"/>
  <c r="A7564" i="2" s="1"/>
  <c r="A7565" i="2" s="1"/>
  <c r="A7566" i="2" s="1"/>
  <c r="A7567" i="2" s="1"/>
  <c r="A7568" i="2" s="1"/>
  <c r="A7569" i="2" s="1"/>
  <c r="A7570" i="2" s="1"/>
  <c r="A7571" i="2" s="1"/>
  <c r="A7572" i="2" s="1"/>
  <c r="A7573" i="2" s="1"/>
  <c r="A7574" i="2" s="1"/>
  <c r="A7575" i="2" s="1"/>
  <c r="A7576" i="2" s="1"/>
  <c r="A7577" i="2" s="1"/>
  <c r="A7578" i="2" s="1"/>
  <c r="A7579" i="2" s="1"/>
  <c r="A7580" i="2" s="1"/>
  <c r="A7581" i="2" s="1"/>
  <c r="A7582" i="2" s="1"/>
  <c r="A7583" i="2" s="1"/>
  <c r="A7584" i="2" s="1"/>
  <c r="A7585" i="2" s="1"/>
  <c r="A7586" i="2" s="1"/>
  <c r="A7587" i="2" s="1"/>
  <c r="A7588" i="2" s="1"/>
  <c r="A7589" i="2" s="1"/>
  <c r="A7590" i="2" s="1"/>
  <c r="A7591" i="2" s="1"/>
  <c r="A7592" i="2" s="1"/>
  <c r="A7593" i="2" s="1"/>
  <c r="A7594" i="2" s="1"/>
  <c r="A7595" i="2" s="1"/>
  <c r="A7596" i="2" s="1"/>
  <c r="A7597" i="2" s="1"/>
  <c r="A7598" i="2" s="1"/>
  <c r="A7599" i="2" s="1"/>
  <c r="A7600" i="2" s="1"/>
  <c r="A7601" i="2" s="1"/>
  <c r="A7602" i="2" s="1"/>
  <c r="A7603" i="2" s="1"/>
  <c r="A7604" i="2" s="1"/>
  <c r="A7605" i="2" s="1"/>
  <c r="A7606" i="2" s="1"/>
  <c r="A7607" i="2" s="1"/>
  <c r="A7608" i="2" s="1"/>
  <c r="A7609" i="2" s="1"/>
  <c r="A7610" i="2" s="1"/>
  <c r="A7611" i="2" s="1"/>
  <c r="A7612" i="2" s="1"/>
  <c r="A7613" i="2" s="1"/>
  <c r="A7614" i="2" s="1"/>
  <c r="A7615" i="2" s="1"/>
  <c r="A7616" i="2" s="1"/>
  <c r="A7617" i="2" s="1"/>
  <c r="A7618" i="2" s="1"/>
  <c r="A7619" i="2" s="1"/>
  <c r="A7620" i="2" s="1"/>
  <c r="A7621" i="2" s="1"/>
  <c r="A7622" i="2" s="1"/>
  <c r="A7623" i="2" s="1"/>
  <c r="A7624" i="2" s="1"/>
  <c r="A7625" i="2" s="1"/>
  <c r="A7626" i="2" s="1"/>
  <c r="A7627" i="2" s="1"/>
  <c r="A7628" i="2" s="1"/>
  <c r="A7629" i="2" s="1"/>
  <c r="A7630" i="2" s="1"/>
  <c r="A7631" i="2" s="1"/>
  <c r="A7632" i="2" s="1"/>
  <c r="A7633" i="2" s="1"/>
  <c r="A7634" i="2" s="1"/>
  <c r="A7635" i="2" s="1"/>
  <c r="A7636" i="2" s="1"/>
  <c r="A7637" i="2" s="1"/>
  <c r="A7638" i="2" s="1"/>
  <c r="A7639" i="2" s="1"/>
  <c r="A7640" i="2" s="1"/>
  <c r="A7641" i="2" s="1"/>
  <c r="A7642" i="2" s="1"/>
  <c r="A7643" i="2" s="1"/>
  <c r="A7644" i="2" s="1"/>
  <c r="A7645" i="2" s="1"/>
  <c r="A7646" i="2" s="1"/>
  <c r="A7647" i="2" s="1"/>
  <c r="A7648" i="2" s="1"/>
  <c r="A7649" i="2" s="1"/>
  <c r="A7650" i="2" s="1"/>
  <c r="A7651" i="2" s="1"/>
  <c r="A7652" i="2" s="1"/>
  <c r="A7653" i="2" s="1"/>
  <c r="A7654" i="2" s="1"/>
  <c r="A7655" i="2" s="1"/>
  <c r="A7656" i="2" s="1"/>
  <c r="A7657" i="2" s="1"/>
  <c r="A7658" i="2" s="1"/>
  <c r="A7659" i="2" s="1"/>
  <c r="A7660" i="2" s="1"/>
  <c r="A7661" i="2" s="1"/>
  <c r="A7662" i="2" s="1"/>
  <c r="A7663" i="2" s="1"/>
  <c r="A7664" i="2" s="1"/>
  <c r="A7665" i="2" s="1"/>
  <c r="A7666" i="2" s="1"/>
  <c r="A7667" i="2" s="1"/>
  <c r="A7668" i="2" s="1"/>
  <c r="A7669" i="2" s="1"/>
  <c r="A7670" i="2" s="1"/>
  <c r="A7671" i="2" s="1"/>
  <c r="A7672" i="2" s="1"/>
  <c r="A7673" i="2" s="1"/>
  <c r="A7674" i="2" s="1"/>
  <c r="A7675" i="2" s="1"/>
  <c r="A7676" i="2" s="1"/>
  <c r="A7677" i="2" s="1"/>
  <c r="A7678" i="2" s="1"/>
  <c r="A7679" i="2" s="1"/>
  <c r="A7680" i="2" s="1"/>
  <c r="A7681" i="2" s="1"/>
  <c r="A7682" i="2" s="1"/>
  <c r="A7683" i="2" s="1"/>
  <c r="A7684" i="2" s="1"/>
  <c r="A7685" i="2" s="1"/>
  <c r="A7686" i="2" s="1"/>
  <c r="A7687" i="2" s="1"/>
  <c r="A7688" i="2" s="1"/>
  <c r="A7689" i="2" s="1"/>
  <c r="A7690" i="2" s="1"/>
  <c r="A7691" i="2" s="1"/>
  <c r="A7692" i="2" s="1"/>
  <c r="A7693" i="2" s="1"/>
  <c r="A7694" i="2" s="1"/>
  <c r="A7695" i="2" s="1"/>
  <c r="A7696" i="2" s="1"/>
  <c r="A7697" i="2" s="1"/>
  <c r="A7698" i="2" s="1"/>
  <c r="A7699" i="2" s="1"/>
  <c r="A7700" i="2" s="1"/>
  <c r="A7701" i="2" s="1"/>
  <c r="A7702" i="2" s="1"/>
  <c r="A7703" i="2" s="1"/>
  <c r="A7704" i="2" s="1"/>
  <c r="A7705" i="2" s="1"/>
  <c r="A7706" i="2" s="1"/>
  <c r="A7707" i="2" s="1"/>
  <c r="A7708" i="2" s="1"/>
  <c r="A7709" i="2" s="1"/>
  <c r="A7710" i="2" s="1"/>
  <c r="A7711" i="2" s="1"/>
  <c r="A7712" i="2" s="1"/>
  <c r="A7713" i="2" s="1"/>
  <c r="A7714" i="2" s="1"/>
  <c r="A7715" i="2" s="1"/>
  <c r="A7716" i="2" s="1"/>
  <c r="A7717" i="2" s="1"/>
  <c r="A7718" i="2" s="1"/>
  <c r="A7719" i="2" s="1"/>
  <c r="A7720" i="2" s="1"/>
  <c r="D5" i="3"/>
  <c r="O5" i="3" s="1"/>
  <c r="G4" i="3"/>
  <c r="P3" i="3" l="1"/>
  <c r="D6" i="3"/>
  <c r="O6" i="3" s="1"/>
  <c r="H5" i="3"/>
  <c r="I5" i="3" s="1"/>
  <c r="E6" i="3"/>
  <c r="F5" i="3"/>
  <c r="I4" i="3"/>
  <c r="K4" i="3" s="1"/>
  <c r="P4" i="3" s="1"/>
  <c r="E7" i="3" l="1"/>
  <c r="H7" i="3" s="1"/>
  <c r="F6" i="3"/>
  <c r="D7" i="3"/>
  <c r="O7" i="3" s="1"/>
  <c r="H6" i="3"/>
  <c r="I6" i="3" s="1"/>
  <c r="L4" i="3"/>
  <c r="N4" i="3"/>
  <c r="J4" i="3"/>
  <c r="G6" i="3"/>
  <c r="E8" i="3" l="1"/>
  <c r="H8" i="3" s="1"/>
  <c r="F7" i="3"/>
  <c r="K5" i="3"/>
  <c r="P5" i="3" s="1"/>
  <c r="D8" i="3"/>
  <c r="O8" i="3" s="1"/>
  <c r="M5" i="3"/>
  <c r="I7" i="3"/>
  <c r="G7" i="3"/>
  <c r="D9" i="3"/>
  <c r="O9" i="3" s="1"/>
  <c r="E9" i="3" l="1"/>
  <c r="H9" i="3" s="1"/>
  <c r="F8" i="3"/>
  <c r="N5" i="3"/>
  <c r="J5" i="3"/>
  <c r="L5" i="3"/>
  <c r="E10" i="3"/>
  <c r="H10" i="3" s="1"/>
  <c r="G8" i="3"/>
  <c r="I8" i="3"/>
  <c r="D10" i="3"/>
  <c r="O10" i="3" s="1"/>
  <c r="F9" i="3" l="1"/>
  <c r="K6" i="3"/>
  <c r="M6" i="3"/>
  <c r="E11" i="3"/>
  <c r="H11" i="3" s="1"/>
  <c r="F10" i="3"/>
  <c r="G9" i="3"/>
  <c r="I9" i="3"/>
  <c r="D11" i="3"/>
  <c r="O11" i="3" s="1"/>
  <c r="N6" i="3" l="1"/>
  <c r="K7" i="3" s="1"/>
  <c r="P7" i="3" s="1"/>
  <c r="P6" i="3"/>
  <c r="J6" i="3"/>
  <c r="L6" i="3"/>
  <c r="E12" i="3"/>
  <c r="H12" i="3" s="1"/>
  <c r="F11" i="3"/>
  <c r="G10" i="3"/>
  <c r="I10" i="3"/>
  <c r="D12" i="3"/>
  <c r="O12" i="3" s="1"/>
  <c r="M7" i="3" l="1"/>
  <c r="L7" i="3" s="1"/>
  <c r="J7" i="3"/>
  <c r="E13" i="3"/>
  <c r="H13" i="3" s="1"/>
  <c r="F12" i="3"/>
  <c r="I11" i="3"/>
  <c r="G11" i="3"/>
  <c r="N7" i="3"/>
  <c r="D13" i="3"/>
  <c r="O13" i="3" s="1"/>
  <c r="K8" i="3" l="1"/>
  <c r="M8" i="3"/>
  <c r="F13" i="3"/>
  <c r="E14" i="3"/>
  <c r="H14" i="3" s="1"/>
  <c r="I12" i="3"/>
  <c r="G12" i="3"/>
  <c r="D14" i="3"/>
  <c r="O14" i="3" s="1"/>
  <c r="J8" i="3" l="1"/>
  <c r="P8" i="3"/>
  <c r="N8" i="3"/>
  <c r="L8" i="3"/>
  <c r="E15" i="3"/>
  <c r="H15" i="3" s="1"/>
  <c r="F14" i="3"/>
  <c r="G14" i="3"/>
  <c r="I14" i="3"/>
  <c r="G13" i="3"/>
  <c r="I13" i="3"/>
  <c r="D15" i="3"/>
  <c r="O15" i="3" s="1"/>
  <c r="K9" i="3" l="1"/>
  <c r="P9" i="3" s="1"/>
  <c r="M9" i="3"/>
  <c r="E16" i="3"/>
  <c r="H16" i="3" s="1"/>
  <c r="F15" i="3"/>
  <c r="I15" i="3"/>
  <c r="G15" i="3"/>
  <c r="D16" i="3"/>
  <c r="O16" i="3" s="1"/>
  <c r="J9" i="3" l="1"/>
  <c r="L9" i="3"/>
  <c r="N9" i="3"/>
  <c r="E17" i="3"/>
  <c r="H17" i="3" s="1"/>
  <c r="F16" i="3"/>
  <c r="G16" i="3"/>
  <c r="I16" i="3"/>
  <c r="D17" i="3"/>
  <c r="O17" i="3" s="1"/>
  <c r="K10" i="3" l="1"/>
  <c r="M10" i="3"/>
  <c r="E18" i="3"/>
  <c r="H18" i="3" s="1"/>
  <c r="F17" i="3"/>
  <c r="G17" i="3"/>
  <c r="I17" i="3"/>
  <c r="D18" i="3"/>
  <c r="O18" i="3" s="1"/>
  <c r="N10" i="3" l="1"/>
  <c r="M11" i="3" s="1"/>
  <c r="P10" i="3"/>
  <c r="J10" i="3"/>
  <c r="L10" i="3"/>
  <c r="E19" i="3"/>
  <c r="G19" i="3" s="1"/>
  <c r="F18" i="3"/>
  <c r="G18" i="3"/>
  <c r="I18" i="3"/>
  <c r="D19" i="3"/>
  <c r="O19" i="3" s="1"/>
  <c r="K11" i="3" l="1"/>
  <c r="L11" i="3" s="1"/>
  <c r="H19" i="3"/>
  <c r="I19" i="3" s="1"/>
  <c r="E20" i="3"/>
  <c r="H20" i="3" s="1"/>
  <c r="F19" i="3"/>
  <c r="N11" i="3"/>
  <c r="D20" i="3"/>
  <c r="O20" i="3" s="1"/>
  <c r="J11" i="3" l="1"/>
  <c r="P11" i="3"/>
  <c r="K12" i="3"/>
  <c r="M12" i="3"/>
  <c r="E21" i="3"/>
  <c r="H21" i="3" s="1"/>
  <c r="F20" i="3"/>
  <c r="G20" i="3"/>
  <c r="I20" i="3"/>
  <c r="D21" i="3"/>
  <c r="O21" i="3" s="1"/>
  <c r="J12" i="3" l="1"/>
  <c r="P12" i="3"/>
  <c r="L12" i="3"/>
  <c r="E22" i="3"/>
  <c r="H22" i="3" s="1"/>
  <c r="F21" i="3"/>
  <c r="N12" i="3"/>
  <c r="G21" i="3"/>
  <c r="I21" i="3"/>
  <c r="D22" i="3"/>
  <c r="O22" i="3" s="1"/>
  <c r="K13" i="3" l="1"/>
  <c r="P13" i="3" s="1"/>
  <c r="M13" i="3"/>
  <c r="E23" i="3"/>
  <c r="G23" i="3" s="1"/>
  <c r="F22" i="3"/>
  <c r="G22" i="3"/>
  <c r="I22" i="3"/>
  <c r="D23" i="3"/>
  <c r="O23" i="3" s="1"/>
  <c r="H23" i="3" l="1"/>
  <c r="I23" i="3" s="1"/>
  <c r="J13" i="3"/>
  <c r="L13" i="3"/>
  <c r="E24" i="3"/>
  <c r="H24" i="3" s="1"/>
  <c r="F23" i="3"/>
  <c r="N13" i="3"/>
  <c r="D24" i="3"/>
  <c r="O24" i="3" s="1"/>
  <c r="K14" i="3" l="1"/>
  <c r="P14" i="3" s="1"/>
  <c r="M14" i="3"/>
  <c r="E25" i="3"/>
  <c r="H25" i="3" s="1"/>
  <c r="F24" i="3"/>
  <c r="I24" i="3"/>
  <c r="G24" i="3"/>
  <c r="D25" i="3"/>
  <c r="O25" i="3" s="1"/>
  <c r="J14" i="3" l="1"/>
  <c r="L14" i="3"/>
  <c r="E26" i="3"/>
  <c r="H26" i="3" s="1"/>
  <c r="F25" i="3"/>
  <c r="N14" i="3"/>
  <c r="G25" i="3"/>
  <c r="I25" i="3"/>
  <c r="D26" i="3"/>
  <c r="O26" i="3" s="1"/>
  <c r="K15" i="3" l="1"/>
  <c r="M15" i="3"/>
  <c r="E27" i="3"/>
  <c r="H27" i="3" s="1"/>
  <c r="F26" i="3"/>
  <c r="I26" i="3"/>
  <c r="G26" i="3"/>
  <c r="D27" i="3"/>
  <c r="O27" i="3" s="1"/>
  <c r="J15" i="3" l="1"/>
  <c r="P15" i="3"/>
  <c r="N15" i="3"/>
  <c r="L15" i="3"/>
  <c r="E28" i="3"/>
  <c r="H28" i="3" s="1"/>
  <c r="F27" i="3"/>
  <c r="G27" i="3"/>
  <c r="I27" i="3"/>
  <c r="D28" i="3"/>
  <c r="O28" i="3" s="1"/>
  <c r="K16" i="3" l="1"/>
  <c r="M16" i="3"/>
  <c r="E29" i="3"/>
  <c r="H29" i="3" s="1"/>
  <c r="F28" i="3"/>
  <c r="I28" i="3"/>
  <c r="G28" i="3"/>
  <c r="D29" i="3"/>
  <c r="O29" i="3" s="1"/>
  <c r="N16" i="3" l="1"/>
  <c r="K17" i="3" s="1"/>
  <c r="P16" i="3"/>
  <c r="L16" i="3"/>
  <c r="J16" i="3"/>
  <c r="E30" i="3"/>
  <c r="H30" i="3" s="1"/>
  <c r="F29" i="3"/>
  <c r="I29" i="3"/>
  <c r="G29" i="3"/>
  <c r="D30" i="3"/>
  <c r="O30" i="3" s="1"/>
  <c r="J17" i="3" l="1"/>
  <c r="P17" i="3"/>
  <c r="M17" i="3"/>
  <c r="L17" i="3"/>
  <c r="N17" i="3"/>
  <c r="K18" i="3" s="1"/>
  <c r="P18" i="3" s="1"/>
  <c r="E31" i="3"/>
  <c r="H31" i="3" s="1"/>
  <c r="F30" i="3"/>
  <c r="I30" i="3"/>
  <c r="G30" i="3"/>
  <c r="D31" i="3"/>
  <c r="O31" i="3" s="1"/>
  <c r="N18" i="3" l="1"/>
  <c r="J18" i="3"/>
  <c r="M18" i="3"/>
  <c r="L18" i="3"/>
  <c r="E32" i="3"/>
  <c r="H32" i="3" s="1"/>
  <c r="F31" i="3"/>
  <c r="G31" i="3"/>
  <c r="I31" i="3"/>
  <c r="D32" i="3"/>
  <c r="O32" i="3" s="1"/>
  <c r="K19" i="3" l="1"/>
  <c r="M19" i="3"/>
  <c r="E33" i="3"/>
  <c r="H33" i="3" s="1"/>
  <c r="F32" i="3"/>
  <c r="G32" i="3"/>
  <c r="I32" i="3"/>
  <c r="D33" i="3"/>
  <c r="O33" i="3" s="1"/>
  <c r="N19" i="3" l="1"/>
  <c r="K20" i="3" s="1"/>
  <c r="P19" i="3"/>
  <c r="L19" i="3"/>
  <c r="J19" i="3"/>
  <c r="E34" i="3"/>
  <c r="H34" i="3" s="1"/>
  <c r="F33" i="3"/>
  <c r="G33" i="3"/>
  <c r="I33" i="3"/>
  <c r="D34" i="3"/>
  <c r="O34" i="3" s="1"/>
  <c r="N20" i="3" l="1"/>
  <c r="K21" i="3" s="1"/>
  <c r="P21" i="3" s="1"/>
  <c r="M20" i="3"/>
  <c r="L20" i="3" s="1"/>
  <c r="J20" i="3"/>
  <c r="P20" i="3"/>
  <c r="E35" i="3"/>
  <c r="H35" i="3" s="1"/>
  <c r="F34" i="3"/>
  <c r="G34" i="3"/>
  <c r="I34" i="3"/>
  <c r="D35" i="3"/>
  <c r="O35" i="3" s="1"/>
  <c r="M21" i="3" l="1"/>
  <c r="L21" i="3" s="1"/>
  <c r="J21" i="3"/>
  <c r="E36" i="3"/>
  <c r="H36" i="3" s="1"/>
  <c r="F35" i="3"/>
  <c r="G35" i="3"/>
  <c r="I35" i="3"/>
  <c r="N21" i="3"/>
  <c r="K22" i="3" s="1"/>
  <c r="P22" i="3" s="1"/>
  <c r="D36" i="3"/>
  <c r="O36" i="3" s="1"/>
  <c r="N22" i="3" l="1"/>
  <c r="K23" i="3" s="1"/>
  <c r="P23" i="3" s="1"/>
  <c r="M22" i="3"/>
  <c r="E37" i="3"/>
  <c r="H37" i="3" s="1"/>
  <c r="F36" i="3"/>
  <c r="I36" i="3"/>
  <c r="G36" i="3"/>
  <c r="D37" i="3"/>
  <c r="O37" i="3" s="1"/>
  <c r="J23" i="3" l="1"/>
  <c r="M23" i="3"/>
  <c r="J22" i="3"/>
  <c r="L22" i="3"/>
  <c r="E38" i="3"/>
  <c r="H38" i="3" s="1"/>
  <c r="F37" i="3"/>
  <c r="I37" i="3"/>
  <c r="G37" i="3"/>
  <c r="D38" i="3"/>
  <c r="O38" i="3" s="1"/>
  <c r="N23" i="3" l="1"/>
  <c r="K24" i="3" s="1"/>
  <c r="P24" i="3" s="1"/>
  <c r="L23" i="3"/>
  <c r="E39" i="3"/>
  <c r="H39" i="3" s="1"/>
  <c r="F38" i="3"/>
  <c r="G38" i="3"/>
  <c r="I38" i="3"/>
  <c r="D39" i="3"/>
  <c r="O39" i="3" s="1"/>
  <c r="M24" i="3" l="1"/>
  <c r="J24" i="3"/>
  <c r="E40" i="3"/>
  <c r="H40" i="3" s="1"/>
  <c r="F39" i="3"/>
  <c r="I39" i="3"/>
  <c r="G39" i="3"/>
  <c r="D40" i="3"/>
  <c r="O40" i="3" s="1"/>
  <c r="L24" i="3" l="1"/>
  <c r="E41" i="3"/>
  <c r="H41" i="3" s="1"/>
  <c r="F40" i="3"/>
  <c r="N24" i="3"/>
  <c r="K25" i="3" s="1"/>
  <c r="P25" i="3" s="1"/>
  <c r="G40" i="3"/>
  <c r="I40" i="3"/>
  <c r="D41" i="3"/>
  <c r="O41" i="3" s="1"/>
  <c r="M25" i="3" l="1"/>
  <c r="E42" i="3"/>
  <c r="H42" i="3" s="1"/>
  <c r="F41" i="3"/>
  <c r="I41" i="3"/>
  <c r="G41" i="3"/>
  <c r="D42" i="3"/>
  <c r="O42" i="3" s="1"/>
  <c r="J25" i="3" l="1"/>
  <c r="L25" i="3"/>
  <c r="E43" i="3"/>
  <c r="H43" i="3" s="1"/>
  <c r="F42" i="3"/>
  <c r="N25" i="3"/>
  <c r="K26" i="3" s="1"/>
  <c r="P26" i="3" s="1"/>
  <c r="G42" i="3"/>
  <c r="I42" i="3"/>
  <c r="D43" i="3"/>
  <c r="O43" i="3" s="1"/>
  <c r="N26" i="3" l="1"/>
  <c r="K27" i="3" s="1"/>
  <c r="P27" i="3" s="1"/>
  <c r="M26" i="3"/>
  <c r="E44" i="3"/>
  <c r="H44" i="3" s="1"/>
  <c r="F43" i="3"/>
  <c r="G43" i="3"/>
  <c r="I43" i="3"/>
  <c r="D44" i="3"/>
  <c r="O44" i="3" s="1"/>
  <c r="J27" i="3" l="1"/>
  <c r="M27" i="3"/>
  <c r="J26" i="3"/>
  <c r="L26" i="3"/>
  <c r="E45" i="3"/>
  <c r="H45" i="3" s="1"/>
  <c r="F44" i="3"/>
  <c r="G44" i="3"/>
  <c r="I44" i="3"/>
  <c r="D45" i="3"/>
  <c r="O45" i="3" s="1"/>
  <c r="N27" i="3" l="1"/>
  <c r="K28" i="3" s="1"/>
  <c r="P28" i="3" s="1"/>
  <c r="L27" i="3"/>
  <c r="E46" i="3"/>
  <c r="G46" i="3" s="1"/>
  <c r="F45" i="3"/>
  <c r="G45" i="3"/>
  <c r="I45" i="3"/>
  <c r="D46" i="3"/>
  <c r="O46" i="3" s="1"/>
  <c r="H46" i="3" l="1"/>
  <c r="I46" i="3" s="1"/>
  <c r="J28" i="3"/>
  <c r="M28" i="3"/>
  <c r="E47" i="3"/>
  <c r="H47" i="3" s="1"/>
  <c r="F46" i="3"/>
  <c r="D47" i="3"/>
  <c r="O47" i="3" s="1"/>
  <c r="L28" i="3" l="1"/>
  <c r="N28" i="3"/>
  <c r="K29" i="3" s="1"/>
  <c r="P29" i="3" s="1"/>
  <c r="E48" i="3"/>
  <c r="H48" i="3" s="1"/>
  <c r="F47" i="3"/>
  <c r="G47" i="3"/>
  <c r="I47" i="3"/>
  <c r="D48" i="3"/>
  <c r="O48" i="3" s="1"/>
  <c r="M29" i="3" l="1"/>
  <c r="E49" i="3"/>
  <c r="H49" i="3" s="1"/>
  <c r="F48" i="3"/>
  <c r="G48" i="3"/>
  <c r="I48" i="3"/>
  <c r="D49" i="3"/>
  <c r="O49" i="3" s="1"/>
  <c r="J29" i="3" l="1"/>
  <c r="L29" i="3"/>
  <c r="N29" i="3"/>
  <c r="K30" i="3" s="1"/>
  <c r="P30" i="3" s="1"/>
  <c r="E50" i="3"/>
  <c r="H50" i="3" s="1"/>
  <c r="F49" i="3"/>
  <c r="G49" i="3"/>
  <c r="I49" i="3"/>
  <c r="D50" i="3"/>
  <c r="O50" i="3" s="1"/>
  <c r="N30" i="3" l="1"/>
  <c r="K31" i="3" s="1"/>
  <c r="P31" i="3" s="1"/>
  <c r="M30" i="3"/>
  <c r="E51" i="3"/>
  <c r="H51" i="3" s="1"/>
  <c r="F50" i="3"/>
  <c r="I50" i="3"/>
  <c r="G50" i="3"/>
  <c r="D51" i="3"/>
  <c r="O51" i="3" s="1"/>
  <c r="J31" i="3" l="1"/>
  <c r="M31" i="3"/>
  <c r="J30" i="3"/>
  <c r="L30" i="3"/>
  <c r="E52" i="3"/>
  <c r="H52" i="3" s="1"/>
  <c r="F51" i="3"/>
  <c r="I51" i="3"/>
  <c r="G51" i="3"/>
  <c r="D52" i="3"/>
  <c r="O52" i="3" s="1"/>
  <c r="N31" i="3" l="1"/>
  <c r="K32" i="3" s="1"/>
  <c r="P32" i="3" s="1"/>
  <c r="L31" i="3"/>
  <c r="E53" i="3"/>
  <c r="H53" i="3" s="1"/>
  <c r="F52" i="3"/>
  <c r="G52" i="3"/>
  <c r="I52" i="3"/>
  <c r="D53" i="3"/>
  <c r="O53" i="3" s="1"/>
  <c r="J32" i="3" l="1"/>
  <c r="M32" i="3"/>
  <c r="E54" i="3"/>
  <c r="H54" i="3" s="1"/>
  <c r="F53" i="3"/>
  <c r="G53" i="3"/>
  <c r="I53" i="3"/>
  <c r="D54" i="3"/>
  <c r="O54" i="3" s="1"/>
  <c r="N32" i="3" l="1"/>
  <c r="K33" i="3" s="1"/>
  <c r="P33" i="3" s="1"/>
  <c r="L32" i="3"/>
  <c r="E55" i="3"/>
  <c r="H55" i="3" s="1"/>
  <c r="F54" i="3"/>
  <c r="G54" i="3"/>
  <c r="I54" i="3"/>
  <c r="D55" i="3"/>
  <c r="O55" i="3" s="1"/>
  <c r="M33" i="3" l="1"/>
  <c r="L33" i="3" s="1"/>
  <c r="J33" i="3"/>
  <c r="E56" i="3"/>
  <c r="H56" i="3" s="1"/>
  <c r="F55" i="3"/>
  <c r="I55" i="3"/>
  <c r="G55" i="3"/>
  <c r="N33" i="3"/>
  <c r="K34" i="3" s="1"/>
  <c r="P34" i="3" s="1"/>
  <c r="D56" i="3"/>
  <c r="O56" i="3" s="1"/>
  <c r="M34" i="3" l="1"/>
  <c r="E57" i="3"/>
  <c r="H57" i="3" s="1"/>
  <c r="F56" i="3"/>
  <c r="G56" i="3"/>
  <c r="I56" i="3"/>
  <c r="D57" i="3"/>
  <c r="O57" i="3" s="1"/>
  <c r="J34" i="3" l="1"/>
  <c r="L34" i="3"/>
  <c r="E58" i="3"/>
  <c r="H58" i="3" s="1"/>
  <c r="F57" i="3"/>
  <c r="G57" i="3"/>
  <c r="N34" i="3"/>
  <c r="K35" i="3" s="1"/>
  <c r="P35" i="3" s="1"/>
  <c r="I57" i="3"/>
  <c r="D58" i="3"/>
  <c r="O58" i="3" s="1"/>
  <c r="J35" i="3" l="1"/>
  <c r="M35" i="3"/>
  <c r="E59" i="3"/>
  <c r="G59" i="3" s="1"/>
  <c r="F58" i="3"/>
  <c r="G58" i="3"/>
  <c r="I58" i="3"/>
  <c r="D59" i="3"/>
  <c r="O59" i="3" s="1"/>
  <c r="H59" i="3" l="1"/>
  <c r="I59" i="3" s="1"/>
  <c r="L35" i="3"/>
  <c r="E60" i="3"/>
  <c r="H60" i="3" s="1"/>
  <c r="F59" i="3"/>
  <c r="N35" i="3"/>
  <c r="K36" i="3" s="1"/>
  <c r="P36" i="3" s="1"/>
  <c r="D60" i="3"/>
  <c r="O60" i="3" s="1"/>
  <c r="J36" i="3" l="1"/>
  <c r="M36" i="3"/>
  <c r="E61" i="3"/>
  <c r="H61" i="3" s="1"/>
  <c r="F60" i="3"/>
  <c r="G60" i="3"/>
  <c r="I60" i="3"/>
  <c r="D61" i="3"/>
  <c r="O61" i="3" s="1"/>
  <c r="L36" i="3" l="1"/>
  <c r="E62" i="3"/>
  <c r="H62" i="3" s="1"/>
  <c r="F61" i="3"/>
  <c r="G61" i="3"/>
  <c r="N36" i="3"/>
  <c r="K37" i="3" s="1"/>
  <c r="P37" i="3" s="1"/>
  <c r="I61" i="3"/>
  <c r="D62" i="3"/>
  <c r="O62" i="3" s="1"/>
  <c r="M37" i="3" l="1"/>
  <c r="E63" i="3"/>
  <c r="G63" i="3" s="1"/>
  <c r="F62" i="3"/>
  <c r="I62" i="3"/>
  <c r="G62" i="3"/>
  <c r="D63" i="3"/>
  <c r="O63" i="3" s="1"/>
  <c r="H63" i="3" l="1"/>
  <c r="I63" i="3" s="1"/>
  <c r="J37" i="3"/>
  <c r="L37" i="3"/>
  <c r="E64" i="3"/>
  <c r="H64" i="3" s="1"/>
  <c r="F63" i="3"/>
  <c r="D64" i="3"/>
  <c r="O64" i="3" s="1"/>
  <c r="E65" i="3" l="1"/>
  <c r="H65" i="3" s="1"/>
  <c r="F64" i="3"/>
  <c r="G64" i="3"/>
  <c r="I64" i="3"/>
  <c r="N37" i="3"/>
  <c r="D65" i="3"/>
  <c r="O65" i="3" s="1"/>
  <c r="K38" i="3" l="1"/>
  <c r="P38" i="3" s="1"/>
  <c r="M38" i="3"/>
  <c r="E66" i="3"/>
  <c r="G66" i="3" s="1"/>
  <c r="F65" i="3"/>
  <c r="I65" i="3"/>
  <c r="G65" i="3"/>
  <c r="D66" i="3"/>
  <c r="O66" i="3" s="1"/>
  <c r="H66" i="3" l="1"/>
  <c r="I66" i="3" s="1"/>
  <c r="J38" i="3"/>
  <c r="L38" i="3"/>
  <c r="E67" i="3"/>
  <c r="H67" i="3" s="1"/>
  <c r="F66" i="3"/>
  <c r="N38" i="3"/>
  <c r="D67" i="3"/>
  <c r="O67" i="3" s="1"/>
  <c r="K39" i="3" l="1"/>
  <c r="P39" i="3" s="1"/>
  <c r="M39" i="3"/>
  <c r="E68" i="3"/>
  <c r="H68" i="3" s="1"/>
  <c r="F67" i="3"/>
  <c r="G67" i="3"/>
  <c r="I67" i="3"/>
  <c r="D68" i="3"/>
  <c r="O68" i="3" s="1"/>
  <c r="J39" i="3" l="1"/>
  <c r="L39" i="3"/>
  <c r="E69" i="3"/>
  <c r="H69" i="3" s="1"/>
  <c r="F68" i="3"/>
  <c r="G68" i="3"/>
  <c r="N39" i="3"/>
  <c r="I68" i="3"/>
  <c r="D69" i="3"/>
  <c r="O69" i="3" s="1"/>
  <c r="K40" i="3" l="1"/>
  <c r="P40" i="3" s="1"/>
  <c r="M40" i="3"/>
  <c r="E70" i="3"/>
  <c r="G70" i="3" s="1"/>
  <c r="F69" i="3"/>
  <c r="I69" i="3"/>
  <c r="G69" i="3"/>
  <c r="D70" i="3"/>
  <c r="O70" i="3" s="1"/>
  <c r="J40" i="3" l="1"/>
  <c r="H70" i="3"/>
  <c r="I70" i="3" s="1"/>
  <c r="L40" i="3"/>
  <c r="E71" i="3"/>
  <c r="H71" i="3" s="1"/>
  <c r="F70" i="3"/>
  <c r="N40" i="3"/>
  <c r="D71" i="3"/>
  <c r="O71" i="3" s="1"/>
  <c r="K41" i="3" l="1"/>
  <c r="P41" i="3" s="1"/>
  <c r="M41" i="3"/>
  <c r="E72" i="3"/>
  <c r="H72" i="3" s="1"/>
  <c r="F71" i="3"/>
  <c r="G71" i="3"/>
  <c r="I71" i="3"/>
  <c r="D72" i="3"/>
  <c r="O72" i="3" s="1"/>
  <c r="J41" i="3" l="1"/>
  <c r="L41" i="3"/>
  <c r="E73" i="3"/>
  <c r="H73" i="3" s="1"/>
  <c r="F72" i="3"/>
  <c r="G72" i="3"/>
  <c r="I72" i="3"/>
  <c r="N41" i="3"/>
  <c r="D73" i="3"/>
  <c r="O73" i="3" s="1"/>
  <c r="K42" i="3" l="1"/>
  <c r="P42" i="3" s="1"/>
  <c r="M42" i="3"/>
  <c r="E74" i="3"/>
  <c r="H74" i="3" s="1"/>
  <c r="F73" i="3"/>
  <c r="I73" i="3"/>
  <c r="G73" i="3"/>
  <c r="D74" i="3"/>
  <c r="O74" i="3" s="1"/>
  <c r="J42" i="3" l="1"/>
  <c r="L42" i="3"/>
  <c r="E75" i="3"/>
  <c r="H75" i="3" s="1"/>
  <c r="F74" i="3"/>
  <c r="I74" i="3"/>
  <c r="G74" i="3"/>
  <c r="N42" i="3"/>
  <c r="D75" i="3"/>
  <c r="O75" i="3" s="1"/>
  <c r="K43" i="3" l="1"/>
  <c r="P43" i="3" s="1"/>
  <c r="M43" i="3"/>
  <c r="E76" i="3"/>
  <c r="H76" i="3" s="1"/>
  <c r="F75" i="3"/>
  <c r="G75" i="3"/>
  <c r="I75" i="3"/>
  <c r="D76" i="3"/>
  <c r="O76" i="3" s="1"/>
  <c r="J43" i="3" l="1"/>
  <c r="L43" i="3"/>
  <c r="E77" i="3"/>
  <c r="H77" i="3" s="1"/>
  <c r="F76" i="3"/>
  <c r="I76" i="3"/>
  <c r="G76" i="3"/>
  <c r="N43" i="3"/>
  <c r="D77" i="3"/>
  <c r="O77" i="3" s="1"/>
  <c r="K44" i="3" l="1"/>
  <c r="P44" i="3" s="1"/>
  <c r="M44" i="3"/>
  <c r="E78" i="3"/>
  <c r="H78" i="3" s="1"/>
  <c r="F77" i="3"/>
  <c r="G77" i="3"/>
  <c r="I77" i="3"/>
  <c r="D78" i="3"/>
  <c r="O78" i="3" s="1"/>
  <c r="J44" i="3" l="1"/>
  <c r="L44" i="3"/>
  <c r="E79" i="3"/>
  <c r="H79" i="3" s="1"/>
  <c r="F78" i="3"/>
  <c r="G78" i="3"/>
  <c r="I78" i="3"/>
  <c r="N44" i="3"/>
  <c r="D79" i="3"/>
  <c r="O79" i="3" s="1"/>
  <c r="K45" i="3" l="1"/>
  <c r="P45" i="3" s="1"/>
  <c r="M45" i="3"/>
  <c r="E80" i="3"/>
  <c r="H80" i="3" s="1"/>
  <c r="F79" i="3"/>
  <c r="I79" i="3"/>
  <c r="G79" i="3"/>
  <c r="D80" i="3"/>
  <c r="O80" i="3" s="1"/>
  <c r="J45" i="3" l="1"/>
  <c r="L45" i="3"/>
  <c r="E81" i="3"/>
  <c r="H81" i="3" s="1"/>
  <c r="F80" i="3"/>
  <c r="G80" i="3"/>
  <c r="I80" i="3"/>
  <c r="N45" i="3"/>
  <c r="D81" i="3"/>
  <c r="O81" i="3" s="1"/>
  <c r="K46" i="3" l="1"/>
  <c r="P46" i="3" s="1"/>
  <c r="M46" i="3"/>
  <c r="E82" i="3"/>
  <c r="H82" i="3" s="1"/>
  <c r="F81" i="3"/>
  <c r="G81" i="3"/>
  <c r="I81" i="3"/>
  <c r="D82" i="3"/>
  <c r="O82" i="3" s="1"/>
  <c r="J46" i="3" l="1"/>
  <c r="L46" i="3"/>
  <c r="E83" i="3"/>
  <c r="H83" i="3" s="1"/>
  <c r="F82" i="3"/>
  <c r="I82" i="3"/>
  <c r="G82" i="3"/>
  <c r="N46" i="3"/>
  <c r="D83" i="3"/>
  <c r="O83" i="3" s="1"/>
  <c r="K47" i="3" l="1"/>
  <c r="P47" i="3" s="1"/>
  <c r="M47" i="3"/>
  <c r="E84" i="3"/>
  <c r="H84" i="3" s="1"/>
  <c r="F83" i="3"/>
  <c r="G83" i="3"/>
  <c r="I83" i="3"/>
  <c r="D84" i="3"/>
  <c r="O84" i="3" s="1"/>
  <c r="J47" i="3" l="1"/>
  <c r="L47" i="3"/>
  <c r="E85" i="3"/>
  <c r="H85" i="3" s="1"/>
  <c r="F84" i="3"/>
  <c r="G84" i="3"/>
  <c r="I84" i="3"/>
  <c r="N47" i="3"/>
  <c r="D85" i="3"/>
  <c r="O85" i="3" s="1"/>
  <c r="K48" i="3" l="1"/>
  <c r="P48" i="3" s="1"/>
  <c r="M48" i="3"/>
  <c r="E86" i="3"/>
  <c r="H86" i="3" s="1"/>
  <c r="F85" i="3"/>
  <c r="G85" i="3"/>
  <c r="I85" i="3"/>
  <c r="D86" i="3"/>
  <c r="O86" i="3" s="1"/>
  <c r="J48" i="3" l="1"/>
  <c r="L48" i="3"/>
  <c r="E87" i="3"/>
  <c r="G87" i="3" s="1"/>
  <c r="F86" i="3"/>
  <c r="I86" i="3"/>
  <c r="G86" i="3"/>
  <c r="N48" i="3"/>
  <c r="D87" i="3"/>
  <c r="O87" i="3" s="1"/>
  <c r="H87" i="3" l="1"/>
  <c r="I87" i="3" s="1"/>
  <c r="K49" i="3"/>
  <c r="P49" i="3" s="1"/>
  <c r="M49" i="3"/>
  <c r="E88" i="3"/>
  <c r="H88" i="3" s="1"/>
  <c r="F87" i="3"/>
  <c r="D88" i="3"/>
  <c r="O88" i="3" s="1"/>
  <c r="J49" i="3" l="1"/>
  <c r="L49" i="3"/>
  <c r="E89" i="3"/>
  <c r="H89" i="3" s="1"/>
  <c r="F88" i="3"/>
  <c r="G88" i="3"/>
  <c r="I88" i="3"/>
  <c r="N49" i="3"/>
  <c r="D89" i="3"/>
  <c r="O89" i="3" s="1"/>
  <c r="K50" i="3" l="1"/>
  <c r="P50" i="3" s="1"/>
  <c r="M50" i="3"/>
  <c r="E90" i="3"/>
  <c r="H90" i="3" s="1"/>
  <c r="F89" i="3"/>
  <c r="G89" i="3"/>
  <c r="I89" i="3"/>
  <c r="D90" i="3"/>
  <c r="O90" i="3" s="1"/>
  <c r="J50" i="3" l="1"/>
  <c r="L50" i="3"/>
  <c r="E91" i="3"/>
  <c r="H91" i="3" s="1"/>
  <c r="F90" i="3"/>
  <c r="G90" i="3"/>
  <c r="I90" i="3"/>
  <c r="N50" i="3"/>
  <c r="D91" i="3"/>
  <c r="O91" i="3" s="1"/>
  <c r="K51" i="3" l="1"/>
  <c r="P51" i="3" s="1"/>
  <c r="M51" i="3"/>
  <c r="E92" i="3"/>
  <c r="H92" i="3" s="1"/>
  <c r="F91" i="3"/>
  <c r="G91" i="3"/>
  <c r="I91" i="3"/>
  <c r="D92" i="3"/>
  <c r="O92" i="3" s="1"/>
  <c r="J51" i="3" l="1"/>
  <c r="L51" i="3"/>
  <c r="E93" i="3"/>
  <c r="H93" i="3" s="1"/>
  <c r="F92" i="3"/>
  <c r="G92" i="3"/>
  <c r="I92" i="3"/>
  <c r="D93" i="3"/>
  <c r="O93" i="3" s="1"/>
  <c r="E94" i="3" l="1"/>
  <c r="H94" i="3" s="1"/>
  <c r="F93" i="3"/>
  <c r="G93" i="3"/>
  <c r="I93" i="3"/>
  <c r="D94" i="3"/>
  <c r="O94" i="3" s="1"/>
  <c r="E95" i="3" l="1"/>
  <c r="H95" i="3" s="1"/>
  <c r="F94" i="3"/>
  <c r="N51" i="3"/>
  <c r="I94" i="3"/>
  <c r="G94" i="3"/>
  <c r="D95" i="3"/>
  <c r="O95" i="3" s="1"/>
  <c r="G95" i="3" l="1"/>
  <c r="K52" i="3"/>
  <c r="P52" i="3" s="1"/>
  <c r="M52" i="3"/>
  <c r="E96" i="3"/>
  <c r="H96" i="3" s="1"/>
  <c r="F95" i="3"/>
  <c r="I95" i="3"/>
  <c r="D96" i="3"/>
  <c r="O96" i="3" s="1"/>
  <c r="J52" i="3" l="1"/>
  <c r="L52" i="3"/>
  <c r="N52" i="3"/>
  <c r="E97" i="3"/>
  <c r="H97" i="3" s="1"/>
  <c r="F96" i="3"/>
  <c r="G96" i="3"/>
  <c r="I96" i="3"/>
  <c r="D97" i="3"/>
  <c r="O97" i="3" s="1"/>
  <c r="K53" i="3" l="1"/>
  <c r="P53" i="3" s="1"/>
  <c r="M53" i="3"/>
  <c r="E98" i="3"/>
  <c r="H98" i="3" s="1"/>
  <c r="F97" i="3"/>
  <c r="I97" i="3"/>
  <c r="G97" i="3"/>
  <c r="D98" i="3"/>
  <c r="O98" i="3" s="1"/>
  <c r="J53" i="3" l="1"/>
  <c r="L53" i="3"/>
  <c r="N53" i="3"/>
  <c r="E99" i="3"/>
  <c r="G99" i="3" s="1"/>
  <c r="F98" i="3"/>
  <c r="I98" i="3"/>
  <c r="G98" i="3"/>
  <c r="D99" i="3"/>
  <c r="O99" i="3" s="1"/>
  <c r="H99" i="3" l="1"/>
  <c r="I99" i="3" s="1"/>
  <c r="K54" i="3"/>
  <c r="P54" i="3" s="1"/>
  <c r="M54" i="3"/>
  <c r="E100" i="3"/>
  <c r="H100" i="3" s="1"/>
  <c r="F99" i="3"/>
  <c r="D100" i="3"/>
  <c r="O100" i="3" s="1"/>
  <c r="N54" i="3" l="1"/>
  <c r="K55" i="3" s="1"/>
  <c r="P55" i="3" s="1"/>
  <c r="J54" i="3"/>
  <c r="L54" i="3"/>
  <c r="E101" i="3"/>
  <c r="H101" i="3" s="1"/>
  <c r="F100" i="3"/>
  <c r="G100" i="3"/>
  <c r="I100" i="3"/>
  <c r="D101" i="3"/>
  <c r="O101" i="3" s="1"/>
  <c r="J55" i="3" l="1"/>
  <c r="M55" i="3"/>
  <c r="L55" i="3" s="1"/>
  <c r="N55" i="3"/>
  <c r="E102" i="3"/>
  <c r="H102" i="3" s="1"/>
  <c r="F101" i="3"/>
  <c r="I101" i="3"/>
  <c r="G101" i="3"/>
  <c r="D102" i="3"/>
  <c r="O102" i="3" s="1"/>
  <c r="K56" i="3" l="1"/>
  <c r="P56" i="3" s="1"/>
  <c r="M56" i="3"/>
  <c r="E103" i="3"/>
  <c r="H103" i="3" s="1"/>
  <c r="F102" i="3"/>
  <c r="I102" i="3"/>
  <c r="G102" i="3"/>
  <c r="D103" i="3"/>
  <c r="O103" i="3" s="1"/>
  <c r="J56" i="3" l="1"/>
  <c r="N56" i="3"/>
  <c r="K57" i="3" s="1"/>
  <c r="P57" i="3" s="1"/>
  <c r="L56" i="3"/>
  <c r="E104" i="3"/>
  <c r="H104" i="3" s="1"/>
  <c r="F103" i="3"/>
  <c r="I103" i="3"/>
  <c r="G103" i="3"/>
  <c r="D104" i="3"/>
  <c r="O104" i="3" s="1"/>
  <c r="N57" i="3" l="1"/>
  <c r="K58" i="3" s="1"/>
  <c r="P58" i="3" s="1"/>
  <c r="M57" i="3"/>
  <c r="L57" i="3" s="1"/>
  <c r="J57" i="3"/>
  <c r="E105" i="3"/>
  <c r="H105" i="3" s="1"/>
  <c r="F104" i="3"/>
  <c r="G104" i="3"/>
  <c r="I104" i="3"/>
  <c r="D105" i="3"/>
  <c r="O105" i="3" s="1"/>
  <c r="N58" i="3" l="1"/>
  <c r="K59" i="3" s="1"/>
  <c r="P59" i="3" s="1"/>
  <c r="M58" i="3"/>
  <c r="L58" i="3" s="1"/>
  <c r="J58" i="3"/>
  <c r="E106" i="3"/>
  <c r="H106" i="3" s="1"/>
  <c r="F105" i="3"/>
  <c r="I105" i="3"/>
  <c r="G105" i="3"/>
  <c r="D106" i="3"/>
  <c r="O106" i="3" s="1"/>
  <c r="J59" i="3" l="1"/>
  <c r="M59" i="3"/>
  <c r="L59" i="3" s="1"/>
  <c r="N59" i="3"/>
  <c r="K60" i="3" s="1"/>
  <c r="P60" i="3" s="1"/>
  <c r="E107" i="3"/>
  <c r="H107" i="3" s="1"/>
  <c r="F106" i="3"/>
  <c r="G106" i="3"/>
  <c r="I106" i="3"/>
  <c r="D107" i="3"/>
  <c r="O107" i="3" s="1"/>
  <c r="J60" i="3" l="1"/>
  <c r="M60" i="3"/>
  <c r="L60" i="3" s="1"/>
  <c r="N60" i="3"/>
  <c r="M61" i="3" s="1"/>
  <c r="E108" i="3"/>
  <c r="H108" i="3" s="1"/>
  <c r="F107" i="3"/>
  <c r="G107" i="3"/>
  <c r="I107" i="3"/>
  <c r="D108" i="3"/>
  <c r="O108" i="3" s="1"/>
  <c r="K61" i="3" l="1"/>
  <c r="P61" i="3" s="1"/>
  <c r="E109" i="3"/>
  <c r="H109" i="3" s="1"/>
  <c r="F108" i="3"/>
  <c r="G108" i="3"/>
  <c r="I108" i="3"/>
  <c r="D109" i="3"/>
  <c r="O109" i="3" s="1"/>
  <c r="N61" i="3" l="1"/>
  <c r="K62" i="3" s="1"/>
  <c r="P62" i="3" s="1"/>
  <c r="J61" i="3"/>
  <c r="L61" i="3"/>
  <c r="E110" i="3"/>
  <c r="H110" i="3" s="1"/>
  <c r="F109" i="3"/>
  <c r="I109" i="3"/>
  <c r="G109" i="3"/>
  <c r="D110" i="3"/>
  <c r="O110" i="3" s="1"/>
  <c r="J62" i="3" l="1"/>
  <c r="M62" i="3"/>
  <c r="L62" i="3" s="1"/>
  <c r="E111" i="3"/>
  <c r="H111" i="3" s="1"/>
  <c r="F110" i="3"/>
  <c r="I110" i="3"/>
  <c r="G110" i="3"/>
  <c r="D111" i="3"/>
  <c r="O111" i="3" s="1"/>
  <c r="E112" i="3" l="1"/>
  <c r="H112" i="3" s="1"/>
  <c r="F111" i="3"/>
  <c r="N62" i="3"/>
  <c r="I111" i="3"/>
  <c r="G111" i="3"/>
  <c r="D112" i="3"/>
  <c r="O112" i="3" s="1"/>
  <c r="K63" i="3" l="1"/>
  <c r="P63" i="3" s="1"/>
  <c r="M63" i="3"/>
  <c r="E113" i="3"/>
  <c r="H113" i="3" s="1"/>
  <c r="F112" i="3"/>
  <c r="G112" i="3"/>
  <c r="I112" i="3"/>
  <c r="D113" i="3"/>
  <c r="O113" i="3" s="1"/>
  <c r="L63" i="3" l="1"/>
  <c r="J63" i="3"/>
  <c r="E114" i="3"/>
  <c r="H114" i="3" s="1"/>
  <c r="F113" i="3"/>
  <c r="N63" i="3"/>
  <c r="G113" i="3"/>
  <c r="I113" i="3"/>
  <c r="D114" i="3"/>
  <c r="O114" i="3" s="1"/>
  <c r="K64" i="3" l="1"/>
  <c r="P64" i="3" s="1"/>
  <c r="M64" i="3"/>
  <c r="E115" i="3"/>
  <c r="H115" i="3" s="1"/>
  <c r="F114" i="3"/>
  <c r="G114" i="3"/>
  <c r="I114" i="3"/>
  <c r="D115" i="3"/>
  <c r="O115" i="3" s="1"/>
  <c r="J64" i="3" l="1"/>
  <c r="L64" i="3"/>
  <c r="E116" i="3"/>
  <c r="H116" i="3" s="1"/>
  <c r="F115" i="3"/>
  <c r="N64" i="3"/>
  <c r="I115" i="3"/>
  <c r="G115" i="3"/>
  <c r="D116" i="3"/>
  <c r="O116" i="3" s="1"/>
  <c r="K65" i="3" l="1"/>
  <c r="P65" i="3" s="1"/>
  <c r="M65" i="3"/>
  <c r="E117" i="3"/>
  <c r="H117" i="3" s="1"/>
  <c r="F116" i="3"/>
  <c r="G116" i="3"/>
  <c r="I116" i="3"/>
  <c r="D117" i="3"/>
  <c r="O117" i="3" s="1"/>
  <c r="J65" i="3" l="1"/>
  <c r="L65" i="3"/>
  <c r="E118" i="3"/>
  <c r="H118" i="3" s="1"/>
  <c r="F117" i="3"/>
  <c r="N65" i="3"/>
  <c r="G117" i="3"/>
  <c r="I117" i="3"/>
  <c r="D118" i="3"/>
  <c r="O118" i="3" s="1"/>
  <c r="K66" i="3" l="1"/>
  <c r="P66" i="3" s="1"/>
  <c r="M66" i="3"/>
  <c r="E119" i="3"/>
  <c r="H119" i="3" s="1"/>
  <c r="F118" i="3"/>
  <c r="I118" i="3"/>
  <c r="G118" i="3"/>
  <c r="D119" i="3"/>
  <c r="O119" i="3" s="1"/>
  <c r="N66" i="3" l="1"/>
  <c r="K67" i="3" s="1"/>
  <c r="P67" i="3" s="1"/>
  <c r="J66" i="3"/>
  <c r="L66" i="3"/>
  <c r="E120" i="3"/>
  <c r="H120" i="3" s="1"/>
  <c r="F119" i="3"/>
  <c r="I119" i="3"/>
  <c r="G119" i="3"/>
  <c r="D120" i="3"/>
  <c r="O120" i="3" s="1"/>
  <c r="J67" i="3" l="1"/>
  <c r="M67" i="3"/>
  <c r="L67" i="3" s="1"/>
  <c r="N67" i="3"/>
  <c r="K68" i="3" s="1"/>
  <c r="P68" i="3" s="1"/>
  <c r="E121" i="3"/>
  <c r="H121" i="3" s="1"/>
  <c r="F120" i="3"/>
  <c r="I120" i="3"/>
  <c r="G120" i="3"/>
  <c r="D121" i="3"/>
  <c r="O121" i="3" s="1"/>
  <c r="J68" i="3" l="1"/>
  <c r="M68" i="3"/>
  <c r="L68" i="3" s="1"/>
  <c r="E122" i="3"/>
  <c r="H122" i="3" s="1"/>
  <c r="F121" i="3"/>
  <c r="N68" i="3"/>
  <c r="I121" i="3"/>
  <c r="G121" i="3"/>
  <c r="D122" i="3"/>
  <c r="O122" i="3" s="1"/>
  <c r="K69" i="3" l="1"/>
  <c r="P69" i="3" s="1"/>
  <c r="M69" i="3"/>
  <c r="E123" i="3"/>
  <c r="H123" i="3" s="1"/>
  <c r="F122" i="3"/>
  <c r="I122" i="3"/>
  <c r="G122" i="3"/>
  <c r="D123" i="3"/>
  <c r="O123" i="3" s="1"/>
  <c r="J69" i="3" l="1"/>
  <c r="L69" i="3"/>
  <c r="E124" i="3"/>
  <c r="H124" i="3" s="1"/>
  <c r="F123" i="3"/>
  <c r="N69" i="3"/>
  <c r="I123" i="3"/>
  <c r="G123" i="3"/>
  <c r="D124" i="3"/>
  <c r="O124" i="3" s="1"/>
  <c r="K70" i="3" l="1"/>
  <c r="P70" i="3" s="1"/>
  <c r="M70" i="3"/>
  <c r="E125" i="3"/>
  <c r="H125" i="3" s="1"/>
  <c r="F124" i="3"/>
  <c r="G124" i="3"/>
  <c r="I124" i="3"/>
  <c r="D125" i="3"/>
  <c r="O125" i="3" s="1"/>
  <c r="J70" i="3" l="1"/>
  <c r="L70" i="3"/>
  <c r="E126" i="3"/>
  <c r="H126" i="3" s="1"/>
  <c r="F125" i="3"/>
  <c r="N70" i="3"/>
  <c r="I125" i="3"/>
  <c r="G125" i="3"/>
  <c r="D126" i="3"/>
  <c r="O126" i="3" s="1"/>
  <c r="K71" i="3" l="1"/>
  <c r="P71" i="3" s="1"/>
  <c r="M71" i="3"/>
  <c r="E127" i="3"/>
  <c r="H127" i="3" s="1"/>
  <c r="F126" i="3"/>
  <c r="G126" i="3"/>
  <c r="I126" i="3"/>
  <c r="D127" i="3"/>
  <c r="O127" i="3" s="1"/>
  <c r="J71" i="3" l="1"/>
  <c r="L71" i="3"/>
  <c r="E128" i="3"/>
  <c r="H128" i="3" s="1"/>
  <c r="F127" i="3"/>
  <c r="N71" i="3"/>
  <c r="I127" i="3"/>
  <c r="G127" i="3"/>
  <c r="D128" i="3"/>
  <c r="O128" i="3" s="1"/>
  <c r="K72" i="3" l="1"/>
  <c r="P72" i="3" s="1"/>
  <c r="M72" i="3"/>
  <c r="E129" i="3"/>
  <c r="H129" i="3" s="1"/>
  <c r="F128" i="3"/>
  <c r="I128" i="3"/>
  <c r="G128" i="3"/>
  <c r="D129" i="3"/>
  <c r="O129" i="3" s="1"/>
  <c r="J72" i="3" l="1"/>
  <c r="L72" i="3"/>
  <c r="E130" i="3"/>
  <c r="H130" i="3" s="1"/>
  <c r="F129" i="3"/>
  <c r="I129" i="3"/>
  <c r="N72" i="3"/>
  <c r="G129" i="3"/>
  <c r="D130" i="3"/>
  <c r="O130" i="3" s="1"/>
  <c r="K73" i="3" l="1"/>
  <c r="P73" i="3" s="1"/>
  <c r="M73" i="3"/>
  <c r="E131" i="3"/>
  <c r="H131" i="3" s="1"/>
  <c r="F130" i="3"/>
  <c r="G130" i="3"/>
  <c r="I130" i="3"/>
  <c r="D131" i="3"/>
  <c r="O131" i="3" s="1"/>
  <c r="J73" i="3" l="1"/>
  <c r="L73" i="3"/>
  <c r="E132" i="3"/>
  <c r="H132" i="3" s="1"/>
  <c r="F131" i="3"/>
  <c r="N73" i="3"/>
  <c r="I131" i="3"/>
  <c r="G131" i="3"/>
  <c r="D132" i="3"/>
  <c r="O132" i="3" s="1"/>
  <c r="K74" i="3" l="1"/>
  <c r="P74" i="3" s="1"/>
  <c r="M74" i="3"/>
  <c r="E133" i="3"/>
  <c r="H133" i="3" s="1"/>
  <c r="F132" i="3"/>
  <c r="I132" i="3"/>
  <c r="G132" i="3"/>
  <c r="D133" i="3"/>
  <c r="O133" i="3" s="1"/>
  <c r="J74" i="3" l="1"/>
  <c r="L74" i="3"/>
  <c r="E134" i="3"/>
  <c r="H134" i="3" s="1"/>
  <c r="F133" i="3"/>
  <c r="N74" i="3"/>
  <c r="I133" i="3"/>
  <c r="G133" i="3"/>
  <c r="D134" i="3"/>
  <c r="O134" i="3" s="1"/>
  <c r="K75" i="3" l="1"/>
  <c r="P75" i="3" s="1"/>
  <c r="M75" i="3"/>
  <c r="E135" i="3"/>
  <c r="H135" i="3" s="1"/>
  <c r="F134" i="3"/>
  <c r="G134" i="3"/>
  <c r="I134" i="3"/>
  <c r="D135" i="3"/>
  <c r="O135" i="3" s="1"/>
  <c r="J75" i="3" l="1"/>
  <c r="L75" i="3"/>
  <c r="E136" i="3"/>
  <c r="H136" i="3" s="1"/>
  <c r="F135" i="3"/>
  <c r="N75" i="3"/>
  <c r="I135" i="3"/>
  <c r="G135" i="3"/>
  <c r="D136" i="3"/>
  <c r="O136" i="3" s="1"/>
  <c r="K76" i="3" l="1"/>
  <c r="P76" i="3" s="1"/>
  <c r="M76" i="3"/>
  <c r="E137" i="3"/>
  <c r="H137" i="3" s="1"/>
  <c r="F136" i="3"/>
  <c r="I136" i="3"/>
  <c r="G136" i="3"/>
  <c r="D137" i="3"/>
  <c r="O137" i="3" s="1"/>
  <c r="J76" i="3" l="1"/>
  <c r="L76" i="3"/>
  <c r="E138" i="3"/>
  <c r="H138" i="3" s="1"/>
  <c r="F137" i="3"/>
  <c r="N76" i="3"/>
  <c r="G137" i="3"/>
  <c r="I137" i="3"/>
  <c r="D138" i="3"/>
  <c r="O138" i="3" s="1"/>
  <c r="K77" i="3" l="1"/>
  <c r="P77" i="3" s="1"/>
  <c r="M77" i="3"/>
  <c r="E139" i="3"/>
  <c r="H139" i="3" s="1"/>
  <c r="F138" i="3"/>
  <c r="G138" i="3"/>
  <c r="I138" i="3"/>
  <c r="D139" i="3"/>
  <c r="O139" i="3" s="1"/>
  <c r="J77" i="3" l="1"/>
  <c r="L77" i="3"/>
  <c r="E140" i="3"/>
  <c r="H140" i="3" s="1"/>
  <c r="F139" i="3"/>
  <c r="N77" i="3"/>
  <c r="I139" i="3"/>
  <c r="G139" i="3"/>
  <c r="D140" i="3"/>
  <c r="O140" i="3" s="1"/>
  <c r="K78" i="3" l="1"/>
  <c r="P78" i="3" s="1"/>
  <c r="M78" i="3"/>
  <c r="E141" i="3"/>
  <c r="H141" i="3" s="1"/>
  <c r="F140" i="3"/>
  <c r="G140" i="3"/>
  <c r="I140" i="3"/>
  <c r="D141" i="3"/>
  <c r="O141" i="3" s="1"/>
  <c r="J78" i="3" l="1"/>
  <c r="L78" i="3"/>
  <c r="E142" i="3"/>
  <c r="H142" i="3" s="1"/>
  <c r="F141" i="3"/>
  <c r="G141" i="3"/>
  <c r="N78" i="3"/>
  <c r="I141" i="3"/>
  <c r="D142" i="3"/>
  <c r="O142" i="3" s="1"/>
  <c r="K79" i="3" l="1"/>
  <c r="P79" i="3" s="1"/>
  <c r="M79" i="3"/>
  <c r="E143" i="3"/>
  <c r="H143" i="3" s="1"/>
  <c r="F142" i="3"/>
  <c r="G142" i="3"/>
  <c r="I142" i="3"/>
  <c r="D143" i="3"/>
  <c r="O143" i="3" s="1"/>
  <c r="J79" i="3" l="1"/>
  <c r="L79" i="3"/>
  <c r="E144" i="3"/>
  <c r="H144" i="3" s="1"/>
  <c r="F143" i="3"/>
  <c r="N79" i="3"/>
  <c r="G143" i="3"/>
  <c r="I143" i="3"/>
  <c r="D144" i="3"/>
  <c r="O144" i="3" s="1"/>
  <c r="K80" i="3" l="1"/>
  <c r="P80" i="3" s="1"/>
  <c r="M80" i="3"/>
  <c r="E145" i="3"/>
  <c r="H145" i="3" s="1"/>
  <c r="F144" i="3"/>
  <c r="I144" i="3"/>
  <c r="G144" i="3"/>
  <c r="D145" i="3"/>
  <c r="O145" i="3" s="1"/>
  <c r="J80" i="3" l="1"/>
  <c r="L80" i="3"/>
  <c r="E146" i="3"/>
  <c r="H146" i="3" s="1"/>
  <c r="F145" i="3"/>
  <c r="N80" i="3"/>
  <c r="G145" i="3"/>
  <c r="I145" i="3"/>
  <c r="D146" i="3"/>
  <c r="O146" i="3" s="1"/>
  <c r="K81" i="3" l="1"/>
  <c r="P81" i="3" s="1"/>
  <c r="M81" i="3"/>
  <c r="E147" i="3"/>
  <c r="H147" i="3" s="1"/>
  <c r="F146" i="3"/>
  <c r="G146" i="3"/>
  <c r="I146" i="3"/>
  <c r="D147" i="3"/>
  <c r="O147" i="3" s="1"/>
  <c r="J81" i="3" l="1"/>
  <c r="L81" i="3"/>
  <c r="E148" i="3"/>
  <c r="H148" i="3" s="1"/>
  <c r="F147" i="3"/>
  <c r="N81" i="3"/>
  <c r="I147" i="3"/>
  <c r="G147" i="3"/>
  <c r="D148" i="3"/>
  <c r="O148" i="3" s="1"/>
  <c r="K82" i="3" l="1"/>
  <c r="P82" i="3" s="1"/>
  <c r="M82" i="3"/>
  <c r="E149" i="3"/>
  <c r="H149" i="3" s="1"/>
  <c r="F148" i="3"/>
  <c r="G148" i="3"/>
  <c r="I148" i="3"/>
  <c r="D149" i="3"/>
  <c r="O149" i="3" s="1"/>
  <c r="J82" i="3" l="1"/>
  <c r="L82" i="3"/>
  <c r="E150" i="3"/>
  <c r="H150" i="3" s="1"/>
  <c r="F149" i="3"/>
  <c r="N82" i="3"/>
  <c r="I149" i="3"/>
  <c r="G149" i="3"/>
  <c r="D150" i="3"/>
  <c r="O150" i="3" s="1"/>
  <c r="K83" i="3" l="1"/>
  <c r="P83" i="3" s="1"/>
  <c r="M83" i="3"/>
  <c r="E151" i="3"/>
  <c r="H151" i="3" s="1"/>
  <c r="F150" i="3"/>
  <c r="G150" i="3"/>
  <c r="I150" i="3"/>
  <c r="D151" i="3"/>
  <c r="O151" i="3" s="1"/>
  <c r="J83" i="3" l="1"/>
  <c r="L83" i="3"/>
  <c r="E152" i="3"/>
  <c r="H152" i="3" s="1"/>
  <c r="F151" i="3"/>
  <c r="N83" i="3"/>
  <c r="I151" i="3"/>
  <c r="G151" i="3"/>
  <c r="D152" i="3"/>
  <c r="O152" i="3" s="1"/>
  <c r="K84" i="3" l="1"/>
  <c r="P84" i="3" s="1"/>
  <c r="M84" i="3"/>
  <c r="E153" i="3"/>
  <c r="H153" i="3" s="1"/>
  <c r="F152" i="3"/>
  <c r="G152" i="3"/>
  <c r="I152" i="3"/>
  <c r="D153" i="3"/>
  <c r="O153" i="3" s="1"/>
  <c r="J84" i="3" l="1"/>
  <c r="L84" i="3"/>
  <c r="E154" i="3"/>
  <c r="H154" i="3" s="1"/>
  <c r="F153" i="3"/>
  <c r="N84" i="3"/>
  <c r="I153" i="3"/>
  <c r="G153" i="3"/>
  <c r="D154" i="3"/>
  <c r="O154" i="3" s="1"/>
  <c r="K85" i="3" l="1"/>
  <c r="P85" i="3" s="1"/>
  <c r="M85" i="3"/>
  <c r="E155" i="3"/>
  <c r="H155" i="3" s="1"/>
  <c r="F154" i="3"/>
  <c r="G154" i="3"/>
  <c r="I154" i="3"/>
  <c r="D155" i="3"/>
  <c r="O155" i="3" s="1"/>
  <c r="J85" i="3" l="1"/>
  <c r="L85" i="3"/>
  <c r="E156" i="3"/>
  <c r="H156" i="3" s="1"/>
  <c r="F155" i="3"/>
  <c r="N85" i="3"/>
  <c r="G155" i="3"/>
  <c r="I155" i="3"/>
  <c r="D156" i="3"/>
  <c r="O156" i="3" s="1"/>
  <c r="K86" i="3" l="1"/>
  <c r="P86" i="3" s="1"/>
  <c r="M86" i="3"/>
  <c r="E157" i="3"/>
  <c r="H157" i="3" s="1"/>
  <c r="F156" i="3"/>
  <c r="I156" i="3"/>
  <c r="G156" i="3"/>
  <c r="D157" i="3"/>
  <c r="O157" i="3" s="1"/>
  <c r="J86" i="3" l="1"/>
  <c r="L86" i="3"/>
  <c r="E158" i="3"/>
  <c r="H158" i="3" s="1"/>
  <c r="F157" i="3"/>
  <c r="N86" i="3"/>
  <c r="G157" i="3"/>
  <c r="I157" i="3"/>
  <c r="D158" i="3"/>
  <c r="O158" i="3" s="1"/>
  <c r="K87" i="3" l="1"/>
  <c r="P87" i="3" s="1"/>
  <c r="M87" i="3"/>
  <c r="E159" i="3"/>
  <c r="H159" i="3" s="1"/>
  <c r="F158" i="3"/>
  <c r="G158" i="3"/>
  <c r="I158" i="3"/>
  <c r="D159" i="3"/>
  <c r="O159" i="3" s="1"/>
  <c r="J87" i="3" l="1"/>
  <c r="L87" i="3"/>
  <c r="E160" i="3"/>
  <c r="H160" i="3" s="1"/>
  <c r="F159" i="3"/>
  <c r="N87" i="3"/>
  <c r="G159" i="3"/>
  <c r="I159" i="3"/>
  <c r="D160" i="3"/>
  <c r="O160" i="3" s="1"/>
  <c r="K88" i="3" l="1"/>
  <c r="P88" i="3" s="1"/>
  <c r="M88" i="3"/>
  <c r="E161" i="3"/>
  <c r="H161" i="3" s="1"/>
  <c r="F160" i="3"/>
  <c r="I160" i="3"/>
  <c r="G160" i="3"/>
  <c r="D161" i="3"/>
  <c r="O161" i="3" s="1"/>
  <c r="J88" i="3" l="1"/>
  <c r="L88" i="3"/>
  <c r="E162" i="3"/>
  <c r="H162" i="3" s="1"/>
  <c r="F161" i="3"/>
  <c r="N88" i="3"/>
  <c r="G161" i="3"/>
  <c r="I161" i="3"/>
  <c r="D162" i="3"/>
  <c r="O162" i="3" s="1"/>
  <c r="K89" i="3" l="1"/>
  <c r="P89" i="3" s="1"/>
  <c r="M89" i="3"/>
  <c r="E163" i="3"/>
  <c r="H163" i="3" s="1"/>
  <c r="F162" i="3"/>
  <c r="I162" i="3"/>
  <c r="G162" i="3"/>
  <c r="D163" i="3"/>
  <c r="O163" i="3" s="1"/>
  <c r="J89" i="3" l="1"/>
  <c r="L89" i="3"/>
  <c r="E164" i="3"/>
  <c r="H164" i="3" s="1"/>
  <c r="F163" i="3"/>
  <c r="N89" i="3"/>
  <c r="I163" i="3"/>
  <c r="G163" i="3"/>
  <c r="D164" i="3"/>
  <c r="O164" i="3" s="1"/>
  <c r="K90" i="3" l="1"/>
  <c r="P90" i="3" s="1"/>
  <c r="M90" i="3"/>
  <c r="E165" i="3"/>
  <c r="H165" i="3" s="1"/>
  <c r="F164" i="3"/>
  <c r="G164" i="3"/>
  <c r="I164" i="3"/>
  <c r="D165" i="3"/>
  <c r="O165" i="3" s="1"/>
  <c r="J90" i="3" l="1"/>
  <c r="L90" i="3"/>
  <c r="E166" i="3"/>
  <c r="H166" i="3" s="1"/>
  <c r="F165" i="3"/>
  <c r="N90" i="3"/>
  <c r="I165" i="3"/>
  <c r="G165" i="3"/>
  <c r="D166" i="3"/>
  <c r="O166" i="3" s="1"/>
  <c r="K91" i="3" l="1"/>
  <c r="P91" i="3" s="1"/>
  <c r="M91" i="3"/>
  <c r="E167" i="3"/>
  <c r="H167" i="3" s="1"/>
  <c r="F166" i="3"/>
  <c r="I166" i="3"/>
  <c r="G166" i="3"/>
  <c r="D167" i="3"/>
  <c r="O167" i="3" s="1"/>
  <c r="J91" i="3" l="1"/>
  <c r="L91" i="3"/>
  <c r="E168" i="3"/>
  <c r="H168" i="3" s="1"/>
  <c r="F167" i="3"/>
  <c r="N91" i="3"/>
  <c r="I167" i="3"/>
  <c r="G167" i="3"/>
  <c r="D168" i="3"/>
  <c r="O168" i="3" s="1"/>
  <c r="K92" i="3" l="1"/>
  <c r="P92" i="3" s="1"/>
  <c r="M92" i="3"/>
  <c r="E169" i="3"/>
  <c r="H169" i="3" s="1"/>
  <c r="F168" i="3"/>
  <c r="G168" i="3"/>
  <c r="I168" i="3"/>
  <c r="D169" i="3"/>
  <c r="O169" i="3" s="1"/>
  <c r="J92" i="3" l="1"/>
  <c r="L92" i="3"/>
  <c r="E170" i="3"/>
  <c r="H170" i="3" s="1"/>
  <c r="F169" i="3"/>
  <c r="N92" i="3"/>
  <c r="I169" i="3"/>
  <c r="G169" i="3"/>
  <c r="D170" i="3"/>
  <c r="O170" i="3" s="1"/>
  <c r="K93" i="3" l="1"/>
  <c r="P93" i="3" s="1"/>
  <c r="M93" i="3"/>
  <c r="E171" i="3"/>
  <c r="H171" i="3" s="1"/>
  <c r="F170" i="3"/>
  <c r="I170" i="3"/>
  <c r="G170" i="3"/>
  <c r="D171" i="3"/>
  <c r="O171" i="3" s="1"/>
  <c r="J93" i="3" l="1"/>
  <c r="L93" i="3"/>
  <c r="E172" i="3"/>
  <c r="H172" i="3" s="1"/>
  <c r="F171" i="3"/>
  <c r="N93" i="3"/>
  <c r="I171" i="3"/>
  <c r="G171" i="3"/>
  <c r="D172" i="3"/>
  <c r="O172" i="3" s="1"/>
  <c r="K94" i="3" l="1"/>
  <c r="P94" i="3" s="1"/>
  <c r="M94" i="3"/>
  <c r="E173" i="3"/>
  <c r="H173" i="3" s="1"/>
  <c r="F172" i="3"/>
  <c r="I172" i="3"/>
  <c r="G172" i="3"/>
  <c r="D173" i="3"/>
  <c r="O173" i="3" s="1"/>
  <c r="J94" i="3" l="1"/>
  <c r="L94" i="3"/>
  <c r="E174" i="3"/>
  <c r="H174" i="3" s="1"/>
  <c r="F173" i="3"/>
  <c r="N94" i="3"/>
  <c r="I173" i="3"/>
  <c r="G173" i="3"/>
  <c r="D174" i="3"/>
  <c r="O174" i="3" s="1"/>
  <c r="K95" i="3" l="1"/>
  <c r="P95" i="3" s="1"/>
  <c r="M95" i="3"/>
  <c r="E175" i="3"/>
  <c r="H175" i="3" s="1"/>
  <c r="F174" i="3"/>
  <c r="I174" i="3"/>
  <c r="G174" i="3"/>
  <c r="D175" i="3"/>
  <c r="O175" i="3" s="1"/>
  <c r="J95" i="3" l="1"/>
  <c r="L95" i="3"/>
  <c r="E176" i="3"/>
  <c r="H176" i="3" s="1"/>
  <c r="F175" i="3"/>
  <c r="N95" i="3"/>
  <c r="I175" i="3"/>
  <c r="G175" i="3"/>
  <c r="D176" i="3"/>
  <c r="O176" i="3" s="1"/>
  <c r="K96" i="3" l="1"/>
  <c r="P96" i="3" s="1"/>
  <c r="M96" i="3"/>
  <c r="E177" i="3"/>
  <c r="H177" i="3" s="1"/>
  <c r="F176" i="3"/>
  <c r="G176" i="3"/>
  <c r="I176" i="3"/>
  <c r="D177" i="3"/>
  <c r="O177" i="3" s="1"/>
  <c r="J96" i="3" l="1"/>
  <c r="L96" i="3"/>
  <c r="E178" i="3"/>
  <c r="H178" i="3" s="1"/>
  <c r="F177" i="3"/>
  <c r="N96" i="3"/>
  <c r="I177" i="3"/>
  <c r="G177" i="3"/>
  <c r="D178" i="3"/>
  <c r="O178" i="3" s="1"/>
  <c r="K97" i="3" l="1"/>
  <c r="P97" i="3" s="1"/>
  <c r="M97" i="3"/>
  <c r="E179" i="3"/>
  <c r="H179" i="3" s="1"/>
  <c r="F178" i="3"/>
  <c r="G178" i="3"/>
  <c r="I178" i="3"/>
  <c r="D179" i="3"/>
  <c r="O179" i="3" s="1"/>
  <c r="J97" i="3" l="1"/>
  <c r="L97" i="3"/>
  <c r="E180" i="3"/>
  <c r="H180" i="3" s="1"/>
  <c r="F179" i="3"/>
  <c r="N97" i="3"/>
  <c r="G179" i="3"/>
  <c r="I179" i="3"/>
  <c r="D180" i="3"/>
  <c r="O180" i="3" s="1"/>
  <c r="K98" i="3" l="1"/>
  <c r="P98" i="3" s="1"/>
  <c r="M98" i="3"/>
  <c r="E181" i="3"/>
  <c r="H181" i="3" s="1"/>
  <c r="F180" i="3"/>
  <c r="G180" i="3"/>
  <c r="I180" i="3"/>
  <c r="D181" i="3"/>
  <c r="O181" i="3" s="1"/>
  <c r="J98" i="3" l="1"/>
  <c r="L98" i="3"/>
  <c r="E182" i="3"/>
  <c r="H182" i="3" s="1"/>
  <c r="F181" i="3"/>
  <c r="N98" i="3"/>
  <c r="G181" i="3"/>
  <c r="I181" i="3"/>
  <c r="D182" i="3"/>
  <c r="O182" i="3" s="1"/>
  <c r="K99" i="3" l="1"/>
  <c r="P99" i="3" s="1"/>
  <c r="M99" i="3"/>
  <c r="E183" i="3"/>
  <c r="H183" i="3" s="1"/>
  <c r="F182" i="3"/>
  <c r="I182" i="3"/>
  <c r="G182" i="3"/>
  <c r="D183" i="3"/>
  <c r="O183" i="3" s="1"/>
  <c r="J99" i="3" l="1"/>
  <c r="L99" i="3"/>
  <c r="E184" i="3"/>
  <c r="H184" i="3" s="1"/>
  <c r="F183" i="3"/>
  <c r="N99" i="3"/>
  <c r="G183" i="3"/>
  <c r="I183" i="3"/>
  <c r="D184" i="3"/>
  <c r="P184" i="3" l="1"/>
  <c r="O184" i="3"/>
  <c r="K100" i="3"/>
  <c r="P100" i="3" s="1"/>
  <c r="M100" i="3"/>
  <c r="E185" i="3"/>
  <c r="H185" i="3" s="1"/>
  <c r="F184" i="3"/>
  <c r="G184" i="3"/>
  <c r="I184" i="3"/>
  <c r="D185" i="3"/>
  <c r="P185" i="3" l="1"/>
  <c r="O185" i="3"/>
  <c r="J100" i="3"/>
  <c r="L100" i="3"/>
  <c r="E186" i="3"/>
  <c r="H186" i="3" s="1"/>
  <c r="F185" i="3"/>
  <c r="N100" i="3"/>
  <c r="I185" i="3"/>
  <c r="G185" i="3"/>
  <c r="D186" i="3"/>
  <c r="P186" i="3" l="1"/>
  <c r="O186" i="3"/>
  <c r="K101" i="3"/>
  <c r="P101" i="3" s="1"/>
  <c r="M101" i="3"/>
  <c r="E187" i="3"/>
  <c r="H187" i="3" s="1"/>
  <c r="F186" i="3"/>
  <c r="G186" i="3"/>
  <c r="I186" i="3"/>
  <c r="D187" i="3"/>
  <c r="P187" i="3" l="1"/>
  <c r="O187" i="3"/>
  <c r="J101" i="3"/>
  <c r="L101" i="3"/>
  <c r="E188" i="3"/>
  <c r="H188" i="3" s="1"/>
  <c r="F187" i="3"/>
  <c r="N101" i="3"/>
  <c r="G187" i="3"/>
  <c r="I187" i="3"/>
  <c r="D188" i="3"/>
  <c r="O188" i="3" l="1"/>
  <c r="P188" i="3"/>
  <c r="K102" i="3"/>
  <c r="P102" i="3" s="1"/>
  <c r="M102" i="3"/>
  <c r="E189" i="3"/>
  <c r="H189" i="3" s="1"/>
  <c r="F188" i="3"/>
  <c r="I188" i="3"/>
  <c r="G188" i="3"/>
  <c r="D189" i="3"/>
  <c r="P189" i="3" l="1"/>
  <c r="O189" i="3"/>
  <c r="N102" i="3"/>
  <c r="M103" i="3" s="1"/>
  <c r="J102" i="3"/>
  <c r="L102" i="3"/>
  <c r="E190" i="3"/>
  <c r="H190" i="3" s="1"/>
  <c r="F189" i="3"/>
  <c r="G189" i="3"/>
  <c r="I189" i="3"/>
  <c r="D190" i="3"/>
  <c r="P190" i="3" l="1"/>
  <c r="O190" i="3"/>
  <c r="K103" i="3"/>
  <c r="E191" i="3"/>
  <c r="H191" i="3" s="1"/>
  <c r="F190" i="3"/>
  <c r="G190" i="3"/>
  <c r="I190" i="3"/>
  <c r="D191" i="3"/>
  <c r="P191" i="3" l="1"/>
  <c r="O191" i="3"/>
  <c r="N103" i="3"/>
  <c r="K104" i="3" s="1"/>
  <c r="P104" i="3" s="1"/>
  <c r="P103" i="3"/>
  <c r="L103" i="3"/>
  <c r="J103" i="3"/>
  <c r="E192" i="3"/>
  <c r="H192" i="3" s="1"/>
  <c r="F191" i="3"/>
  <c r="G191" i="3"/>
  <c r="I191" i="3"/>
  <c r="D192" i="3"/>
  <c r="P192" i="3" l="1"/>
  <c r="O192" i="3"/>
  <c r="M104" i="3"/>
  <c r="L104" i="3" s="1"/>
  <c r="J104" i="3"/>
  <c r="N104" i="3"/>
  <c r="K105" i="3" s="1"/>
  <c r="P105" i="3" s="1"/>
  <c r="E193" i="3"/>
  <c r="H193" i="3" s="1"/>
  <c r="F192" i="3"/>
  <c r="I192" i="3"/>
  <c r="G192" i="3"/>
  <c r="D193" i="3"/>
  <c r="P193" i="3" l="1"/>
  <c r="O193" i="3"/>
  <c r="N105" i="3"/>
  <c r="K106" i="3" s="1"/>
  <c r="P106" i="3" s="1"/>
  <c r="J105" i="3"/>
  <c r="M105" i="3"/>
  <c r="L105" i="3" s="1"/>
  <c r="E194" i="3"/>
  <c r="H194" i="3" s="1"/>
  <c r="F193" i="3"/>
  <c r="G193" i="3"/>
  <c r="I193" i="3"/>
  <c r="D194" i="3"/>
  <c r="P194" i="3" l="1"/>
  <c r="O194" i="3"/>
  <c r="J106" i="3"/>
  <c r="M106" i="3"/>
  <c r="L106" i="3" s="1"/>
  <c r="N106" i="3"/>
  <c r="K107" i="3" s="1"/>
  <c r="P107" i="3" s="1"/>
  <c r="E195" i="3"/>
  <c r="H195" i="3" s="1"/>
  <c r="F194" i="3"/>
  <c r="G194" i="3"/>
  <c r="I194" i="3"/>
  <c r="D195" i="3"/>
  <c r="P195" i="3" l="1"/>
  <c r="O195" i="3"/>
  <c r="J107" i="3"/>
  <c r="M107" i="3"/>
  <c r="L107" i="3" s="1"/>
  <c r="N107" i="3"/>
  <c r="K108" i="3" s="1"/>
  <c r="P108" i="3" s="1"/>
  <c r="E196" i="3"/>
  <c r="H196" i="3" s="1"/>
  <c r="F195" i="3"/>
  <c r="G195" i="3"/>
  <c r="I195" i="3"/>
  <c r="D196" i="3"/>
  <c r="P196" i="3" l="1"/>
  <c r="O196" i="3"/>
  <c r="J108" i="3"/>
  <c r="M108" i="3"/>
  <c r="L108" i="3" s="1"/>
  <c r="N108" i="3"/>
  <c r="K109" i="3" s="1"/>
  <c r="P109" i="3" s="1"/>
  <c r="E197" i="3"/>
  <c r="H197" i="3" s="1"/>
  <c r="F196" i="3"/>
  <c r="I196" i="3"/>
  <c r="G196" i="3"/>
  <c r="D197" i="3"/>
  <c r="P197" i="3" l="1"/>
  <c r="O197" i="3"/>
  <c r="N109" i="3"/>
  <c r="K110" i="3" s="1"/>
  <c r="P110" i="3" s="1"/>
  <c r="J109" i="3"/>
  <c r="M109" i="3"/>
  <c r="L109" i="3" s="1"/>
  <c r="E198" i="3"/>
  <c r="H198" i="3" s="1"/>
  <c r="F197" i="3"/>
  <c r="I197" i="3"/>
  <c r="G197" i="3"/>
  <c r="D198" i="3"/>
  <c r="P198" i="3" l="1"/>
  <c r="O198" i="3"/>
  <c r="J110" i="3"/>
  <c r="M110" i="3"/>
  <c r="L110" i="3" s="1"/>
  <c r="N110" i="3"/>
  <c r="K111" i="3" s="1"/>
  <c r="P111" i="3" s="1"/>
  <c r="E199" i="3"/>
  <c r="H199" i="3" s="1"/>
  <c r="F198" i="3"/>
  <c r="G198" i="3"/>
  <c r="I198" i="3"/>
  <c r="D199" i="3"/>
  <c r="P199" i="3" l="1"/>
  <c r="O199" i="3"/>
  <c r="J111" i="3"/>
  <c r="M111" i="3"/>
  <c r="L111" i="3" s="1"/>
  <c r="N111" i="3"/>
  <c r="K112" i="3" s="1"/>
  <c r="P112" i="3" s="1"/>
  <c r="E200" i="3"/>
  <c r="H200" i="3" s="1"/>
  <c r="F199" i="3"/>
  <c r="G199" i="3"/>
  <c r="I199" i="3"/>
  <c r="D200" i="3"/>
  <c r="P200" i="3" l="1"/>
  <c r="O200" i="3"/>
  <c r="J112" i="3"/>
  <c r="N112" i="3"/>
  <c r="K113" i="3" s="1"/>
  <c r="P113" i="3" s="1"/>
  <c r="M112" i="3"/>
  <c r="L112" i="3" s="1"/>
  <c r="E201" i="3"/>
  <c r="H201" i="3" s="1"/>
  <c r="F200" i="3"/>
  <c r="I200" i="3"/>
  <c r="G200" i="3"/>
  <c r="D201" i="3"/>
  <c r="P201" i="3" l="1"/>
  <c r="O201" i="3"/>
  <c r="J113" i="3"/>
  <c r="M113" i="3"/>
  <c r="L113" i="3" s="1"/>
  <c r="N113" i="3"/>
  <c r="K114" i="3" s="1"/>
  <c r="P114" i="3" s="1"/>
  <c r="E202" i="3"/>
  <c r="H202" i="3" s="1"/>
  <c r="F201" i="3"/>
  <c r="G201" i="3"/>
  <c r="I201" i="3"/>
  <c r="D202" i="3"/>
  <c r="P202" i="3" l="1"/>
  <c r="O202" i="3"/>
  <c r="M114" i="3"/>
  <c r="L114" i="3" s="1"/>
  <c r="N114" i="3"/>
  <c r="M115" i="3" s="1"/>
  <c r="J114" i="3"/>
  <c r="E203" i="3"/>
  <c r="H203" i="3" s="1"/>
  <c r="F202" i="3"/>
  <c r="G202" i="3"/>
  <c r="I202" i="3"/>
  <c r="D203" i="3"/>
  <c r="P203" i="3" l="1"/>
  <c r="O203" i="3"/>
  <c r="K115" i="3"/>
  <c r="E204" i="3"/>
  <c r="H204" i="3" s="1"/>
  <c r="F203" i="3"/>
  <c r="G203" i="3"/>
  <c r="I203" i="3"/>
  <c r="D204" i="3"/>
  <c r="O204" i="3" l="1"/>
  <c r="P204" i="3"/>
  <c r="L115" i="3"/>
  <c r="P115" i="3"/>
  <c r="N115" i="3"/>
  <c r="M116" i="3" s="1"/>
  <c r="J115" i="3"/>
  <c r="E205" i="3"/>
  <c r="H205" i="3" s="1"/>
  <c r="F204" i="3"/>
  <c r="G204" i="3"/>
  <c r="I204" i="3"/>
  <c r="D205" i="3"/>
  <c r="P205" i="3" l="1"/>
  <c r="O205" i="3"/>
  <c r="K116" i="3"/>
  <c r="E206" i="3"/>
  <c r="H206" i="3" s="1"/>
  <c r="F205" i="3"/>
  <c r="I205" i="3"/>
  <c r="G205" i="3"/>
  <c r="D206" i="3"/>
  <c r="P206" i="3" l="1"/>
  <c r="O206" i="3"/>
  <c r="L116" i="3"/>
  <c r="P116" i="3"/>
  <c r="J116" i="3"/>
  <c r="N116" i="3"/>
  <c r="K117" i="3" s="1"/>
  <c r="E207" i="3"/>
  <c r="H207" i="3" s="1"/>
  <c r="F206" i="3"/>
  <c r="G206" i="3"/>
  <c r="I206" i="3"/>
  <c r="D207" i="3"/>
  <c r="P207" i="3" l="1"/>
  <c r="O207" i="3"/>
  <c r="J117" i="3"/>
  <c r="P117" i="3"/>
  <c r="N117" i="3"/>
  <c r="K118" i="3" s="1"/>
  <c r="M117" i="3"/>
  <c r="L117" i="3" s="1"/>
  <c r="E208" i="3"/>
  <c r="H208" i="3" s="1"/>
  <c r="F207" i="3"/>
  <c r="G207" i="3"/>
  <c r="I207" i="3"/>
  <c r="D208" i="3"/>
  <c r="P208" i="3" l="1"/>
  <c r="O208" i="3"/>
  <c r="J118" i="3"/>
  <c r="P118" i="3"/>
  <c r="N118" i="3"/>
  <c r="M119" i="3" s="1"/>
  <c r="M118" i="3"/>
  <c r="L118" i="3" s="1"/>
  <c r="E209" i="3"/>
  <c r="H209" i="3" s="1"/>
  <c r="F208" i="3"/>
  <c r="I208" i="3"/>
  <c r="G208" i="3"/>
  <c r="D209" i="3"/>
  <c r="P209" i="3" l="1"/>
  <c r="O209" i="3"/>
  <c r="K119" i="3"/>
  <c r="P119" i="3" s="1"/>
  <c r="E210" i="3"/>
  <c r="H210" i="3" s="1"/>
  <c r="F209" i="3"/>
  <c r="I209" i="3"/>
  <c r="G209" i="3"/>
  <c r="D210" i="3"/>
  <c r="P210" i="3" l="1"/>
  <c r="O210" i="3"/>
  <c r="N119" i="3"/>
  <c r="J119" i="3"/>
  <c r="L119" i="3"/>
  <c r="E211" i="3"/>
  <c r="H211" i="3" s="1"/>
  <c r="F210" i="3"/>
  <c r="G210" i="3"/>
  <c r="I210" i="3"/>
  <c r="D211" i="3"/>
  <c r="P211" i="3" l="1"/>
  <c r="O211" i="3"/>
  <c r="M120" i="3"/>
  <c r="K120" i="3"/>
  <c r="P120" i="3" s="1"/>
  <c r="E212" i="3"/>
  <c r="H212" i="3" s="1"/>
  <c r="F211" i="3"/>
  <c r="I211" i="3"/>
  <c r="G211" i="3"/>
  <c r="D212" i="3"/>
  <c r="O212" i="3" l="1"/>
  <c r="P212" i="3"/>
  <c r="L120" i="3"/>
  <c r="J120" i="3"/>
  <c r="N120" i="3"/>
  <c r="E213" i="3"/>
  <c r="H213" i="3" s="1"/>
  <c r="F212" i="3"/>
  <c r="I212" i="3"/>
  <c r="G212" i="3"/>
  <c r="D213" i="3"/>
  <c r="P213" i="3" l="1"/>
  <c r="O213" i="3"/>
  <c r="K121" i="3"/>
  <c r="M121" i="3"/>
  <c r="E214" i="3"/>
  <c r="H214" i="3" s="1"/>
  <c r="F213" i="3"/>
  <c r="I213" i="3"/>
  <c r="G213" i="3"/>
  <c r="D214" i="3"/>
  <c r="O214" i="3" l="1"/>
  <c r="P214" i="3"/>
  <c r="J121" i="3"/>
  <c r="P121" i="3"/>
  <c r="L121" i="3"/>
  <c r="N121" i="3"/>
  <c r="E215" i="3"/>
  <c r="H215" i="3" s="1"/>
  <c r="F214" i="3"/>
  <c r="G214" i="3"/>
  <c r="I214" i="3"/>
  <c r="D215" i="3"/>
  <c r="P215" i="3" l="1"/>
  <c r="O215" i="3"/>
  <c r="M122" i="3"/>
  <c r="K122" i="3"/>
  <c r="P122" i="3" s="1"/>
  <c r="E216" i="3"/>
  <c r="H216" i="3" s="1"/>
  <c r="F215" i="3"/>
  <c r="G215" i="3"/>
  <c r="I215" i="3"/>
  <c r="D216" i="3"/>
  <c r="P216" i="3" l="1"/>
  <c r="O216" i="3"/>
  <c r="N122" i="3"/>
  <c r="J122" i="3"/>
  <c r="L122" i="3"/>
  <c r="E217" i="3"/>
  <c r="H217" i="3" s="1"/>
  <c r="F216" i="3"/>
  <c r="G216" i="3"/>
  <c r="I216" i="3"/>
  <c r="D217" i="3"/>
  <c r="P217" i="3" l="1"/>
  <c r="O217" i="3"/>
  <c r="M123" i="3"/>
  <c r="K123" i="3"/>
  <c r="E218" i="3"/>
  <c r="H218" i="3" s="1"/>
  <c r="F217" i="3"/>
  <c r="I217" i="3"/>
  <c r="G217" i="3"/>
  <c r="D218" i="3"/>
  <c r="P218" i="3" l="1"/>
  <c r="O218" i="3"/>
  <c r="J123" i="3"/>
  <c r="P123" i="3"/>
  <c r="N123" i="3"/>
  <c r="L123" i="3"/>
  <c r="E219" i="3"/>
  <c r="H219" i="3" s="1"/>
  <c r="F218" i="3"/>
  <c r="G218" i="3"/>
  <c r="I218" i="3"/>
  <c r="D219" i="3"/>
  <c r="P219" i="3" l="1"/>
  <c r="O219" i="3"/>
  <c r="M124" i="3"/>
  <c r="K124" i="3"/>
  <c r="E220" i="3"/>
  <c r="H220" i="3" s="1"/>
  <c r="F219" i="3"/>
  <c r="G219" i="3"/>
  <c r="I219" i="3"/>
  <c r="D220" i="3"/>
  <c r="O220" i="3" l="1"/>
  <c r="P220" i="3"/>
  <c r="N124" i="3"/>
  <c r="K125" i="3" s="1"/>
  <c r="P124" i="3"/>
  <c r="L124" i="3"/>
  <c r="J124" i="3"/>
  <c r="E221" i="3"/>
  <c r="H221" i="3" s="1"/>
  <c r="F220" i="3"/>
  <c r="G220" i="3"/>
  <c r="I220" i="3"/>
  <c r="D221" i="3"/>
  <c r="P221" i="3" l="1"/>
  <c r="O221" i="3"/>
  <c r="J125" i="3"/>
  <c r="P125" i="3"/>
  <c r="M125" i="3"/>
  <c r="L125" i="3" s="1"/>
  <c r="N125" i="3"/>
  <c r="K126" i="3" s="1"/>
  <c r="E222" i="3"/>
  <c r="H222" i="3" s="1"/>
  <c r="F221" i="3"/>
  <c r="I221" i="3"/>
  <c r="G221" i="3"/>
  <c r="D222" i="3"/>
  <c r="P222" i="3" l="1"/>
  <c r="O222" i="3"/>
  <c r="N126" i="3"/>
  <c r="K127" i="3" s="1"/>
  <c r="P126" i="3"/>
  <c r="M126" i="3"/>
  <c r="L126" i="3" s="1"/>
  <c r="J126" i="3"/>
  <c r="E223" i="3"/>
  <c r="H223" i="3" s="1"/>
  <c r="F222" i="3"/>
  <c r="G222" i="3"/>
  <c r="I222" i="3"/>
  <c r="D223" i="3"/>
  <c r="P223" i="3" l="1"/>
  <c r="O223" i="3"/>
  <c r="N127" i="3"/>
  <c r="K128" i="3" s="1"/>
  <c r="P128" i="3" s="1"/>
  <c r="P127" i="3"/>
  <c r="M127" i="3"/>
  <c r="L127" i="3"/>
  <c r="J127" i="3"/>
  <c r="E224" i="3"/>
  <c r="H224" i="3" s="1"/>
  <c r="F223" i="3"/>
  <c r="G223" i="3"/>
  <c r="I223" i="3"/>
  <c r="D224" i="3"/>
  <c r="P224" i="3" l="1"/>
  <c r="O224" i="3"/>
  <c r="M128" i="3"/>
  <c r="L128" i="3" s="1"/>
  <c r="N128" i="3"/>
  <c r="J128" i="3"/>
  <c r="E225" i="3"/>
  <c r="H225" i="3" s="1"/>
  <c r="F224" i="3"/>
  <c r="G224" i="3"/>
  <c r="I224" i="3"/>
  <c r="D225" i="3"/>
  <c r="P225" i="3" l="1"/>
  <c r="O225" i="3"/>
  <c r="M129" i="3"/>
  <c r="K129" i="3"/>
  <c r="E226" i="3"/>
  <c r="H226" i="3" s="1"/>
  <c r="F225" i="3"/>
  <c r="G225" i="3"/>
  <c r="I225" i="3"/>
  <c r="D226" i="3"/>
  <c r="P226" i="3" l="1"/>
  <c r="O226" i="3"/>
  <c r="J129" i="3"/>
  <c r="P129" i="3"/>
  <c r="N129" i="3"/>
  <c r="L129" i="3"/>
  <c r="E227" i="3"/>
  <c r="H227" i="3" s="1"/>
  <c r="F226" i="3"/>
  <c r="G226" i="3"/>
  <c r="I226" i="3"/>
  <c r="D227" i="3"/>
  <c r="P227" i="3" l="1"/>
  <c r="O227" i="3"/>
  <c r="M130" i="3"/>
  <c r="K130" i="3"/>
  <c r="E228" i="3"/>
  <c r="H228" i="3" s="1"/>
  <c r="F227" i="3"/>
  <c r="G227" i="3"/>
  <c r="I227" i="3"/>
  <c r="D228" i="3"/>
  <c r="P228" i="3" l="1"/>
  <c r="O228" i="3"/>
  <c r="N130" i="3"/>
  <c r="K131" i="3" s="1"/>
  <c r="P131" i="3" s="1"/>
  <c r="P130" i="3"/>
  <c r="J130" i="3"/>
  <c r="L130" i="3"/>
  <c r="E229" i="3"/>
  <c r="H229" i="3" s="1"/>
  <c r="F228" i="3"/>
  <c r="I228" i="3"/>
  <c r="G228" i="3"/>
  <c r="D229" i="3"/>
  <c r="P229" i="3" l="1"/>
  <c r="O229" i="3"/>
  <c r="M131" i="3"/>
  <c r="L131" i="3" s="1"/>
  <c r="N131" i="3"/>
  <c r="J131" i="3"/>
  <c r="E230" i="3"/>
  <c r="H230" i="3" s="1"/>
  <c r="F229" i="3"/>
  <c r="G229" i="3"/>
  <c r="I229" i="3"/>
  <c r="D230" i="3"/>
  <c r="P230" i="3" l="1"/>
  <c r="O230" i="3"/>
  <c r="M132" i="3"/>
  <c r="K132" i="3"/>
  <c r="P132" i="3" s="1"/>
  <c r="E231" i="3"/>
  <c r="H231" i="3" s="1"/>
  <c r="F230" i="3"/>
  <c r="G230" i="3"/>
  <c r="I230" i="3"/>
  <c r="D231" i="3"/>
  <c r="P231" i="3" l="1"/>
  <c r="O231" i="3"/>
  <c r="N132" i="3"/>
  <c r="L132" i="3"/>
  <c r="J132" i="3"/>
  <c r="E232" i="3"/>
  <c r="H232" i="3" s="1"/>
  <c r="F231" i="3"/>
  <c r="I231" i="3"/>
  <c r="G231" i="3"/>
  <c r="D232" i="3"/>
  <c r="P232" i="3" l="1"/>
  <c r="O232" i="3"/>
  <c r="K133" i="3"/>
  <c r="M133" i="3"/>
  <c r="E233" i="3"/>
  <c r="H233" i="3" s="1"/>
  <c r="F232" i="3"/>
  <c r="G232" i="3"/>
  <c r="I232" i="3"/>
  <c r="D233" i="3"/>
  <c r="P233" i="3" l="1"/>
  <c r="O233" i="3"/>
  <c r="N133" i="3"/>
  <c r="K134" i="3" s="1"/>
  <c r="P134" i="3" s="1"/>
  <c r="P133" i="3"/>
  <c r="J133" i="3"/>
  <c r="L133" i="3"/>
  <c r="E234" i="3"/>
  <c r="H234" i="3" s="1"/>
  <c r="F233" i="3"/>
  <c r="G233" i="3"/>
  <c r="I233" i="3"/>
  <c r="D234" i="3"/>
  <c r="P234" i="3" l="1"/>
  <c r="O234" i="3"/>
  <c r="M134" i="3"/>
  <c r="N134" i="3"/>
  <c r="J134" i="3"/>
  <c r="L134" i="3"/>
  <c r="E235" i="3"/>
  <c r="H235" i="3" s="1"/>
  <c r="F234" i="3"/>
  <c r="G234" i="3"/>
  <c r="I234" i="3"/>
  <c r="D235" i="3"/>
  <c r="P235" i="3" l="1"/>
  <c r="O235" i="3"/>
  <c r="K135" i="3"/>
  <c r="P135" i="3" s="1"/>
  <c r="M135" i="3"/>
  <c r="E236" i="3"/>
  <c r="H236" i="3" s="1"/>
  <c r="F235" i="3"/>
  <c r="G235" i="3"/>
  <c r="I235" i="3"/>
  <c r="D236" i="3"/>
  <c r="O236" i="3" l="1"/>
  <c r="P236" i="3"/>
  <c r="N135" i="3"/>
  <c r="J135" i="3"/>
  <c r="L135" i="3"/>
  <c r="E237" i="3"/>
  <c r="H237" i="3" s="1"/>
  <c r="F236" i="3"/>
  <c r="I236" i="3"/>
  <c r="G236" i="3"/>
  <c r="D237" i="3"/>
  <c r="P237" i="3" l="1"/>
  <c r="O237" i="3"/>
  <c r="M136" i="3"/>
  <c r="K136" i="3"/>
  <c r="P136" i="3" s="1"/>
  <c r="E238" i="3"/>
  <c r="H238" i="3" s="1"/>
  <c r="F237" i="3"/>
  <c r="I237" i="3"/>
  <c r="G237" i="3"/>
  <c r="D238" i="3"/>
  <c r="P238" i="3" l="1"/>
  <c r="O238" i="3"/>
  <c r="N136" i="3"/>
  <c r="L136" i="3"/>
  <c r="J136" i="3"/>
  <c r="E239" i="3"/>
  <c r="H239" i="3" s="1"/>
  <c r="F238" i="3"/>
  <c r="G238" i="3"/>
  <c r="I238" i="3"/>
  <c r="D239" i="3"/>
  <c r="P239" i="3" l="1"/>
  <c r="O239" i="3"/>
  <c r="K137" i="3"/>
  <c r="M137" i="3"/>
  <c r="E240" i="3"/>
  <c r="H240" i="3" s="1"/>
  <c r="F239" i="3"/>
  <c r="G239" i="3"/>
  <c r="I239" i="3"/>
  <c r="D240" i="3"/>
  <c r="P240" i="3" l="1"/>
  <c r="O240" i="3"/>
  <c r="N137" i="3"/>
  <c r="K138" i="3" s="1"/>
  <c r="P137" i="3"/>
  <c r="J137" i="3"/>
  <c r="L137" i="3"/>
  <c r="E241" i="3"/>
  <c r="H241" i="3" s="1"/>
  <c r="F240" i="3"/>
  <c r="I240" i="3"/>
  <c r="G240" i="3"/>
  <c r="D241" i="3"/>
  <c r="P241" i="3" l="1"/>
  <c r="O241" i="3"/>
  <c r="N138" i="3"/>
  <c r="M139" i="3" s="1"/>
  <c r="P138" i="3"/>
  <c r="M138" i="3"/>
  <c r="L138" i="3" s="1"/>
  <c r="J138" i="3"/>
  <c r="E242" i="3"/>
  <c r="H242" i="3" s="1"/>
  <c r="F241" i="3"/>
  <c r="G241" i="3"/>
  <c r="I241" i="3"/>
  <c r="D242" i="3"/>
  <c r="P242" i="3" l="1"/>
  <c r="O242" i="3"/>
  <c r="K139" i="3"/>
  <c r="P139" i="3" s="1"/>
  <c r="E243" i="3"/>
  <c r="H243" i="3" s="1"/>
  <c r="F242" i="3"/>
  <c r="D243" i="3"/>
  <c r="G242" i="3"/>
  <c r="I242" i="3"/>
  <c r="P243" i="3" l="1"/>
  <c r="O243" i="3"/>
  <c r="N139" i="3"/>
  <c r="K140" i="3" s="1"/>
  <c r="J139" i="3"/>
  <c r="L139" i="3"/>
  <c r="E244" i="3"/>
  <c r="H244" i="3"/>
  <c r="F243" i="3"/>
  <c r="I243" i="3"/>
  <c r="G243" i="3"/>
  <c r="D244" i="3"/>
  <c r="O244" i="3" l="1"/>
  <c r="P244" i="3"/>
  <c r="M140" i="3"/>
  <c r="N140" i="3"/>
  <c r="K141" i="3" s="1"/>
  <c r="P141" i="3" s="1"/>
  <c r="P140" i="3"/>
  <c r="J140" i="3"/>
  <c r="L140" i="3"/>
  <c r="F244" i="3"/>
  <c r="E245" i="3"/>
  <c r="H245" i="3" s="1"/>
  <c r="I244" i="3"/>
  <c r="G244" i="3"/>
  <c r="D245" i="3"/>
  <c r="P245" i="3" l="1"/>
  <c r="O245" i="3"/>
  <c r="M141" i="3"/>
  <c r="L141" i="3" s="1"/>
  <c r="N141" i="3"/>
  <c r="J141" i="3"/>
  <c r="F245" i="3"/>
  <c r="E246" i="3"/>
  <c r="H246" i="3" s="1"/>
  <c r="I245" i="3"/>
  <c r="G245" i="3"/>
  <c r="D246" i="3"/>
  <c r="O246" i="3" l="1"/>
  <c r="P246" i="3"/>
  <c r="M142" i="3"/>
  <c r="K142" i="3"/>
  <c r="F246" i="3"/>
  <c r="E247" i="3"/>
  <c r="H247" i="3" s="1"/>
  <c r="G246" i="3"/>
  <c r="I246" i="3"/>
  <c r="D247" i="3"/>
  <c r="P247" i="3" l="1"/>
  <c r="O247" i="3"/>
  <c r="N142" i="3"/>
  <c r="M143" i="3" s="1"/>
  <c r="P142" i="3"/>
  <c r="L142" i="3"/>
  <c r="J142" i="3"/>
  <c r="F247" i="3"/>
  <c r="E248" i="3"/>
  <c r="H248" i="3" s="1"/>
  <c r="I247" i="3"/>
  <c r="G247" i="3"/>
  <c r="D248" i="3"/>
  <c r="P248" i="3" l="1"/>
  <c r="O248" i="3"/>
  <c r="K143" i="3"/>
  <c r="P143" i="3" s="1"/>
  <c r="F248" i="3"/>
  <c r="E249" i="3"/>
  <c r="H249" i="3" s="1"/>
  <c r="I248" i="3"/>
  <c r="G248" i="3"/>
  <c r="D249" i="3"/>
  <c r="L143" i="3" l="1"/>
  <c r="P249" i="3"/>
  <c r="O249" i="3"/>
  <c r="J143" i="3"/>
  <c r="N143" i="3"/>
  <c r="M144" i="3" s="1"/>
  <c r="F249" i="3"/>
  <c r="E250" i="3"/>
  <c r="H250" i="3" s="1"/>
  <c r="I249" i="3"/>
  <c r="G249" i="3"/>
  <c r="D250" i="3"/>
  <c r="P250" i="3" l="1"/>
  <c r="O250" i="3"/>
  <c r="K144" i="3"/>
  <c r="P144" i="3" s="1"/>
  <c r="J144" i="3"/>
  <c r="F250" i="3"/>
  <c r="E251" i="3"/>
  <c r="H251" i="3" s="1"/>
  <c r="G250" i="3"/>
  <c r="I250" i="3"/>
  <c r="D251" i="3"/>
  <c r="P251" i="3" l="1"/>
  <c r="O251" i="3"/>
  <c r="L144" i="3"/>
  <c r="N144" i="3"/>
  <c r="M145" i="3" s="1"/>
  <c r="F251" i="3"/>
  <c r="E252" i="3"/>
  <c r="H252" i="3" s="1"/>
  <c r="G251" i="3"/>
  <c r="I251" i="3"/>
  <c r="D252" i="3"/>
  <c r="O252" i="3" l="1"/>
  <c r="P252" i="3"/>
  <c r="K145" i="3"/>
  <c r="N145" i="3" s="1"/>
  <c r="K146" i="3" s="1"/>
  <c r="P146" i="3" s="1"/>
  <c r="L145" i="3"/>
  <c r="F252" i="3"/>
  <c r="E253" i="3"/>
  <c r="H253" i="3" s="1"/>
  <c r="I252" i="3"/>
  <c r="G252" i="3"/>
  <c r="D253" i="3"/>
  <c r="J145" i="3" l="1"/>
  <c r="P253" i="3"/>
  <c r="O253" i="3"/>
  <c r="P145" i="3"/>
  <c r="M146" i="3"/>
  <c r="L146" i="3" s="1"/>
  <c r="N146" i="3"/>
  <c r="J146" i="3"/>
  <c r="F253" i="3"/>
  <c r="E254" i="3"/>
  <c r="H254" i="3" s="1"/>
  <c r="G253" i="3"/>
  <c r="I253" i="3"/>
  <c r="D254" i="3"/>
  <c r="P254" i="3" l="1"/>
  <c r="O254" i="3"/>
  <c r="M147" i="3"/>
  <c r="K147" i="3"/>
  <c r="P147" i="3" s="1"/>
  <c r="F254" i="3"/>
  <c r="E255" i="3"/>
  <c r="H255" i="3" s="1"/>
  <c r="G254" i="3"/>
  <c r="I254" i="3"/>
  <c r="D255" i="3"/>
  <c r="P255" i="3" l="1"/>
  <c r="O255" i="3"/>
  <c r="N147" i="3"/>
  <c r="J147" i="3"/>
  <c r="L147" i="3"/>
  <c r="F255" i="3"/>
  <c r="E256" i="3"/>
  <c r="H256" i="3" s="1"/>
  <c r="G255" i="3"/>
  <c r="I255" i="3"/>
  <c r="D256" i="3"/>
  <c r="P256" i="3" l="1"/>
  <c r="O256" i="3"/>
  <c r="K148" i="3"/>
  <c r="P148" i="3" s="1"/>
  <c r="M148" i="3"/>
  <c r="F256" i="3"/>
  <c r="E257" i="3"/>
  <c r="H257" i="3" s="1"/>
  <c r="G256" i="3"/>
  <c r="I256" i="3"/>
  <c r="D257" i="3"/>
  <c r="P257" i="3" l="1"/>
  <c r="O257" i="3"/>
  <c r="N148" i="3"/>
  <c r="J148" i="3"/>
  <c r="L148" i="3"/>
  <c r="F257" i="3"/>
  <c r="E258" i="3"/>
  <c r="H258" i="3" s="1"/>
  <c r="I257" i="3"/>
  <c r="G257" i="3"/>
  <c r="D258" i="3"/>
  <c r="P258" i="3" l="1"/>
  <c r="O258" i="3"/>
  <c r="K149" i="3"/>
  <c r="M149" i="3"/>
  <c r="F258" i="3"/>
  <c r="E259" i="3"/>
  <c r="H259" i="3" s="1"/>
  <c r="G258" i="3"/>
  <c r="I258" i="3"/>
  <c r="D259" i="3"/>
  <c r="P259" i="3" l="1"/>
  <c r="O259" i="3"/>
  <c r="N149" i="3"/>
  <c r="M150" i="3" s="1"/>
  <c r="P149" i="3"/>
  <c r="J149" i="3"/>
  <c r="L149" i="3"/>
  <c r="F259" i="3"/>
  <c r="E260" i="3"/>
  <c r="H260" i="3" s="1"/>
  <c r="G259" i="3"/>
  <c r="I259" i="3"/>
  <c r="D260" i="3"/>
  <c r="P260" i="3" l="1"/>
  <c r="O260" i="3"/>
  <c r="K150" i="3"/>
  <c r="P150" i="3" s="1"/>
  <c r="F260" i="3"/>
  <c r="E261" i="3"/>
  <c r="H261" i="3" s="1"/>
  <c r="G260" i="3"/>
  <c r="I260" i="3"/>
  <c r="D261" i="3"/>
  <c r="P261" i="3" l="1"/>
  <c r="O261" i="3"/>
  <c r="J150" i="3"/>
  <c r="L150" i="3"/>
  <c r="N150" i="3"/>
  <c r="M151" i="3" s="1"/>
  <c r="F261" i="3"/>
  <c r="E262" i="3"/>
  <c r="H262" i="3" s="1"/>
  <c r="G261" i="3"/>
  <c r="I261" i="3"/>
  <c r="D262" i="3"/>
  <c r="P262" i="3" l="1"/>
  <c r="O262" i="3"/>
  <c r="K151" i="3"/>
  <c r="P151" i="3" s="1"/>
  <c r="J151" i="3"/>
  <c r="F262" i="3"/>
  <c r="E263" i="3"/>
  <c r="H263" i="3" s="1"/>
  <c r="I262" i="3"/>
  <c r="G262" i="3"/>
  <c r="D263" i="3"/>
  <c r="P263" i="3" l="1"/>
  <c r="O263" i="3"/>
  <c r="L151" i="3"/>
  <c r="N151" i="3"/>
  <c r="M152" i="3" s="1"/>
  <c r="F263" i="3"/>
  <c r="E264" i="3"/>
  <c r="H264" i="3" s="1"/>
  <c r="I263" i="3"/>
  <c r="G263" i="3"/>
  <c r="D264" i="3"/>
  <c r="P264" i="3" l="1"/>
  <c r="O264" i="3"/>
  <c r="K152" i="3"/>
  <c r="N152" i="3" s="1"/>
  <c r="K153" i="3" s="1"/>
  <c r="P153" i="3" s="1"/>
  <c r="F264" i="3"/>
  <c r="E265" i="3"/>
  <c r="H265" i="3" s="1"/>
  <c r="G264" i="3"/>
  <c r="I264" i="3"/>
  <c r="D265" i="3"/>
  <c r="P265" i="3" l="1"/>
  <c r="O265" i="3"/>
  <c r="L152" i="3"/>
  <c r="J152" i="3"/>
  <c r="P152" i="3"/>
  <c r="M153" i="3"/>
  <c r="L153" i="3" s="1"/>
  <c r="N153" i="3"/>
  <c r="J153" i="3"/>
  <c r="F265" i="3"/>
  <c r="E266" i="3"/>
  <c r="H266" i="3" s="1"/>
  <c r="G265" i="3"/>
  <c r="I265" i="3"/>
  <c r="D266" i="3"/>
  <c r="P266" i="3" l="1"/>
  <c r="O266" i="3"/>
  <c r="M154" i="3"/>
  <c r="K154" i="3"/>
  <c r="P154" i="3" s="1"/>
  <c r="F266" i="3"/>
  <c r="E267" i="3"/>
  <c r="H267" i="3" s="1"/>
  <c r="I266" i="3"/>
  <c r="G266" i="3"/>
  <c r="D267" i="3"/>
  <c r="P267" i="3" l="1"/>
  <c r="O267" i="3"/>
  <c r="N154" i="3"/>
  <c r="L154" i="3"/>
  <c r="J154" i="3"/>
  <c r="F267" i="3"/>
  <c r="E268" i="3"/>
  <c r="H268" i="3" s="1"/>
  <c r="I267" i="3"/>
  <c r="G267" i="3"/>
  <c r="D268" i="3"/>
  <c r="O268" i="3" l="1"/>
  <c r="P268" i="3"/>
  <c r="M155" i="3"/>
  <c r="K155" i="3"/>
  <c r="P155" i="3" s="1"/>
  <c r="F268" i="3"/>
  <c r="E269" i="3"/>
  <c r="H269" i="3" s="1"/>
  <c r="I268" i="3"/>
  <c r="G268" i="3"/>
  <c r="D269" i="3"/>
  <c r="P269" i="3" l="1"/>
  <c r="O269" i="3"/>
  <c r="N155" i="3"/>
  <c r="L155" i="3"/>
  <c r="J155" i="3"/>
  <c r="F269" i="3"/>
  <c r="E270" i="3"/>
  <c r="H270" i="3" s="1"/>
  <c r="I269" i="3"/>
  <c r="G269" i="3"/>
  <c r="D270" i="3"/>
  <c r="P270" i="3" l="1"/>
  <c r="O270" i="3"/>
  <c r="K156" i="3"/>
  <c r="P156" i="3" s="1"/>
  <c r="M156" i="3"/>
  <c r="F270" i="3"/>
  <c r="E271" i="3"/>
  <c r="H271" i="3" s="1"/>
  <c r="I270" i="3"/>
  <c r="G270" i="3"/>
  <c r="D271" i="3"/>
  <c r="P271" i="3" l="1"/>
  <c r="O271" i="3"/>
  <c r="N156" i="3"/>
  <c r="J156" i="3"/>
  <c r="L156" i="3"/>
  <c r="F271" i="3"/>
  <c r="E272" i="3"/>
  <c r="H272" i="3" s="1"/>
  <c r="G271" i="3"/>
  <c r="I271" i="3"/>
  <c r="D272" i="3"/>
  <c r="P272" i="3" l="1"/>
  <c r="O272" i="3"/>
  <c r="M157" i="3"/>
  <c r="K157" i="3"/>
  <c r="P157" i="3" s="1"/>
  <c r="F272" i="3"/>
  <c r="E273" i="3"/>
  <c r="H273" i="3" s="1"/>
  <c r="I272" i="3"/>
  <c r="G272" i="3"/>
  <c r="D273" i="3"/>
  <c r="P273" i="3" l="1"/>
  <c r="O273" i="3"/>
  <c r="J157" i="3"/>
  <c r="L157" i="3"/>
  <c r="N157" i="3"/>
  <c r="F273" i="3"/>
  <c r="E274" i="3"/>
  <c r="H274" i="3" s="1"/>
  <c r="G273" i="3"/>
  <c r="I273" i="3"/>
  <c r="D274" i="3"/>
  <c r="P274" i="3" l="1"/>
  <c r="O274" i="3"/>
  <c r="K158" i="3"/>
  <c r="M158" i="3"/>
  <c r="F274" i="3"/>
  <c r="E275" i="3"/>
  <c r="H275" i="3" s="1"/>
  <c r="I274" i="3"/>
  <c r="G274" i="3"/>
  <c r="D275" i="3"/>
  <c r="P275" i="3" l="1"/>
  <c r="O275" i="3"/>
  <c r="J158" i="3"/>
  <c r="P158" i="3"/>
  <c r="N158" i="3"/>
  <c r="M159" i="3" s="1"/>
  <c r="L158" i="3"/>
  <c r="F275" i="3"/>
  <c r="E276" i="3"/>
  <c r="H276" i="3" s="1"/>
  <c r="I275" i="3"/>
  <c r="G275" i="3"/>
  <c r="D276" i="3"/>
  <c r="O276" i="3" l="1"/>
  <c r="P276" i="3"/>
  <c r="K159" i="3"/>
  <c r="F276" i="3"/>
  <c r="E277" i="3"/>
  <c r="H277" i="3" s="1"/>
  <c r="G276" i="3"/>
  <c r="I276" i="3"/>
  <c r="D277" i="3"/>
  <c r="P277" i="3" l="1"/>
  <c r="O277" i="3"/>
  <c r="N159" i="3"/>
  <c r="M160" i="3" s="1"/>
  <c r="P159" i="3"/>
  <c r="J159" i="3"/>
  <c r="L159" i="3"/>
  <c r="F277" i="3"/>
  <c r="E278" i="3"/>
  <c r="H278" i="3" s="1"/>
  <c r="G277" i="3"/>
  <c r="I277" i="3"/>
  <c r="D278" i="3"/>
  <c r="O278" i="3" l="1"/>
  <c r="P278" i="3"/>
  <c r="K160" i="3"/>
  <c r="L160" i="3" s="1"/>
  <c r="F278" i="3"/>
  <c r="E279" i="3"/>
  <c r="H279" i="3" s="1"/>
  <c r="G278" i="3"/>
  <c r="I278" i="3"/>
  <c r="D279" i="3"/>
  <c r="P279" i="3" l="1"/>
  <c r="O279" i="3"/>
  <c r="J160" i="3"/>
  <c r="N160" i="3"/>
  <c r="P160" i="3"/>
  <c r="F279" i="3"/>
  <c r="E280" i="3"/>
  <c r="H280" i="3" s="1"/>
  <c r="I279" i="3"/>
  <c r="G279" i="3"/>
  <c r="D280" i="3"/>
  <c r="P280" i="3" l="1"/>
  <c r="O280" i="3"/>
  <c r="M161" i="3"/>
  <c r="K161" i="3"/>
  <c r="F280" i="3"/>
  <c r="E281" i="3"/>
  <c r="H281" i="3" s="1"/>
  <c r="G280" i="3"/>
  <c r="I280" i="3"/>
  <c r="D281" i="3"/>
  <c r="P281" i="3" l="1"/>
  <c r="O281" i="3"/>
  <c r="N161" i="3"/>
  <c r="P161" i="3"/>
  <c r="L161" i="3"/>
  <c r="J161" i="3"/>
  <c r="F281" i="3"/>
  <c r="E282" i="3"/>
  <c r="H282" i="3" s="1"/>
  <c r="G281" i="3"/>
  <c r="I281" i="3"/>
  <c r="D282" i="3"/>
  <c r="P282" i="3" l="1"/>
  <c r="O282" i="3"/>
  <c r="K162" i="3"/>
  <c r="M162" i="3"/>
  <c r="F282" i="3"/>
  <c r="E283" i="3"/>
  <c r="H283" i="3" s="1"/>
  <c r="G282" i="3"/>
  <c r="I282" i="3"/>
  <c r="D283" i="3"/>
  <c r="P283" i="3" l="1"/>
  <c r="O283" i="3"/>
  <c r="N162" i="3"/>
  <c r="P162" i="3"/>
  <c r="L162" i="3"/>
  <c r="J162" i="3"/>
  <c r="F283" i="3"/>
  <c r="E284" i="3"/>
  <c r="H284" i="3" s="1"/>
  <c r="I283" i="3"/>
  <c r="G283" i="3"/>
  <c r="D284" i="3"/>
  <c r="O284" i="3" l="1"/>
  <c r="P284" i="3"/>
  <c r="K163" i="3"/>
  <c r="N163" i="3" s="1"/>
  <c r="M163" i="3"/>
  <c r="F284" i="3"/>
  <c r="E285" i="3"/>
  <c r="H285" i="3" s="1"/>
  <c r="G284" i="3"/>
  <c r="I284" i="3"/>
  <c r="D285" i="3"/>
  <c r="P285" i="3" l="1"/>
  <c r="O285" i="3"/>
  <c r="K164" i="3"/>
  <c r="N164" i="3" s="1"/>
  <c r="M164" i="3"/>
  <c r="P163" i="3"/>
  <c r="J163" i="3"/>
  <c r="L163" i="3"/>
  <c r="F285" i="3"/>
  <c r="E286" i="3"/>
  <c r="H286" i="3" s="1"/>
  <c r="I285" i="3"/>
  <c r="G285" i="3"/>
  <c r="D286" i="3"/>
  <c r="P286" i="3" l="1"/>
  <c r="O286" i="3"/>
  <c r="K165" i="3"/>
  <c r="N165" i="3" s="1"/>
  <c r="K166" i="3" s="1"/>
  <c r="M165" i="3"/>
  <c r="P164" i="3"/>
  <c r="J164" i="3"/>
  <c r="L164" i="3"/>
  <c r="F286" i="3"/>
  <c r="E287" i="3"/>
  <c r="H287" i="3" s="1"/>
  <c r="G286" i="3"/>
  <c r="I286" i="3"/>
  <c r="D287" i="3"/>
  <c r="P287" i="3" l="1"/>
  <c r="O287" i="3"/>
  <c r="N166" i="3"/>
  <c r="K167" i="3" s="1"/>
  <c r="P167" i="3" s="1"/>
  <c r="P166" i="3"/>
  <c r="M166" i="3"/>
  <c r="L166" i="3" s="1"/>
  <c r="P165" i="3"/>
  <c r="J165" i="3"/>
  <c r="L165" i="3"/>
  <c r="J166" i="3"/>
  <c r="F287" i="3"/>
  <c r="E288" i="3"/>
  <c r="H288" i="3" s="1"/>
  <c r="G287" i="3"/>
  <c r="I287" i="3"/>
  <c r="D288" i="3"/>
  <c r="P288" i="3" l="1"/>
  <c r="O288" i="3"/>
  <c r="M167" i="3"/>
  <c r="L167" i="3" s="1"/>
  <c r="N167" i="3"/>
  <c r="J167" i="3"/>
  <c r="F288" i="3"/>
  <c r="E289" i="3"/>
  <c r="H289" i="3" s="1"/>
  <c r="I288" i="3"/>
  <c r="G288" i="3"/>
  <c r="D289" i="3"/>
  <c r="P289" i="3" l="1"/>
  <c r="O289" i="3"/>
  <c r="M168" i="3"/>
  <c r="K168" i="3"/>
  <c r="P168" i="3" s="1"/>
  <c r="F289" i="3"/>
  <c r="E290" i="3"/>
  <c r="H290" i="3" s="1"/>
  <c r="I289" i="3"/>
  <c r="G289" i="3"/>
  <c r="D290" i="3"/>
  <c r="P290" i="3" l="1"/>
  <c r="O290" i="3"/>
  <c r="N168" i="3"/>
  <c r="L168" i="3"/>
  <c r="J168" i="3"/>
  <c r="F290" i="3"/>
  <c r="E291" i="3"/>
  <c r="H291" i="3" s="1"/>
  <c r="G290" i="3"/>
  <c r="I290" i="3"/>
  <c r="D291" i="3"/>
  <c r="P291" i="3" l="1"/>
  <c r="O291" i="3"/>
  <c r="K169" i="3"/>
  <c r="M169" i="3"/>
  <c r="F291" i="3"/>
  <c r="E292" i="3"/>
  <c r="H292" i="3" s="1"/>
  <c r="I291" i="3"/>
  <c r="G291" i="3"/>
  <c r="D292" i="3"/>
  <c r="P292" i="3" l="1"/>
  <c r="O292" i="3"/>
  <c r="N169" i="3"/>
  <c r="M170" i="3" s="1"/>
  <c r="P169" i="3"/>
  <c r="J169" i="3"/>
  <c r="L169" i="3"/>
  <c r="F292" i="3"/>
  <c r="E293" i="3"/>
  <c r="H293" i="3" s="1"/>
  <c r="I292" i="3"/>
  <c r="G292" i="3"/>
  <c r="D293" i="3"/>
  <c r="P293" i="3" l="1"/>
  <c r="O293" i="3"/>
  <c r="K170" i="3"/>
  <c r="P170" i="3" s="1"/>
  <c r="F293" i="3"/>
  <c r="E294" i="3"/>
  <c r="H294" i="3" s="1"/>
  <c r="I293" i="3"/>
  <c r="G293" i="3"/>
  <c r="D294" i="3"/>
  <c r="J170" i="3" l="1"/>
  <c r="P294" i="3"/>
  <c r="O294" i="3"/>
  <c r="L170" i="3"/>
  <c r="N170" i="3"/>
  <c r="M171" i="3" s="1"/>
  <c r="F294" i="3"/>
  <c r="E295" i="3"/>
  <c r="H295" i="3" s="1"/>
  <c r="G294" i="3"/>
  <c r="I294" i="3"/>
  <c r="D295" i="3"/>
  <c r="P295" i="3" l="1"/>
  <c r="O295" i="3"/>
  <c r="K171" i="3"/>
  <c r="L171" i="3" s="1"/>
  <c r="F295" i="3"/>
  <c r="E296" i="3"/>
  <c r="H296" i="3" s="1"/>
  <c r="G295" i="3"/>
  <c r="I295" i="3"/>
  <c r="D296" i="3"/>
  <c r="P296" i="3" l="1"/>
  <c r="O296" i="3"/>
  <c r="J171" i="3"/>
  <c r="N171" i="3"/>
  <c r="P171" i="3"/>
  <c r="F296" i="3"/>
  <c r="E297" i="3"/>
  <c r="H297" i="3" s="1"/>
  <c r="G296" i="3"/>
  <c r="I296" i="3"/>
  <c r="D297" i="3"/>
  <c r="P297" i="3" l="1"/>
  <c r="O297" i="3"/>
  <c r="K172" i="3"/>
  <c r="M172" i="3"/>
  <c r="F297" i="3"/>
  <c r="E298" i="3"/>
  <c r="H298" i="3" s="1"/>
  <c r="G297" i="3"/>
  <c r="I297" i="3"/>
  <c r="D298" i="3"/>
  <c r="P298" i="3" l="1"/>
  <c r="O298" i="3"/>
  <c r="L172" i="3"/>
  <c r="N172" i="3"/>
  <c r="P172" i="3"/>
  <c r="J172" i="3"/>
  <c r="F298" i="3"/>
  <c r="E299" i="3"/>
  <c r="H299" i="3" s="1"/>
  <c r="I298" i="3"/>
  <c r="G298" i="3"/>
  <c r="D299" i="3"/>
  <c r="P299" i="3" l="1"/>
  <c r="O299" i="3"/>
  <c r="M173" i="3"/>
  <c r="K173" i="3"/>
  <c r="N173" i="3" s="1"/>
  <c r="F299" i="3"/>
  <c r="E300" i="3"/>
  <c r="H300" i="3" s="1"/>
  <c r="G299" i="3"/>
  <c r="I299" i="3"/>
  <c r="D300" i="3"/>
  <c r="O300" i="3" l="1"/>
  <c r="P300" i="3"/>
  <c r="K174" i="3"/>
  <c r="N174" i="3" s="1"/>
  <c r="M174" i="3"/>
  <c r="P173" i="3"/>
  <c r="J173" i="3"/>
  <c r="L173" i="3"/>
  <c r="F300" i="3"/>
  <c r="E301" i="3"/>
  <c r="H301" i="3" s="1"/>
  <c r="I300" i="3"/>
  <c r="G300" i="3"/>
  <c r="D301" i="3"/>
  <c r="P301" i="3" l="1"/>
  <c r="O301" i="3"/>
  <c r="L174" i="3"/>
  <c r="M175" i="3"/>
  <c r="K175" i="3"/>
  <c r="N175" i="3"/>
  <c r="P174" i="3"/>
  <c r="J174" i="3"/>
  <c r="F301" i="3"/>
  <c r="E302" i="3"/>
  <c r="H302" i="3" s="1"/>
  <c r="I301" i="3"/>
  <c r="G301" i="3"/>
  <c r="D302" i="3"/>
  <c r="P302" i="3" l="1"/>
  <c r="O302" i="3"/>
  <c r="K176" i="3"/>
  <c r="M176" i="3"/>
  <c r="J175" i="3"/>
  <c r="P175" i="3"/>
  <c r="L175" i="3"/>
  <c r="N176" i="3"/>
  <c r="K177" i="3" s="1"/>
  <c r="F302" i="3"/>
  <c r="E303" i="3"/>
  <c r="H303" i="3" s="1"/>
  <c r="I302" i="3"/>
  <c r="G302" i="3"/>
  <c r="D303" i="3"/>
  <c r="P303" i="3" l="1"/>
  <c r="O303" i="3"/>
  <c r="N177" i="3"/>
  <c r="K178" i="3" s="1"/>
  <c r="P177" i="3"/>
  <c r="M177" i="3"/>
  <c r="P176" i="3"/>
  <c r="J176" i="3"/>
  <c r="L176" i="3"/>
  <c r="J177" i="3"/>
  <c r="L177" i="3"/>
  <c r="F303" i="3"/>
  <c r="E304" i="3"/>
  <c r="H304" i="3" s="1"/>
  <c r="I303" i="3"/>
  <c r="G303" i="3"/>
  <c r="D304" i="3"/>
  <c r="P304" i="3" l="1"/>
  <c r="O304" i="3"/>
  <c r="N178" i="3"/>
  <c r="M179" i="3" s="1"/>
  <c r="P178" i="3"/>
  <c r="J178" i="3"/>
  <c r="M178" i="3"/>
  <c r="L178" i="3" s="1"/>
  <c r="F304" i="3"/>
  <c r="E305" i="3"/>
  <c r="H305" i="3" s="1"/>
  <c r="G304" i="3"/>
  <c r="I304" i="3"/>
  <c r="D305" i="3"/>
  <c r="P305" i="3" l="1"/>
  <c r="O305" i="3"/>
  <c r="K179" i="3"/>
  <c r="L179" i="3" s="1"/>
  <c r="F305" i="3"/>
  <c r="E306" i="3"/>
  <c r="H306" i="3" s="1"/>
  <c r="G305" i="3"/>
  <c r="I305" i="3"/>
  <c r="D306" i="3"/>
  <c r="J179" i="3" l="1"/>
  <c r="P306" i="3"/>
  <c r="O306" i="3"/>
  <c r="N179" i="3"/>
  <c r="P179" i="3"/>
  <c r="F306" i="3"/>
  <c r="E307" i="3"/>
  <c r="H307" i="3" s="1"/>
  <c r="G306" i="3"/>
  <c r="I306" i="3"/>
  <c r="D307" i="3"/>
  <c r="P307" i="3" l="1"/>
  <c r="O307" i="3"/>
  <c r="M180" i="3"/>
  <c r="K180" i="3"/>
  <c r="F307" i="3"/>
  <c r="E308" i="3"/>
  <c r="H308" i="3" s="1"/>
  <c r="G307" i="3"/>
  <c r="I307" i="3"/>
  <c r="D308" i="3"/>
  <c r="O308" i="3" l="1"/>
  <c r="P308" i="3"/>
  <c r="N180" i="3"/>
  <c r="P180" i="3"/>
  <c r="J180" i="3"/>
  <c r="L180" i="3"/>
  <c r="F308" i="3"/>
  <c r="E309" i="3"/>
  <c r="H309" i="3" s="1"/>
  <c r="G308" i="3"/>
  <c r="I308" i="3"/>
  <c r="D309" i="3"/>
  <c r="P309" i="3" l="1"/>
  <c r="O309" i="3"/>
  <c r="K181" i="3"/>
  <c r="M181" i="3"/>
  <c r="K184" i="3"/>
  <c r="M184" i="3"/>
  <c r="F309" i="3"/>
  <c r="E310" i="3"/>
  <c r="H310" i="3" s="1"/>
  <c r="I309" i="3"/>
  <c r="G309" i="3"/>
  <c r="D310" i="3"/>
  <c r="O310" i="3" l="1"/>
  <c r="P310" i="3"/>
  <c r="L181" i="3"/>
  <c r="N181" i="3"/>
  <c r="P181" i="3"/>
  <c r="J181" i="3"/>
  <c r="N184" i="3"/>
  <c r="L184" i="3"/>
  <c r="J184" i="3"/>
  <c r="F310" i="3"/>
  <c r="E311" i="3"/>
  <c r="H311" i="3" s="1"/>
  <c r="G310" i="3"/>
  <c r="I310" i="3"/>
  <c r="D311" i="3"/>
  <c r="P311" i="3" l="1"/>
  <c r="O311" i="3"/>
  <c r="K182" i="3"/>
  <c r="M182" i="3"/>
  <c r="M185" i="3"/>
  <c r="K185" i="3"/>
  <c r="F311" i="3"/>
  <c r="E312" i="3"/>
  <c r="H312" i="3" s="1"/>
  <c r="G311" i="3"/>
  <c r="I311" i="3"/>
  <c r="D312" i="3"/>
  <c r="P312" i="3" l="1"/>
  <c r="O312" i="3"/>
  <c r="N182" i="3"/>
  <c r="P182" i="3"/>
  <c r="J182" i="3"/>
  <c r="L182" i="3"/>
  <c r="N185" i="3"/>
  <c r="L185" i="3"/>
  <c r="J185" i="3"/>
  <c r="F312" i="3"/>
  <c r="E313" i="3"/>
  <c r="H313" i="3" s="1"/>
  <c r="G312" i="3"/>
  <c r="I312" i="3"/>
  <c r="D313" i="3"/>
  <c r="P313" i="3" l="1"/>
  <c r="O313" i="3"/>
  <c r="K183" i="3"/>
  <c r="N183" i="3" s="1"/>
  <c r="M183" i="3"/>
  <c r="K186" i="3"/>
  <c r="M186" i="3"/>
  <c r="F313" i="3"/>
  <c r="E314" i="3"/>
  <c r="H314" i="3" s="1"/>
  <c r="I313" i="3"/>
  <c r="G313" i="3"/>
  <c r="D314" i="3"/>
  <c r="P314" i="3" l="1"/>
  <c r="O314" i="3"/>
  <c r="P183" i="3"/>
  <c r="J183" i="3"/>
  <c r="L183" i="3"/>
  <c r="N186" i="3"/>
  <c r="L186" i="3"/>
  <c r="J186" i="3"/>
  <c r="F314" i="3"/>
  <c r="E315" i="3"/>
  <c r="H315" i="3" s="1"/>
  <c r="G314" i="3"/>
  <c r="I314" i="3"/>
  <c r="D315" i="3"/>
  <c r="P315" i="3" l="1"/>
  <c r="O315" i="3"/>
  <c r="K187" i="3"/>
  <c r="N187" i="3" s="1"/>
  <c r="M187" i="3"/>
  <c r="F315" i="3"/>
  <c r="E316" i="3"/>
  <c r="H316" i="3" s="1"/>
  <c r="G315" i="3"/>
  <c r="I315" i="3"/>
  <c r="D316" i="3"/>
  <c r="O316" i="3" l="1"/>
  <c r="P316" i="3"/>
  <c r="K188" i="3"/>
  <c r="M188" i="3"/>
  <c r="J187" i="3"/>
  <c r="L187" i="3"/>
  <c r="F316" i="3"/>
  <c r="E317" i="3"/>
  <c r="H317" i="3" s="1"/>
  <c r="G316" i="3"/>
  <c r="I316" i="3"/>
  <c r="D317" i="3"/>
  <c r="P317" i="3" l="1"/>
  <c r="O317" i="3"/>
  <c r="N188" i="3"/>
  <c r="J188" i="3"/>
  <c r="L188" i="3"/>
  <c r="F317" i="3"/>
  <c r="E318" i="3"/>
  <c r="H318" i="3" s="1"/>
  <c r="G317" i="3"/>
  <c r="I317" i="3"/>
  <c r="D318" i="3"/>
  <c r="P318" i="3" l="1"/>
  <c r="O318" i="3"/>
  <c r="M189" i="3"/>
  <c r="K189" i="3"/>
  <c r="F318" i="3"/>
  <c r="E319" i="3"/>
  <c r="H319" i="3" s="1"/>
  <c r="G318" i="3"/>
  <c r="I318" i="3"/>
  <c r="D319" i="3"/>
  <c r="P319" i="3" l="1"/>
  <c r="O319" i="3"/>
  <c r="N189" i="3"/>
  <c r="L189" i="3"/>
  <c r="J189" i="3"/>
  <c r="F319" i="3"/>
  <c r="E320" i="3"/>
  <c r="H320" i="3" s="1"/>
  <c r="I319" i="3"/>
  <c r="G319" i="3"/>
  <c r="D320" i="3"/>
  <c r="P320" i="3" l="1"/>
  <c r="O320" i="3"/>
  <c r="K190" i="3"/>
  <c r="M190" i="3"/>
  <c r="F320" i="3"/>
  <c r="E321" i="3"/>
  <c r="H321" i="3" s="1"/>
  <c r="I320" i="3"/>
  <c r="G320" i="3"/>
  <c r="D321" i="3"/>
  <c r="P321" i="3" l="1"/>
  <c r="O321" i="3"/>
  <c r="N190" i="3"/>
  <c r="J190" i="3"/>
  <c r="L190" i="3"/>
  <c r="F321" i="3"/>
  <c r="E322" i="3"/>
  <c r="H322" i="3" s="1"/>
  <c r="G321" i="3"/>
  <c r="I321" i="3"/>
  <c r="D322" i="3"/>
  <c r="P322" i="3" l="1"/>
  <c r="O322" i="3"/>
  <c r="M191" i="3"/>
  <c r="K191" i="3"/>
  <c r="F322" i="3"/>
  <c r="E323" i="3"/>
  <c r="H323" i="3" s="1"/>
  <c r="I322" i="3"/>
  <c r="G322" i="3"/>
  <c r="D323" i="3"/>
  <c r="P323" i="3" l="1"/>
  <c r="O323" i="3"/>
  <c r="N191" i="3"/>
  <c r="J191" i="3"/>
  <c r="L191" i="3"/>
  <c r="F323" i="3"/>
  <c r="E324" i="3"/>
  <c r="H324" i="3" s="1"/>
  <c r="I323" i="3"/>
  <c r="G323" i="3"/>
  <c r="D324" i="3"/>
  <c r="P324" i="3" l="1"/>
  <c r="O324" i="3"/>
  <c r="K192" i="3"/>
  <c r="M192" i="3"/>
  <c r="F324" i="3"/>
  <c r="E325" i="3"/>
  <c r="H325" i="3" s="1"/>
  <c r="I324" i="3"/>
  <c r="G324" i="3"/>
  <c r="D325" i="3"/>
  <c r="P325" i="3" l="1"/>
  <c r="O325" i="3"/>
  <c r="N192" i="3"/>
  <c r="J192" i="3"/>
  <c r="L192" i="3"/>
  <c r="F325" i="3"/>
  <c r="E326" i="3"/>
  <c r="H326" i="3" s="1"/>
  <c r="I325" i="3"/>
  <c r="G325" i="3"/>
  <c r="D326" i="3"/>
  <c r="P326" i="3" l="1"/>
  <c r="O326" i="3"/>
  <c r="M193" i="3"/>
  <c r="K193" i="3"/>
  <c r="F326" i="3"/>
  <c r="E327" i="3"/>
  <c r="H327" i="3" s="1"/>
  <c r="I326" i="3"/>
  <c r="G326" i="3"/>
  <c r="D327" i="3"/>
  <c r="P327" i="3" l="1"/>
  <c r="O327" i="3"/>
  <c r="L193" i="3"/>
  <c r="J193" i="3"/>
  <c r="N193" i="3"/>
  <c r="F327" i="3"/>
  <c r="E328" i="3"/>
  <c r="H328" i="3" s="1"/>
  <c r="G327" i="3"/>
  <c r="I327" i="3"/>
  <c r="D328" i="3"/>
  <c r="P328" i="3" l="1"/>
  <c r="O328" i="3"/>
  <c r="K194" i="3"/>
  <c r="M194" i="3"/>
  <c r="F328" i="3"/>
  <c r="E329" i="3"/>
  <c r="H329" i="3" s="1"/>
  <c r="I328" i="3"/>
  <c r="G328" i="3"/>
  <c r="D329" i="3"/>
  <c r="P329" i="3" l="1"/>
  <c r="O329" i="3"/>
  <c r="J194" i="3"/>
  <c r="L194" i="3"/>
  <c r="N194" i="3"/>
  <c r="F329" i="3"/>
  <c r="E330" i="3"/>
  <c r="H330" i="3" s="1"/>
  <c r="I329" i="3"/>
  <c r="G329" i="3"/>
  <c r="D330" i="3"/>
  <c r="P330" i="3" l="1"/>
  <c r="O330" i="3"/>
  <c r="K195" i="3"/>
  <c r="M195" i="3"/>
  <c r="F330" i="3"/>
  <c r="E331" i="3"/>
  <c r="H331" i="3" s="1"/>
  <c r="I330" i="3"/>
  <c r="G330" i="3"/>
  <c r="D331" i="3"/>
  <c r="P331" i="3" l="1"/>
  <c r="O331" i="3"/>
  <c r="N195" i="3"/>
  <c r="J195" i="3"/>
  <c r="L195" i="3"/>
  <c r="F331" i="3"/>
  <c r="E332" i="3"/>
  <c r="H332" i="3" s="1"/>
  <c r="I331" i="3"/>
  <c r="G331" i="3"/>
  <c r="D332" i="3"/>
  <c r="O332" i="3" l="1"/>
  <c r="P332" i="3"/>
  <c r="K196" i="3"/>
  <c r="M196" i="3"/>
  <c r="F332" i="3"/>
  <c r="E333" i="3"/>
  <c r="H333" i="3" s="1"/>
  <c r="I332" i="3"/>
  <c r="G332" i="3"/>
  <c r="D333" i="3"/>
  <c r="P333" i="3" l="1"/>
  <c r="O333" i="3"/>
  <c r="N196" i="3"/>
  <c r="L196" i="3"/>
  <c r="J196" i="3"/>
  <c r="F333" i="3"/>
  <c r="E334" i="3"/>
  <c r="H334" i="3" s="1"/>
  <c r="I333" i="3"/>
  <c r="G333" i="3"/>
  <c r="D334" i="3"/>
  <c r="P334" i="3" l="1"/>
  <c r="O334" i="3"/>
  <c r="M197" i="3"/>
  <c r="K197" i="3"/>
  <c r="F334" i="3"/>
  <c r="E335" i="3"/>
  <c r="H335" i="3" s="1"/>
  <c r="I334" i="3"/>
  <c r="G334" i="3"/>
  <c r="D335" i="3"/>
  <c r="P335" i="3" l="1"/>
  <c r="O335" i="3"/>
  <c r="L197" i="3"/>
  <c r="J197" i="3"/>
  <c r="N197" i="3"/>
  <c r="F335" i="3"/>
  <c r="E336" i="3"/>
  <c r="H336" i="3" s="1"/>
  <c r="I335" i="3"/>
  <c r="G335" i="3"/>
  <c r="D336" i="3"/>
  <c r="P336" i="3" l="1"/>
  <c r="O336" i="3"/>
  <c r="M198" i="3"/>
  <c r="K198" i="3"/>
  <c r="F336" i="3"/>
  <c r="E337" i="3"/>
  <c r="H337" i="3" s="1"/>
  <c r="I336" i="3"/>
  <c r="G336" i="3"/>
  <c r="D337" i="3"/>
  <c r="P337" i="3" l="1"/>
  <c r="O337" i="3"/>
  <c r="J198" i="3"/>
  <c r="L198" i="3"/>
  <c r="N198" i="3"/>
  <c r="F337" i="3"/>
  <c r="E338" i="3"/>
  <c r="H338" i="3" s="1"/>
  <c r="I337" i="3"/>
  <c r="G337" i="3"/>
  <c r="D338" i="3"/>
  <c r="P338" i="3" l="1"/>
  <c r="O338" i="3"/>
  <c r="M199" i="3"/>
  <c r="K199" i="3"/>
  <c r="F338" i="3"/>
  <c r="E339" i="3"/>
  <c r="H339" i="3" s="1"/>
  <c r="G338" i="3"/>
  <c r="I338" i="3"/>
  <c r="D339" i="3"/>
  <c r="P339" i="3" l="1"/>
  <c r="O339" i="3"/>
  <c r="J199" i="3"/>
  <c r="L199" i="3"/>
  <c r="N199" i="3"/>
  <c r="F339" i="3"/>
  <c r="E340" i="3"/>
  <c r="H340" i="3" s="1"/>
  <c r="G339" i="3"/>
  <c r="I339" i="3"/>
  <c r="D340" i="3"/>
  <c r="O340" i="3" l="1"/>
  <c r="P340" i="3"/>
  <c r="K200" i="3"/>
  <c r="M200" i="3"/>
  <c r="F340" i="3"/>
  <c r="E341" i="3"/>
  <c r="H341" i="3" s="1"/>
  <c r="I340" i="3"/>
  <c r="G340" i="3"/>
  <c r="D341" i="3"/>
  <c r="P341" i="3" l="1"/>
  <c r="O341" i="3"/>
  <c r="N200" i="3"/>
  <c r="L200" i="3"/>
  <c r="J200" i="3"/>
  <c r="F341" i="3"/>
  <c r="E342" i="3"/>
  <c r="H342" i="3" s="1"/>
  <c r="I341" i="3"/>
  <c r="G341" i="3"/>
  <c r="D342" i="3"/>
  <c r="O342" i="3" l="1"/>
  <c r="P342" i="3"/>
  <c r="M201" i="3"/>
  <c r="K201" i="3"/>
  <c r="F342" i="3"/>
  <c r="E343" i="3"/>
  <c r="H343" i="3" s="1"/>
  <c r="G342" i="3"/>
  <c r="I342" i="3"/>
  <c r="D343" i="3"/>
  <c r="P343" i="3" l="1"/>
  <c r="O343" i="3"/>
  <c r="J201" i="3"/>
  <c r="L201" i="3"/>
  <c r="N201" i="3"/>
  <c r="F343" i="3"/>
  <c r="E344" i="3"/>
  <c r="H344" i="3" s="1"/>
  <c r="G343" i="3"/>
  <c r="I343" i="3"/>
  <c r="D344" i="3"/>
  <c r="P344" i="3" l="1"/>
  <c r="O344" i="3"/>
  <c r="K202" i="3"/>
  <c r="M202" i="3"/>
  <c r="F344" i="3"/>
  <c r="E345" i="3"/>
  <c r="H345" i="3" s="1"/>
  <c r="I344" i="3"/>
  <c r="G344" i="3"/>
  <c r="D345" i="3"/>
  <c r="P345" i="3" l="1"/>
  <c r="O345" i="3"/>
  <c r="L202" i="3"/>
  <c r="J202" i="3"/>
  <c r="N202" i="3"/>
  <c r="F345" i="3"/>
  <c r="E346" i="3"/>
  <c r="H346" i="3" s="1"/>
  <c r="I345" i="3"/>
  <c r="G345" i="3"/>
  <c r="D346" i="3"/>
  <c r="P346" i="3" l="1"/>
  <c r="O346" i="3"/>
  <c r="K203" i="3"/>
  <c r="M203" i="3"/>
  <c r="F346" i="3"/>
  <c r="E347" i="3"/>
  <c r="H347" i="3" s="1"/>
  <c r="G346" i="3"/>
  <c r="I346" i="3"/>
  <c r="D347" i="3"/>
  <c r="P347" i="3" l="1"/>
  <c r="O347" i="3"/>
  <c r="N203" i="3"/>
  <c r="L203" i="3"/>
  <c r="J203" i="3"/>
  <c r="F347" i="3"/>
  <c r="E348" i="3"/>
  <c r="H348" i="3" s="1"/>
  <c r="I347" i="3"/>
  <c r="G347" i="3"/>
  <c r="D348" i="3"/>
  <c r="O348" i="3" l="1"/>
  <c r="P348" i="3"/>
  <c r="K204" i="3"/>
  <c r="M204" i="3"/>
  <c r="F348" i="3"/>
  <c r="E349" i="3"/>
  <c r="H349" i="3" s="1"/>
  <c r="G348" i="3"/>
  <c r="I348" i="3"/>
  <c r="D349" i="3"/>
  <c r="P349" i="3" l="1"/>
  <c r="O349" i="3"/>
  <c r="L204" i="3"/>
  <c r="N204" i="3"/>
  <c r="J204" i="3"/>
  <c r="F349" i="3"/>
  <c r="E350" i="3"/>
  <c r="H350" i="3" s="1"/>
  <c r="I349" i="3"/>
  <c r="G349" i="3"/>
  <c r="D350" i="3"/>
  <c r="P350" i="3" l="1"/>
  <c r="O350" i="3"/>
  <c r="M205" i="3"/>
  <c r="K205" i="3"/>
  <c r="F350" i="3"/>
  <c r="E351" i="3"/>
  <c r="H351" i="3" s="1"/>
  <c r="G350" i="3"/>
  <c r="I350" i="3"/>
  <c r="D351" i="3"/>
  <c r="P351" i="3" l="1"/>
  <c r="O351" i="3"/>
  <c r="J205" i="3"/>
  <c r="L205" i="3"/>
  <c r="N205" i="3"/>
  <c r="F351" i="3"/>
  <c r="E352" i="3"/>
  <c r="H352" i="3" s="1"/>
  <c r="I351" i="3"/>
  <c r="G351" i="3"/>
  <c r="D352" i="3"/>
  <c r="P352" i="3" l="1"/>
  <c r="O352" i="3"/>
  <c r="M206" i="3"/>
  <c r="K206" i="3"/>
  <c r="F352" i="3"/>
  <c r="E353" i="3"/>
  <c r="H353" i="3" s="1"/>
  <c r="I352" i="3"/>
  <c r="G352" i="3"/>
  <c r="D353" i="3"/>
  <c r="P353" i="3" l="1"/>
  <c r="O353" i="3"/>
  <c r="L206" i="3"/>
  <c r="J206" i="3"/>
  <c r="N206" i="3"/>
  <c r="F353" i="3"/>
  <c r="E354" i="3"/>
  <c r="H354" i="3" s="1"/>
  <c r="I353" i="3"/>
  <c r="G353" i="3"/>
  <c r="D354" i="3"/>
  <c r="P354" i="3" l="1"/>
  <c r="O354" i="3"/>
  <c r="K207" i="3"/>
  <c r="M207" i="3"/>
  <c r="F354" i="3"/>
  <c r="E355" i="3"/>
  <c r="H355" i="3" s="1"/>
  <c r="I354" i="3"/>
  <c r="G354" i="3"/>
  <c r="D355" i="3"/>
  <c r="P355" i="3" l="1"/>
  <c r="O355" i="3"/>
  <c r="N207" i="3"/>
  <c r="L207" i="3"/>
  <c r="J207" i="3"/>
  <c r="F355" i="3"/>
  <c r="E356" i="3"/>
  <c r="G356" i="3" s="1"/>
  <c r="I355" i="3"/>
  <c r="G355" i="3"/>
  <c r="D356" i="3"/>
  <c r="P356" i="3" l="1"/>
  <c r="O356" i="3"/>
  <c r="H356" i="3"/>
  <c r="I356" i="3" s="1"/>
  <c r="K208" i="3"/>
  <c r="M208" i="3"/>
  <c r="F356" i="3"/>
  <c r="E357" i="3"/>
  <c r="H357" i="3" s="1"/>
  <c r="D357" i="3"/>
  <c r="P357" i="3" l="1"/>
  <c r="O357" i="3"/>
  <c r="N208" i="3"/>
  <c r="J208" i="3"/>
  <c r="L208" i="3"/>
  <c r="F357" i="3"/>
  <c r="E358" i="3"/>
  <c r="H358" i="3" s="1"/>
  <c r="G357" i="3"/>
  <c r="I357" i="3"/>
  <c r="D358" i="3"/>
  <c r="P358" i="3" l="1"/>
  <c r="O358" i="3"/>
  <c r="M209" i="3"/>
  <c r="K209" i="3"/>
  <c r="F358" i="3"/>
  <c r="E359" i="3"/>
  <c r="H359" i="3" s="1"/>
  <c r="I358" i="3"/>
  <c r="G358" i="3"/>
  <c r="D359" i="3"/>
  <c r="P359" i="3" l="1"/>
  <c r="O359" i="3"/>
  <c r="N209" i="3"/>
  <c r="L209" i="3"/>
  <c r="J209" i="3"/>
  <c r="F359" i="3"/>
  <c r="E360" i="3"/>
  <c r="H360" i="3" s="1"/>
  <c r="I359" i="3"/>
  <c r="G359" i="3"/>
  <c r="D360" i="3"/>
  <c r="P360" i="3" l="1"/>
  <c r="O360" i="3"/>
  <c r="M210" i="3"/>
  <c r="K210" i="3"/>
  <c r="F360" i="3"/>
  <c r="E361" i="3"/>
  <c r="H361" i="3" s="1"/>
  <c r="G360" i="3"/>
  <c r="I360" i="3"/>
  <c r="D361" i="3"/>
  <c r="P361" i="3" l="1"/>
  <c r="O361" i="3"/>
  <c r="N210" i="3"/>
  <c r="J210" i="3"/>
  <c r="L210" i="3"/>
  <c r="F361" i="3"/>
  <c r="E362" i="3"/>
  <c r="H362" i="3" s="1"/>
  <c r="G361" i="3"/>
  <c r="I361" i="3"/>
  <c r="D362" i="3"/>
  <c r="P362" i="3" l="1"/>
  <c r="O362" i="3"/>
  <c r="M211" i="3"/>
  <c r="K211" i="3"/>
  <c r="F362" i="3"/>
  <c r="E363" i="3"/>
  <c r="H363" i="3" s="1"/>
  <c r="G362" i="3"/>
  <c r="I362" i="3"/>
  <c r="D363" i="3"/>
  <c r="P363" i="3" l="1"/>
  <c r="O363" i="3"/>
  <c r="N211" i="3"/>
  <c r="L211" i="3"/>
  <c r="J211" i="3"/>
  <c r="F363" i="3"/>
  <c r="E364" i="3"/>
  <c r="H364" i="3" s="1"/>
  <c r="I364" i="3" s="1"/>
  <c r="G364" i="3"/>
  <c r="D364" i="3"/>
  <c r="I363" i="3"/>
  <c r="G363" i="3"/>
  <c r="O364" i="3" l="1"/>
  <c r="P364" i="3"/>
  <c r="M212" i="3"/>
  <c r="K212" i="3"/>
  <c r="N212" i="3" s="1"/>
  <c r="F364" i="3"/>
  <c r="E365" i="3"/>
  <c r="H365" i="3" s="1"/>
  <c r="D365" i="3"/>
  <c r="P365" i="3" l="1"/>
  <c r="O365" i="3"/>
  <c r="G365" i="3"/>
  <c r="K213" i="3"/>
  <c r="N213" i="3" s="1"/>
  <c r="M213" i="3"/>
  <c r="L212" i="3"/>
  <c r="J212" i="3"/>
  <c r="F365" i="3"/>
  <c r="E366" i="3"/>
  <c r="H366" i="3" s="1"/>
  <c r="I365" i="3"/>
  <c r="D366" i="3"/>
  <c r="P366" i="3" l="1"/>
  <c r="O366" i="3"/>
  <c r="G366" i="3"/>
  <c r="M214" i="3"/>
  <c r="K214" i="3"/>
  <c r="N214" i="3" s="1"/>
  <c r="J213" i="3"/>
  <c r="L213" i="3"/>
  <c r="F366" i="3"/>
  <c r="E367" i="3"/>
  <c r="H367" i="3" s="1"/>
  <c r="I367" i="3" s="1"/>
  <c r="I366" i="3"/>
  <c r="D367" i="3"/>
  <c r="G367" i="3"/>
  <c r="P367" i="3" l="1"/>
  <c r="O367" i="3"/>
  <c r="K215" i="3"/>
  <c r="M215" i="3"/>
  <c r="J214" i="3"/>
  <c r="L214" i="3"/>
  <c r="F367" i="3"/>
  <c r="E368" i="3"/>
  <c r="H368" i="3" s="1"/>
  <c r="D368" i="3"/>
  <c r="G368" i="3"/>
  <c r="P368" i="3" l="1"/>
  <c r="O368" i="3"/>
  <c r="N215" i="3"/>
  <c r="L215" i="3"/>
  <c r="J215" i="3"/>
  <c r="F368" i="3"/>
  <c r="E369" i="3"/>
  <c r="H369" i="3" s="1"/>
  <c r="I368" i="3"/>
  <c r="D369" i="3"/>
  <c r="G369" i="3"/>
  <c r="P369" i="3" l="1"/>
  <c r="O369" i="3"/>
  <c r="K216" i="3"/>
  <c r="M216" i="3"/>
  <c r="F369" i="3"/>
  <c r="E370" i="3"/>
  <c r="H370" i="3" s="1"/>
  <c r="I369" i="3"/>
  <c r="D370" i="3"/>
  <c r="P370" i="3" l="1"/>
  <c r="O370" i="3"/>
  <c r="G370" i="3"/>
  <c r="N216" i="3"/>
  <c r="J216" i="3"/>
  <c r="L216" i="3"/>
  <c r="F370" i="3"/>
  <c r="E371" i="3"/>
  <c r="H371" i="3" s="1"/>
  <c r="I370" i="3"/>
  <c r="D371" i="3"/>
  <c r="P371" i="3" l="1"/>
  <c r="O371" i="3"/>
  <c r="G371" i="3"/>
  <c r="M217" i="3"/>
  <c r="K217" i="3"/>
  <c r="N217" i="3" s="1"/>
  <c r="F371" i="3"/>
  <c r="E372" i="3"/>
  <c r="H372" i="3" s="1"/>
  <c r="I371" i="3"/>
  <c r="D372" i="3"/>
  <c r="O372" i="3" l="1"/>
  <c r="P372" i="3"/>
  <c r="G372" i="3"/>
  <c r="H373" i="3"/>
  <c r="M218" i="3"/>
  <c r="K218" i="3"/>
  <c r="L217" i="3"/>
  <c r="J217" i="3"/>
  <c r="F372" i="3"/>
  <c r="E373" i="3"/>
  <c r="G373" i="3" s="1"/>
  <c r="I372" i="3"/>
  <c r="D373" i="3"/>
  <c r="P373" i="3" l="1"/>
  <c r="O373" i="3"/>
  <c r="N218" i="3"/>
  <c r="L218" i="3"/>
  <c r="J218" i="3"/>
  <c r="F373" i="3"/>
  <c r="E374" i="3"/>
  <c r="H374" i="3" s="1"/>
  <c r="I374" i="3" s="1"/>
  <c r="I373" i="3"/>
  <c r="G374" i="3"/>
  <c r="D374" i="3"/>
  <c r="O374" i="3" l="1"/>
  <c r="P374" i="3"/>
  <c r="K219" i="3"/>
  <c r="M219" i="3"/>
  <c r="F374" i="3"/>
  <c r="E375" i="3"/>
  <c r="H375" i="3" s="1"/>
  <c r="I375" i="3" s="1"/>
  <c r="D375" i="3"/>
  <c r="G375" i="3"/>
  <c r="P375" i="3" l="1"/>
  <c r="O375" i="3"/>
  <c r="N219" i="3"/>
  <c r="L219" i="3"/>
  <c r="J219" i="3"/>
  <c r="F375" i="3"/>
  <c r="E376" i="3"/>
  <c r="H376" i="3" s="1"/>
  <c r="I376" i="3" s="1"/>
  <c r="G376" i="3"/>
  <c r="D376" i="3"/>
  <c r="P376" i="3" l="1"/>
  <c r="O376" i="3"/>
  <c r="M220" i="3"/>
  <c r="K220" i="3"/>
  <c r="F376" i="3"/>
  <c r="E377" i="3"/>
  <c r="H377" i="3" s="1"/>
  <c r="I377" i="3" s="1"/>
  <c r="D377" i="3"/>
  <c r="P377" i="3" l="1"/>
  <c r="O377" i="3"/>
  <c r="G377" i="3"/>
  <c r="N220" i="3"/>
  <c r="J220" i="3"/>
  <c r="L220" i="3"/>
  <c r="F377" i="3"/>
  <c r="E378" i="3"/>
  <c r="H378" i="3" s="1"/>
  <c r="I378" i="3" s="1"/>
  <c r="G378" i="3"/>
  <c r="D378" i="3"/>
  <c r="P378" i="3" l="1"/>
  <c r="O378" i="3"/>
  <c r="K221" i="3"/>
  <c r="J221" i="3" s="1"/>
  <c r="M221" i="3"/>
  <c r="F378" i="3"/>
  <c r="E379" i="3"/>
  <c r="H379" i="3" s="1"/>
  <c r="D379" i="3"/>
  <c r="P379" i="3" l="1"/>
  <c r="O379" i="3"/>
  <c r="G379" i="3"/>
  <c r="N221" i="3"/>
  <c r="K222" i="3" s="1"/>
  <c r="N222" i="3" s="1"/>
  <c r="L221" i="3"/>
  <c r="F379" i="3"/>
  <c r="E380" i="3"/>
  <c r="H380" i="3" s="1"/>
  <c r="I380" i="3" s="1"/>
  <c r="I379" i="3"/>
  <c r="G380" i="3"/>
  <c r="D380" i="3"/>
  <c r="O380" i="3" l="1"/>
  <c r="P380" i="3"/>
  <c r="M222" i="3"/>
  <c r="L222" i="3" s="1"/>
  <c r="M223" i="3"/>
  <c r="K223" i="3"/>
  <c r="J222" i="3"/>
  <c r="F380" i="3"/>
  <c r="E381" i="3"/>
  <c r="H381" i="3" s="1"/>
  <c r="I381" i="3" s="1"/>
  <c r="D381" i="3"/>
  <c r="P381" i="3" l="1"/>
  <c r="O381" i="3"/>
  <c r="G381" i="3"/>
  <c r="L223" i="3"/>
  <c r="J223" i="3"/>
  <c r="N223" i="3"/>
  <c r="F381" i="3"/>
  <c r="E382" i="3"/>
  <c r="H382" i="3" s="1"/>
  <c r="I382" i="3" s="1"/>
  <c r="D382" i="3"/>
  <c r="P382" i="3" l="1"/>
  <c r="O382" i="3"/>
  <c r="G382" i="3"/>
  <c r="H383" i="3"/>
  <c r="M224" i="3"/>
  <c r="K224" i="3"/>
  <c r="N224" i="3" s="1"/>
  <c r="F382" i="3"/>
  <c r="E383" i="3"/>
  <c r="G383" i="3" s="1"/>
  <c r="D383" i="3"/>
  <c r="P383" i="3" l="1"/>
  <c r="O383" i="3"/>
  <c r="I383" i="3"/>
  <c r="M225" i="3"/>
  <c r="K225" i="3"/>
  <c r="J224" i="3"/>
  <c r="L224" i="3"/>
  <c r="F383" i="3"/>
  <c r="E384" i="3"/>
  <c r="H384" i="3" s="1"/>
  <c r="I384" i="3" s="1"/>
  <c r="G384" i="3"/>
  <c r="D384" i="3"/>
  <c r="P384" i="3" l="1"/>
  <c r="O384" i="3"/>
  <c r="N225" i="3"/>
  <c r="J225" i="3"/>
  <c r="L225" i="3"/>
  <c r="F384" i="3"/>
  <c r="E385" i="3"/>
  <c r="H385" i="3" s="1"/>
  <c r="I385" i="3" s="1"/>
  <c r="D385" i="3"/>
  <c r="P385" i="3" l="1"/>
  <c r="O385" i="3"/>
  <c r="G385" i="3"/>
  <c r="K226" i="3"/>
  <c r="N226" i="3" s="1"/>
  <c r="M226" i="3"/>
  <c r="F385" i="3"/>
  <c r="E386" i="3"/>
  <c r="H386" i="3" s="1"/>
  <c r="G386" i="3"/>
  <c r="D386" i="3"/>
  <c r="P386" i="3" l="1"/>
  <c r="O386" i="3"/>
  <c r="M227" i="3"/>
  <c r="K227" i="3"/>
  <c r="N227" i="3" s="1"/>
  <c r="J226" i="3"/>
  <c r="L226" i="3"/>
  <c r="F386" i="3"/>
  <c r="E387" i="3"/>
  <c r="H387" i="3" s="1"/>
  <c r="I386" i="3"/>
  <c r="G387" i="3"/>
  <c r="D387" i="3"/>
  <c r="P387" i="3" l="1"/>
  <c r="O387" i="3"/>
  <c r="K228" i="3"/>
  <c r="N228" i="3" s="1"/>
  <c r="M228" i="3"/>
  <c r="L227" i="3"/>
  <c r="J227" i="3"/>
  <c r="F387" i="3"/>
  <c r="E388" i="3"/>
  <c r="H388" i="3" s="1"/>
  <c r="I387" i="3"/>
  <c r="D388" i="3"/>
  <c r="P388" i="3" l="1"/>
  <c r="O388" i="3"/>
  <c r="H389" i="3"/>
  <c r="G388" i="3"/>
  <c r="M229" i="3"/>
  <c r="K229" i="3"/>
  <c r="N229" i="3" s="1"/>
  <c r="J228" i="3"/>
  <c r="L228" i="3"/>
  <c r="F388" i="3"/>
  <c r="E389" i="3"/>
  <c r="I388" i="3"/>
  <c r="I389" i="3"/>
  <c r="G389" i="3"/>
  <c r="D389" i="3"/>
  <c r="P389" i="3" l="1"/>
  <c r="O389" i="3"/>
  <c r="K230" i="3"/>
  <c r="M230" i="3"/>
  <c r="J229" i="3"/>
  <c r="L229" i="3"/>
  <c r="F389" i="3"/>
  <c r="E390" i="3"/>
  <c r="H390" i="3" s="1"/>
  <c r="D390" i="3"/>
  <c r="P390" i="3" l="1"/>
  <c r="O390" i="3"/>
  <c r="G390" i="3"/>
  <c r="N230" i="3"/>
  <c r="J230" i="3"/>
  <c r="L230" i="3"/>
  <c r="F390" i="3"/>
  <c r="E391" i="3"/>
  <c r="H391" i="3" s="1"/>
  <c r="I391" i="3" s="1"/>
  <c r="I390" i="3"/>
  <c r="G391" i="3"/>
  <c r="D391" i="3"/>
  <c r="P391" i="3" l="1"/>
  <c r="O391" i="3"/>
  <c r="K231" i="3"/>
  <c r="N231" i="3" s="1"/>
  <c r="M231" i="3"/>
  <c r="F391" i="3"/>
  <c r="E392" i="3"/>
  <c r="H392" i="3" s="1"/>
  <c r="I392" i="3" s="1"/>
  <c r="D392" i="3"/>
  <c r="P392" i="3" l="1"/>
  <c r="O392" i="3"/>
  <c r="G392" i="3"/>
  <c r="H393" i="3"/>
  <c r="M232" i="3"/>
  <c r="K232" i="3"/>
  <c r="L231" i="3"/>
  <c r="J231" i="3"/>
  <c r="F392" i="3"/>
  <c r="E393" i="3"/>
  <c r="D393" i="3"/>
  <c r="G393" i="3"/>
  <c r="P393" i="3" l="1"/>
  <c r="O393" i="3"/>
  <c r="J232" i="3"/>
  <c r="L232" i="3"/>
  <c r="N232" i="3"/>
  <c r="F393" i="3"/>
  <c r="E394" i="3"/>
  <c r="H394" i="3" s="1"/>
  <c r="I394" i="3" s="1"/>
  <c r="I393" i="3"/>
  <c r="D394" i="3"/>
  <c r="G394" i="3"/>
  <c r="P394" i="3" l="1"/>
  <c r="O394" i="3"/>
  <c r="K233" i="3"/>
  <c r="N233" i="3" s="1"/>
  <c r="M233" i="3"/>
  <c r="F394" i="3"/>
  <c r="E395" i="3"/>
  <c r="H395" i="3" s="1"/>
  <c r="D395" i="3"/>
  <c r="P395" i="3" l="1"/>
  <c r="O395" i="3"/>
  <c r="G395" i="3"/>
  <c r="K234" i="3"/>
  <c r="N234" i="3" s="1"/>
  <c r="M234" i="3"/>
  <c r="J233" i="3"/>
  <c r="L233" i="3"/>
  <c r="F395" i="3"/>
  <c r="E396" i="3"/>
  <c r="H396" i="3" s="1"/>
  <c r="I396" i="3" s="1"/>
  <c r="I395" i="3"/>
  <c r="D396" i="3"/>
  <c r="O396" i="3" l="1"/>
  <c r="P396" i="3"/>
  <c r="G396" i="3"/>
  <c r="M235" i="3"/>
  <c r="K235" i="3"/>
  <c r="N235" i="3" s="1"/>
  <c r="J234" i="3"/>
  <c r="L234" i="3"/>
  <c r="F396" i="3"/>
  <c r="E397" i="3"/>
  <c r="H397" i="3" s="1"/>
  <c r="G397" i="3"/>
  <c r="D397" i="3"/>
  <c r="P397" i="3" l="1"/>
  <c r="O397" i="3"/>
  <c r="M236" i="3"/>
  <c r="K236" i="3"/>
  <c r="L235" i="3"/>
  <c r="J235" i="3"/>
  <c r="F397" i="3"/>
  <c r="E398" i="3"/>
  <c r="H398" i="3" s="1"/>
  <c r="I398" i="3" s="1"/>
  <c r="I397" i="3"/>
  <c r="G398" i="3"/>
  <c r="D398" i="3"/>
  <c r="P398" i="3" l="1"/>
  <c r="O398" i="3"/>
  <c r="N236" i="3"/>
  <c r="L236" i="3"/>
  <c r="J236" i="3"/>
  <c r="F398" i="3"/>
  <c r="E399" i="3"/>
  <c r="H399" i="3" s="1"/>
  <c r="I399" i="3" s="1"/>
  <c r="D399" i="3"/>
  <c r="P399" i="3" l="1"/>
  <c r="O399" i="3"/>
  <c r="G399" i="3"/>
  <c r="M237" i="3"/>
  <c r="K237" i="3"/>
  <c r="F399" i="3"/>
  <c r="E400" i="3"/>
  <c r="H400" i="3" s="1"/>
  <c r="G400" i="3"/>
  <c r="D400" i="3"/>
  <c r="P400" i="3" l="1"/>
  <c r="O400" i="3"/>
  <c r="N237" i="3"/>
  <c r="J237" i="3"/>
  <c r="L237" i="3"/>
  <c r="F400" i="3"/>
  <c r="E401" i="3"/>
  <c r="H401" i="3" s="1"/>
  <c r="I401" i="3" s="1"/>
  <c r="I400" i="3"/>
  <c r="D401" i="3"/>
  <c r="G401" i="3"/>
  <c r="P401" i="3" l="1"/>
  <c r="O401" i="3"/>
  <c r="K238" i="3"/>
  <c r="N238" i="3" s="1"/>
  <c r="M238" i="3"/>
  <c r="F401" i="3"/>
  <c r="E402" i="3"/>
  <c r="H402" i="3" s="1"/>
  <c r="I402" i="3" s="1"/>
  <c r="D402" i="3"/>
  <c r="P402" i="3" l="1"/>
  <c r="O402" i="3"/>
  <c r="G402" i="3"/>
  <c r="K239" i="3"/>
  <c r="M239" i="3"/>
  <c r="J238" i="3"/>
  <c r="L238" i="3"/>
  <c r="F402" i="3"/>
  <c r="E403" i="3"/>
  <c r="H403" i="3" s="1"/>
  <c r="D403" i="3"/>
  <c r="P403" i="3" l="1"/>
  <c r="O403" i="3"/>
  <c r="G403" i="3"/>
  <c r="N239" i="3"/>
  <c r="J239" i="3"/>
  <c r="L239" i="3"/>
  <c r="F403" i="3"/>
  <c r="E404" i="3"/>
  <c r="H404" i="3" s="1"/>
  <c r="I403" i="3"/>
  <c r="G404" i="3"/>
  <c r="D404" i="3"/>
  <c r="O404" i="3" l="1"/>
  <c r="P404" i="3"/>
  <c r="K240" i="3"/>
  <c r="M240" i="3"/>
  <c r="F404" i="3"/>
  <c r="E405" i="3"/>
  <c r="H405" i="3" s="1"/>
  <c r="I405" i="3" s="1"/>
  <c r="I404" i="3"/>
  <c r="D405" i="3"/>
  <c r="P405" i="3" l="1"/>
  <c r="O405" i="3"/>
  <c r="G405" i="3"/>
  <c r="N240" i="3"/>
  <c r="L240" i="3"/>
  <c r="J240" i="3"/>
  <c r="F405" i="3"/>
  <c r="E406" i="3"/>
  <c r="H406" i="3" s="1"/>
  <c r="I406" i="3" s="1"/>
  <c r="G406" i="3"/>
  <c r="D406" i="3"/>
  <c r="O406" i="3" l="1"/>
  <c r="P406" i="3"/>
  <c r="M241" i="3"/>
  <c r="K241" i="3"/>
  <c r="N241" i="3" s="1"/>
  <c r="F406" i="3"/>
  <c r="E407" i="3"/>
  <c r="H407" i="3" s="1"/>
  <c r="I407" i="3" s="1"/>
  <c r="D407" i="3"/>
  <c r="P407" i="3" l="1"/>
  <c r="O407" i="3"/>
  <c r="G407" i="3"/>
  <c r="K242" i="3"/>
  <c r="N242" i="3" s="1"/>
  <c r="M242" i="3"/>
  <c r="J241" i="3"/>
  <c r="L241" i="3"/>
  <c r="F407" i="3"/>
  <c r="E408" i="3"/>
  <c r="H408" i="3" s="1"/>
  <c r="I408" i="3" s="1"/>
  <c r="D408" i="3"/>
  <c r="P408" i="3" l="1"/>
  <c r="O408" i="3"/>
  <c r="G408" i="3"/>
  <c r="M243" i="3"/>
  <c r="K243" i="3"/>
  <c r="J242" i="3"/>
  <c r="L242" i="3"/>
  <c r="F408" i="3"/>
  <c r="E409" i="3"/>
  <c r="G409" i="3" s="1"/>
  <c r="D409" i="3"/>
  <c r="P409" i="3" l="1"/>
  <c r="O409" i="3"/>
  <c r="H409" i="3"/>
  <c r="N243" i="3"/>
  <c r="J243" i="3"/>
  <c r="L243" i="3"/>
  <c r="F409" i="3"/>
  <c r="E410" i="3"/>
  <c r="H410" i="3" s="1"/>
  <c r="I410" i="3" s="1"/>
  <c r="I409" i="3"/>
  <c r="G410" i="3"/>
  <c r="D410" i="3"/>
  <c r="P410" i="3" l="1"/>
  <c r="O410" i="3"/>
  <c r="K244" i="3"/>
  <c r="M244" i="3"/>
  <c r="F410" i="3"/>
  <c r="E411" i="3"/>
  <c r="H411" i="3" s="1"/>
  <c r="D411" i="3"/>
  <c r="P411" i="3" l="1"/>
  <c r="O411" i="3"/>
  <c r="G411" i="3"/>
  <c r="N244" i="3"/>
  <c r="L244" i="3"/>
  <c r="J244" i="3"/>
  <c r="F411" i="3"/>
  <c r="E412" i="3"/>
  <c r="H412" i="3" s="1"/>
  <c r="I412" i="3" s="1"/>
  <c r="I411" i="3"/>
  <c r="D412" i="3"/>
  <c r="G412" i="3"/>
  <c r="O412" i="3" l="1"/>
  <c r="P412" i="3"/>
  <c r="K245" i="3"/>
  <c r="M245" i="3"/>
  <c r="F412" i="3"/>
  <c r="E413" i="3"/>
  <c r="H413" i="3" s="1"/>
  <c r="I413" i="3" s="1"/>
  <c r="D413" i="3"/>
  <c r="P413" i="3" l="1"/>
  <c r="O413" i="3"/>
  <c r="G413" i="3"/>
  <c r="N245" i="3"/>
  <c r="L245" i="3"/>
  <c r="J245" i="3"/>
  <c r="F413" i="3"/>
  <c r="E414" i="3"/>
  <c r="H414" i="3" s="1"/>
  <c r="G414" i="3"/>
  <c r="D414" i="3"/>
  <c r="P414" i="3" l="1"/>
  <c r="O414" i="3"/>
  <c r="K246" i="3"/>
  <c r="M246" i="3"/>
  <c r="F414" i="3"/>
  <c r="E415" i="3"/>
  <c r="H415" i="3" s="1"/>
  <c r="I415" i="3" s="1"/>
  <c r="I414" i="3"/>
  <c r="D415" i="3"/>
  <c r="G415" i="3"/>
  <c r="P415" i="3" l="1"/>
  <c r="O415" i="3"/>
  <c r="N246" i="3"/>
  <c r="L246" i="3"/>
  <c r="J246" i="3"/>
  <c r="F415" i="3"/>
  <c r="E416" i="3"/>
  <c r="H416" i="3" s="1"/>
  <c r="I416" i="3" s="1"/>
  <c r="G416" i="3"/>
  <c r="D416" i="3"/>
  <c r="P416" i="3" l="1"/>
  <c r="O416" i="3"/>
  <c r="K247" i="3"/>
  <c r="M247" i="3"/>
  <c r="F416" i="3"/>
  <c r="E417" i="3"/>
  <c r="H417" i="3" s="1"/>
  <c r="I417" i="3" s="1"/>
  <c r="D417" i="3"/>
  <c r="P417" i="3" l="1"/>
  <c r="O417" i="3"/>
  <c r="G417" i="3"/>
  <c r="N247" i="3"/>
  <c r="L247" i="3"/>
  <c r="J247" i="3"/>
  <c r="F417" i="3"/>
  <c r="E418" i="3"/>
  <c r="H418" i="3" s="1"/>
  <c r="I418" i="3" s="1"/>
  <c r="D418" i="3"/>
  <c r="G418" i="3"/>
  <c r="P418" i="3" l="1"/>
  <c r="O418" i="3"/>
  <c r="K248" i="3"/>
  <c r="M248" i="3"/>
  <c r="F418" i="3"/>
  <c r="E419" i="3"/>
  <c r="H419" i="3" s="1"/>
  <c r="I419" i="3" s="1"/>
  <c r="D419" i="3"/>
  <c r="P419" i="3" l="1"/>
  <c r="O419" i="3"/>
  <c r="G419" i="3"/>
  <c r="N248" i="3"/>
  <c r="J248" i="3"/>
  <c r="L248" i="3"/>
  <c r="F419" i="3"/>
  <c r="E420" i="3"/>
  <c r="H420" i="3" s="1"/>
  <c r="I420" i="3" s="1"/>
  <c r="D420" i="3"/>
  <c r="G420" i="3"/>
  <c r="P420" i="3" l="1"/>
  <c r="O420" i="3"/>
  <c r="M249" i="3"/>
  <c r="K249" i="3"/>
  <c r="F420" i="3"/>
  <c r="E421" i="3"/>
  <c r="H421" i="3" s="1"/>
  <c r="I421" i="3" s="1"/>
  <c r="D421" i="3"/>
  <c r="P421" i="3" l="1"/>
  <c r="O421" i="3"/>
  <c r="G421" i="3"/>
  <c r="N249" i="3"/>
  <c r="L249" i="3"/>
  <c r="J249" i="3"/>
  <c r="F421" i="3"/>
  <c r="E422" i="3"/>
  <c r="H422" i="3" s="1"/>
  <c r="G422" i="3"/>
  <c r="D422" i="3"/>
  <c r="P422" i="3" l="1"/>
  <c r="O422" i="3"/>
  <c r="K250" i="3"/>
  <c r="M250" i="3"/>
  <c r="F422" i="3"/>
  <c r="E423" i="3"/>
  <c r="H423" i="3" s="1"/>
  <c r="I423" i="3" s="1"/>
  <c r="I422" i="3"/>
  <c r="D423" i="3"/>
  <c r="P423" i="3" l="1"/>
  <c r="O423" i="3"/>
  <c r="G423" i="3"/>
  <c r="N250" i="3"/>
  <c r="L250" i="3"/>
  <c r="J250" i="3"/>
  <c r="F423" i="3"/>
  <c r="E424" i="3"/>
  <c r="H424" i="3" s="1"/>
  <c r="I424" i="3" s="1"/>
  <c r="D424" i="3"/>
  <c r="G424" i="3"/>
  <c r="P424" i="3" l="1"/>
  <c r="O424" i="3"/>
  <c r="K251" i="3"/>
  <c r="M251" i="3"/>
  <c r="F424" i="3"/>
  <c r="E425" i="3"/>
  <c r="H425" i="3" s="1"/>
  <c r="I425" i="3" s="1"/>
  <c r="D425" i="3"/>
  <c r="P425" i="3" l="1"/>
  <c r="O425" i="3"/>
  <c r="G425" i="3"/>
  <c r="N251" i="3"/>
  <c r="J251" i="3"/>
  <c r="L251" i="3"/>
  <c r="F425" i="3"/>
  <c r="E426" i="3"/>
  <c r="H426" i="3" s="1"/>
  <c r="I426" i="3" s="1"/>
  <c r="D426" i="3"/>
  <c r="G426" i="3"/>
  <c r="P426" i="3" l="1"/>
  <c r="O426" i="3"/>
  <c r="M252" i="3"/>
  <c r="K252" i="3"/>
  <c r="F426" i="3"/>
  <c r="E427" i="3"/>
  <c r="H427" i="3" s="1"/>
  <c r="D427" i="3"/>
  <c r="P427" i="3" l="1"/>
  <c r="O427" i="3"/>
  <c r="G427" i="3"/>
  <c r="N252" i="3"/>
  <c r="L252" i="3"/>
  <c r="J252" i="3"/>
  <c r="F427" i="3"/>
  <c r="E428" i="3"/>
  <c r="G428" i="3" s="1"/>
  <c r="I427" i="3"/>
  <c r="D428" i="3"/>
  <c r="O428" i="3" l="1"/>
  <c r="P428" i="3"/>
  <c r="H428" i="3"/>
  <c r="I428" i="3" s="1"/>
  <c r="K253" i="3"/>
  <c r="M253" i="3"/>
  <c r="F428" i="3"/>
  <c r="E429" i="3"/>
  <c r="H429" i="3" s="1"/>
  <c r="D429" i="3"/>
  <c r="G429" i="3"/>
  <c r="P429" i="3" l="1"/>
  <c r="O429" i="3"/>
  <c r="N253" i="3"/>
  <c r="L253" i="3"/>
  <c r="J253" i="3"/>
  <c r="F429" i="3"/>
  <c r="E430" i="3"/>
  <c r="H430" i="3" s="1"/>
  <c r="I429" i="3"/>
  <c r="G430" i="3"/>
  <c r="D430" i="3"/>
  <c r="P430" i="3" l="1"/>
  <c r="O430" i="3"/>
  <c r="K254" i="3"/>
  <c r="M254" i="3"/>
  <c r="F430" i="3"/>
  <c r="E431" i="3"/>
  <c r="H431" i="3" s="1"/>
  <c r="I431" i="3" s="1"/>
  <c r="I430" i="3"/>
  <c r="D431" i="3"/>
  <c r="P431" i="3" l="1"/>
  <c r="O431" i="3"/>
  <c r="G431" i="3"/>
  <c r="N254" i="3"/>
  <c r="L254" i="3"/>
  <c r="J254" i="3"/>
  <c r="F431" i="3"/>
  <c r="E432" i="3"/>
  <c r="H432" i="3" s="1"/>
  <c r="G432" i="3"/>
  <c r="D432" i="3"/>
  <c r="P432" i="3" l="1"/>
  <c r="O432" i="3"/>
  <c r="K255" i="3"/>
  <c r="M255" i="3"/>
  <c r="F432" i="3"/>
  <c r="E433" i="3"/>
  <c r="H433" i="3" s="1"/>
  <c r="I432" i="3"/>
  <c r="D433" i="3"/>
  <c r="P433" i="3" l="1"/>
  <c r="O433" i="3"/>
  <c r="G433" i="3"/>
  <c r="N255" i="3"/>
  <c r="L255" i="3"/>
  <c r="J255" i="3"/>
  <c r="F433" i="3"/>
  <c r="E434" i="3"/>
  <c r="H434" i="3" s="1"/>
  <c r="I433" i="3"/>
  <c r="G434" i="3"/>
  <c r="D434" i="3"/>
  <c r="P434" i="3" l="1"/>
  <c r="O434" i="3"/>
  <c r="K256" i="3"/>
  <c r="M256" i="3"/>
  <c r="F434" i="3"/>
  <c r="E435" i="3"/>
  <c r="H435" i="3" s="1"/>
  <c r="I434" i="3"/>
  <c r="D435" i="3"/>
  <c r="P435" i="3" l="1"/>
  <c r="O435" i="3"/>
  <c r="G435" i="3"/>
  <c r="N256" i="3"/>
  <c r="L256" i="3"/>
  <c r="J256" i="3"/>
  <c r="F435" i="3"/>
  <c r="E436" i="3"/>
  <c r="H436" i="3" s="1"/>
  <c r="I435" i="3"/>
  <c r="D436" i="3"/>
  <c r="O436" i="3" l="1"/>
  <c r="P436" i="3"/>
  <c r="G436" i="3"/>
  <c r="K257" i="3"/>
  <c r="M257" i="3"/>
  <c r="F436" i="3"/>
  <c r="E437" i="3"/>
  <c r="H437" i="3" s="1"/>
  <c r="I436" i="3"/>
  <c r="G437" i="3"/>
  <c r="D437" i="3"/>
  <c r="P437" i="3" l="1"/>
  <c r="O437" i="3"/>
  <c r="N257" i="3"/>
  <c r="L257" i="3"/>
  <c r="J257" i="3"/>
  <c r="F437" i="3"/>
  <c r="E438" i="3"/>
  <c r="H438" i="3" s="1"/>
  <c r="I437" i="3"/>
  <c r="G438" i="3"/>
  <c r="D438" i="3"/>
  <c r="O438" i="3" l="1"/>
  <c r="P438" i="3"/>
  <c r="K258" i="3"/>
  <c r="M258" i="3"/>
  <c r="F438" i="3"/>
  <c r="E439" i="3"/>
  <c r="H439" i="3" s="1"/>
  <c r="I438" i="3"/>
  <c r="D439" i="3"/>
  <c r="P439" i="3" l="1"/>
  <c r="O439" i="3"/>
  <c r="G439" i="3"/>
  <c r="N258" i="3"/>
  <c r="L258" i="3"/>
  <c r="J258" i="3"/>
  <c r="F439" i="3"/>
  <c r="E440" i="3"/>
  <c r="H440" i="3" s="1"/>
  <c r="I439" i="3"/>
  <c r="D440" i="3"/>
  <c r="P440" i="3" l="1"/>
  <c r="O440" i="3"/>
  <c r="G440" i="3"/>
  <c r="K259" i="3"/>
  <c r="M259" i="3"/>
  <c r="F440" i="3"/>
  <c r="E441" i="3"/>
  <c r="H441" i="3" s="1"/>
  <c r="I441" i="3" s="1"/>
  <c r="I440" i="3"/>
  <c r="D441" i="3"/>
  <c r="P441" i="3" l="1"/>
  <c r="O441" i="3"/>
  <c r="G441" i="3"/>
  <c r="N259" i="3"/>
  <c r="L259" i="3"/>
  <c r="J259" i="3"/>
  <c r="F441" i="3"/>
  <c r="E442" i="3"/>
  <c r="H442" i="3" s="1"/>
  <c r="D442" i="3"/>
  <c r="G442" i="3"/>
  <c r="P442" i="3" l="1"/>
  <c r="O442" i="3"/>
  <c r="K260" i="3"/>
  <c r="M260" i="3"/>
  <c r="F442" i="3"/>
  <c r="E443" i="3"/>
  <c r="H443" i="3" s="1"/>
  <c r="I443" i="3" s="1"/>
  <c r="I442" i="3"/>
  <c r="D443" i="3"/>
  <c r="P443" i="3" l="1"/>
  <c r="O443" i="3"/>
  <c r="G443" i="3"/>
  <c r="N260" i="3"/>
  <c r="L260" i="3"/>
  <c r="J260" i="3"/>
  <c r="F443" i="3"/>
  <c r="E444" i="3"/>
  <c r="H444" i="3" s="1"/>
  <c r="G444" i="3"/>
  <c r="D444" i="3"/>
  <c r="O444" i="3" l="1"/>
  <c r="P444" i="3"/>
  <c r="K261" i="3"/>
  <c r="M261" i="3"/>
  <c r="F444" i="3"/>
  <c r="E445" i="3"/>
  <c r="H445" i="3" s="1"/>
  <c r="I444" i="3"/>
  <c r="D445" i="3"/>
  <c r="P445" i="3" l="1"/>
  <c r="O445" i="3"/>
  <c r="G445" i="3"/>
  <c r="N261" i="3"/>
  <c r="J261" i="3"/>
  <c r="L261" i="3"/>
  <c r="F445" i="3"/>
  <c r="E446" i="3"/>
  <c r="H446" i="3" s="1"/>
  <c r="I445" i="3"/>
  <c r="G446" i="3"/>
  <c r="D446" i="3"/>
  <c r="P446" i="3" l="1"/>
  <c r="O446" i="3"/>
  <c r="M262" i="3"/>
  <c r="K262" i="3"/>
  <c r="F446" i="3"/>
  <c r="E447" i="3"/>
  <c r="H447" i="3" s="1"/>
  <c r="I446" i="3"/>
  <c r="D447" i="3"/>
  <c r="P447" i="3" l="1"/>
  <c r="O447" i="3"/>
  <c r="G447" i="3"/>
  <c r="N262" i="3"/>
  <c r="L262" i="3"/>
  <c r="J262" i="3"/>
  <c r="F447" i="3"/>
  <c r="E448" i="3"/>
  <c r="H448" i="3" s="1"/>
  <c r="I447" i="3"/>
  <c r="D448" i="3"/>
  <c r="G448" i="3"/>
  <c r="P448" i="3" l="1"/>
  <c r="O448" i="3"/>
  <c r="K263" i="3"/>
  <c r="M263" i="3"/>
  <c r="F448" i="3"/>
  <c r="E449" i="3"/>
  <c r="H449" i="3" s="1"/>
  <c r="I449" i="3" s="1"/>
  <c r="I448" i="3"/>
  <c r="D449" i="3"/>
  <c r="P449" i="3" l="1"/>
  <c r="O449" i="3"/>
  <c r="G449" i="3"/>
  <c r="N263" i="3"/>
  <c r="L263" i="3"/>
  <c r="J263" i="3"/>
  <c r="F449" i="3"/>
  <c r="E450" i="3"/>
  <c r="H450" i="3" s="1"/>
  <c r="D450" i="3"/>
  <c r="G450" i="3"/>
  <c r="P450" i="3" l="1"/>
  <c r="O450" i="3"/>
  <c r="K264" i="3"/>
  <c r="M264" i="3"/>
  <c r="F450" i="3"/>
  <c r="E451" i="3"/>
  <c r="H451" i="3" s="1"/>
  <c r="I450" i="3"/>
  <c r="D451" i="3"/>
  <c r="P451" i="3" l="1"/>
  <c r="O451" i="3"/>
  <c r="G451" i="3"/>
  <c r="N264" i="3"/>
  <c r="L264" i="3"/>
  <c r="J264" i="3"/>
  <c r="F451" i="3"/>
  <c r="E452" i="3"/>
  <c r="H452" i="3" s="1"/>
  <c r="I451" i="3"/>
  <c r="D452" i="3"/>
  <c r="P452" i="3" l="1"/>
  <c r="O452" i="3"/>
  <c r="G452" i="3"/>
  <c r="K265" i="3"/>
  <c r="M265" i="3"/>
  <c r="F452" i="3"/>
  <c r="E453" i="3"/>
  <c r="H453" i="3" s="1"/>
  <c r="I452" i="3"/>
  <c r="D453" i="3"/>
  <c r="G453" i="3"/>
  <c r="P453" i="3" l="1"/>
  <c r="O453" i="3"/>
  <c r="N265" i="3"/>
  <c r="J265" i="3"/>
  <c r="L265" i="3"/>
  <c r="F453" i="3"/>
  <c r="E454" i="3"/>
  <c r="H454" i="3" s="1"/>
  <c r="I453" i="3"/>
  <c r="D454" i="3"/>
  <c r="G454" i="3"/>
  <c r="P454" i="3" l="1"/>
  <c r="O454" i="3"/>
  <c r="M266" i="3"/>
  <c r="K266" i="3"/>
  <c r="F454" i="3"/>
  <c r="E455" i="3"/>
  <c r="H455" i="3" s="1"/>
  <c r="I454" i="3"/>
  <c r="D455" i="3"/>
  <c r="P455" i="3" l="1"/>
  <c r="O455" i="3"/>
  <c r="G455" i="3"/>
  <c r="N266" i="3"/>
  <c r="L266" i="3"/>
  <c r="J266" i="3"/>
  <c r="F455" i="3"/>
  <c r="E456" i="3"/>
  <c r="H456" i="3" s="1"/>
  <c r="I455" i="3"/>
  <c r="D456" i="3"/>
  <c r="P456" i="3" l="1"/>
  <c r="O456" i="3"/>
  <c r="G456" i="3"/>
  <c r="K267" i="3"/>
  <c r="M267" i="3"/>
  <c r="F456" i="3"/>
  <c r="E457" i="3"/>
  <c r="H457" i="3" s="1"/>
  <c r="I456" i="3"/>
  <c r="D457" i="3"/>
  <c r="G457" i="3"/>
  <c r="P457" i="3" l="1"/>
  <c r="O457" i="3"/>
  <c r="N267" i="3"/>
  <c r="L267" i="3"/>
  <c r="J267" i="3"/>
  <c r="F457" i="3"/>
  <c r="E458" i="3"/>
  <c r="H458" i="3" s="1"/>
  <c r="I457" i="3"/>
  <c r="D458" i="3"/>
  <c r="G458" i="3"/>
  <c r="P458" i="3" l="1"/>
  <c r="O458" i="3"/>
  <c r="K268" i="3"/>
  <c r="M268" i="3"/>
  <c r="F458" i="3"/>
  <c r="E459" i="3"/>
  <c r="H459" i="3" s="1"/>
  <c r="I459" i="3" s="1"/>
  <c r="I458" i="3"/>
  <c r="D459" i="3"/>
  <c r="P459" i="3" l="1"/>
  <c r="O459" i="3"/>
  <c r="G459" i="3"/>
  <c r="N268" i="3"/>
  <c r="L268" i="3"/>
  <c r="J268" i="3"/>
  <c r="F459" i="3"/>
  <c r="E460" i="3"/>
  <c r="H460" i="3" s="1"/>
  <c r="I460" i="3" s="1"/>
  <c r="D460" i="3"/>
  <c r="G460" i="3"/>
  <c r="O460" i="3" l="1"/>
  <c r="P460" i="3"/>
  <c r="K269" i="3"/>
  <c r="M269" i="3"/>
  <c r="F460" i="3"/>
  <c r="E461" i="3"/>
  <c r="H461" i="3" s="1"/>
  <c r="D461" i="3"/>
  <c r="P461" i="3" l="1"/>
  <c r="O461" i="3"/>
  <c r="G461" i="3"/>
  <c r="N269" i="3"/>
  <c r="L269" i="3"/>
  <c r="J269" i="3"/>
  <c r="F461" i="3"/>
  <c r="E462" i="3"/>
  <c r="G462" i="3" s="1"/>
  <c r="I461" i="3"/>
  <c r="D462" i="3"/>
  <c r="P462" i="3" l="1"/>
  <c r="O462" i="3"/>
  <c r="H462" i="3"/>
  <c r="I462" i="3" s="1"/>
  <c r="K270" i="3"/>
  <c r="M270" i="3"/>
  <c r="F462" i="3"/>
  <c r="E463" i="3"/>
  <c r="H463" i="3" s="1"/>
  <c r="G463" i="3"/>
  <c r="D463" i="3"/>
  <c r="P463" i="3" l="1"/>
  <c r="O463" i="3"/>
  <c r="N270" i="3"/>
  <c r="L270" i="3"/>
  <c r="J270" i="3"/>
  <c r="F463" i="3"/>
  <c r="E464" i="3"/>
  <c r="H464" i="3" s="1"/>
  <c r="I463" i="3"/>
  <c r="G464" i="3"/>
  <c r="D464" i="3"/>
  <c r="P464" i="3" l="1"/>
  <c r="O464" i="3"/>
  <c r="K271" i="3"/>
  <c r="M271" i="3"/>
  <c r="F464" i="3"/>
  <c r="E465" i="3"/>
  <c r="H465" i="3" s="1"/>
  <c r="I464" i="3"/>
  <c r="D465" i="3"/>
  <c r="G465" i="3"/>
  <c r="P465" i="3" l="1"/>
  <c r="O465" i="3"/>
  <c r="N271" i="3"/>
  <c r="L271" i="3"/>
  <c r="J271" i="3"/>
  <c r="F465" i="3"/>
  <c r="E466" i="3"/>
  <c r="H466" i="3" s="1"/>
  <c r="I465" i="3"/>
  <c r="G466" i="3"/>
  <c r="D466" i="3"/>
  <c r="P466" i="3" l="1"/>
  <c r="O466" i="3"/>
  <c r="K272" i="3"/>
  <c r="M272" i="3"/>
  <c r="F466" i="3"/>
  <c r="E467" i="3"/>
  <c r="H467" i="3" s="1"/>
  <c r="I467" i="3" s="1"/>
  <c r="I466" i="3"/>
  <c r="D467" i="3"/>
  <c r="P467" i="3" l="1"/>
  <c r="O467" i="3"/>
  <c r="G467" i="3"/>
  <c r="N272" i="3"/>
  <c r="L272" i="3"/>
  <c r="J272" i="3"/>
  <c r="F467" i="3"/>
  <c r="E468" i="3"/>
  <c r="H468" i="3" s="1"/>
  <c r="I468" i="3" s="1"/>
  <c r="D468" i="3"/>
  <c r="G468" i="3"/>
  <c r="O468" i="3" l="1"/>
  <c r="P468" i="3"/>
  <c r="K273" i="3"/>
  <c r="M273" i="3"/>
  <c r="F468" i="3"/>
  <c r="E469" i="3"/>
  <c r="H469" i="3" s="1"/>
  <c r="I469" i="3" s="1"/>
  <c r="D469" i="3"/>
  <c r="P469" i="3" l="1"/>
  <c r="O469" i="3"/>
  <c r="G469" i="3"/>
  <c r="N273" i="3"/>
  <c r="L273" i="3"/>
  <c r="J273" i="3"/>
  <c r="F469" i="3"/>
  <c r="E470" i="3"/>
  <c r="H470" i="3" s="1"/>
  <c r="I470" i="3" s="1"/>
  <c r="D470" i="3"/>
  <c r="O470" i="3" l="1"/>
  <c r="P470" i="3"/>
  <c r="G470" i="3"/>
  <c r="K274" i="3"/>
  <c r="M274" i="3"/>
  <c r="F470" i="3"/>
  <c r="E471" i="3"/>
  <c r="H471" i="3" s="1"/>
  <c r="D471" i="3"/>
  <c r="G471" i="3"/>
  <c r="P471" i="3" l="1"/>
  <c r="O471" i="3"/>
  <c r="N274" i="3"/>
  <c r="L274" i="3"/>
  <c r="J274" i="3"/>
  <c r="F471" i="3"/>
  <c r="E472" i="3"/>
  <c r="H472" i="3" s="1"/>
  <c r="I471" i="3"/>
  <c r="G472" i="3"/>
  <c r="D472" i="3"/>
  <c r="P472" i="3" l="1"/>
  <c r="O472" i="3"/>
  <c r="K275" i="3"/>
  <c r="M275" i="3"/>
  <c r="F472" i="3"/>
  <c r="E473" i="3"/>
  <c r="H473" i="3" s="1"/>
  <c r="I472" i="3"/>
  <c r="D473" i="3"/>
  <c r="P473" i="3" l="1"/>
  <c r="O473" i="3"/>
  <c r="G473" i="3"/>
  <c r="N275" i="3"/>
  <c r="L275" i="3"/>
  <c r="J275" i="3"/>
  <c r="F473" i="3"/>
  <c r="E474" i="3"/>
  <c r="G474" i="3" s="1"/>
  <c r="I473" i="3"/>
  <c r="D474" i="3"/>
  <c r="P474" i="3" l="1"/>
  <c r="O474" i="3"/>
  <c r="H474" i="3"/>
  <c r="K276" i="3"/>
  <c r="M276" i="3"/>
  <c r="F474" i="3"/>
  <c r="E475" i="3"/>
  <c r="H475" i="3" s="1"/>
  <c r="I474" i="3"/>
  <c r="D475" i="3"/>
  <c r="G475" i="3"/>
  <c r="P475" i="3" l="1"/>
  <c r="O475" i="3"/>
  <c r="N276" i="3"/>
  <c r="L276" i="3"/>
  <c r="J276" i="3"/>
  <c r="F475" i="3"/>
  <c r="E476" i="3"/>
  <c r="H476" i="3" s="1"/>
  <c r="I476" i="3" s="1"/>
  <c r="I475" i="3"/>
  <c r="G476" i="3"/>
  <c r="D476" i="3"/>
  <c r="O476" i="3" l="1"/>
  <c r="P476" i="3"/>
  <c r="K277" i="3"/>
  <c r="M277" i="3"/>
  <c r="F476" i="3"/>
  <c r="E477" i="3"/>
  <c r="H477" i="3" s="1"/>
  <c r="I477" i="3" s="1"/>
  <c r="D477" i="3"/>
  <c r="P477" i="3" l="1"/>
  <c r="O477" i="3"/>
  <c r="G477" i="3"/>
  <c r="N277" i="3"/>
  <c r="L277" i="3"/>
  <c r="J277" i="3"/>
  <c r="F477" i="3"/>
  <c r="E478" i="3"/>
  <c r="H478" i="3" s="1"/>
  <c r="G478" i="3"/>
  <c r="D478" i="3"/>
  <c r="P478" i="3" l="1"/>
  <c r="O478" i="3"/>
  <c r="K278" i="3"/>
  <c r="M278" i="3"/>
  <c r="F478" i="3"/>
  <c r="E479" i="3"/>
  <c r="H479" i="3" s="1"/>
  <c r="I478" i="3"/>
  <c r="D479" i="3"/>
  <c r="P479" i="3" l="1"/>
  <c r="O479" i="3"/>
  <c r="G479" i="3"/>
  <c r="N278" i="3"/>
  <c r="L278" i="3"/>
  <c r="J278" i="3"/>
  <c r="F479" i="3"/>
  <c r="E480" i="3"/>
  <c r="H480" i="3" s="1"/>
  <c r="I480" i="3" s="1"/>
  <c r="I479" i="3"/>
  <c r="D480" i="3"/>
  <c r="P480" i="3" l="1"/>
  <c r="O480" i="3"/>
  <c r="G480" i="3"/>
  <c r="K279" i="3"/>
  <c r="M279" i="3"/>
  <c r="F480" i="3"/>
  <c r="E481" i="3"/>
  <c r="H481" i="3" s="1"/>
  <c r="D481" i="3"/>
  <c r="G481" i="3"/>
  <c r="P481" i="3" l="1"/>
  <c r="O481" i="3"/>
  <c r="N279" i="3"/>
  <c r="L279" i="3"/>
  <c r="J279" i="3"/>
  <c r="F481" i="3"/>
  <c r="E482" i="3"/>
  <c r="H482" i="3" s="1"/>
  <c r="I481" i="3"/>
  <c r="G482" i="3"/>
  <c r="D482" i="3"/>
  <c r="P482" i="3" l="1"/>
  <c r="O482" i="3"/>
  <c r="K280" i="3"/>
  <c r="M280" i="3"/>
  <c r="F482" i="3"/>
  <c r="E483" i="3"/>
  <c r="H483" i="3" s="1"/>
  <c r="I482" i="3"/>
  <c r="D483" i="3"/>
  <c r="P483" i="3" l="1"/>
  <c r="O483" i="3"/>
  <c r="B18" i="6" s="1"/>
  <c r="G483" i="3"/>
  <c r="N280" i="3"/>
  <c r="L280" i="3"/>
  <c r="J280" i="3"/>
  <c r="H7" i="6"/>
  <c r="H5" i="6"/>
  <c r="H8" i="6"/>
  <c r="H6" i="6"/>
  <c r="F483" i="3"/>
  <c r="I483" i="3"/>
  <c r="K281" i="3" l="1"/>
  <c r="M281" i="3"/>
  <c r="N281" i="3" l="1"/>
  <c r="L281" i="3"/>
  <c r="J281" i="3"/>
  <c r="K282" i="3" l="1"/>
  <c r="M282" i="3"/>
  <c r="N282" i="3" l="1"/>
  <c r="L282" i="3"/>
  <c r="J282" i="3"/>
  <c r="K283" i="3" l="1"/>
  <c r="M283" i="3"/>
  <c r="N283" i="3" l="1"/>
  <c r="L283" i="3"/>
  <c r="J283" i="3"/>
  <c r="K284" i="3" l="1"/>
  <c r="M284" i="3"/>
  <c r="N284" i="3" l="1"/>
  <c r="L284" i="3"/>
  <c r="J284" i="3"/>
  <c r="K285" i="3" l="1"/>
  <c r="M285" i="3"/>
  <c r="N285" i="3" l="1"/>
  <c r="J285" i="3"/>
  <c r="L285" i="3"/>
  <c r="M286" i="3" l="1"/>
  <c r="K286" i="3"/>
  <c r="N286" i="3" l="1"/>
  <c r="L286" i="3"/>
  <c r="J286" i="3"/>
  <c r="K287" i="3" l="1"/>
  <c r="M287" i="3"/>
  <c r="N287" i="3" l="1"/>
  <c r="J287" i="3"/>
  <c r="L287" i="3"/>
  <c r="M288" i="3" l="1"/>
  <c r="K288" i="3"/>
  <c r="N288" i="3" l="1"/>
  <c r="L288" i="3"/>
  <c r="J288" i="3"/>
  <c r="K289" i="3" l="1"/>
  <c r="M289" i="3"/>
  <c r="N289" i="3" l="1"/>
  <c r="J289" i="3"/>
  <c r="L289" i="3"/>
  <c r="M290" i="3" l="1"/>
  <c r="K290" i="3"/>
  <c r="N290" i="3" l="1"/>
  <c r="L290" i="3"/>
  <c r="J290" i="3"/>
  <c r="K291" i="3" l="1"/>
  <c r="M291" i="3"/>
  <c r="N291" i="3" l="1"/>
  <c r="J291" i="3"/>
  <c r="L291" i="3"/>
  <c r="M292" i="3" l="1"/>
  <c r="K292" i="3"/>
  <c r="N292" i="3" l="1"/>
  <c r="L292" i="3"/>
  <c r="J292" i="3"/>
  <c r="K293" i="3" l="1"/>
  <c r="M293" i="3"/>
  <c r="N293" i="3" l="1"/>
  <c r="L293" i="3"/>
  <c r="J293" i="3"/>
  <c r="K294" i="3" l="1"/>
  <c r="M294" i="3"/>
  <c r="N294" i="3" l="1"/>
  <c r="L294" i="3"/>
  <c r="J294" i="3"/>
  <c r="K295" i="3" l="1"/>
  <c r="M295" i="3"/>
  <c r="N295" i="3" l="1"/>
  <c r="L295" i="3"/>
  <c r="J295" i="3"/>
  <c r="K296" i="3" l="1"/>
  <c r="N296" i="3" s="1"/>
  <c r="M296" i="3"/>
  <c r="M297" i="3" l="1"/>
  <c r="K297" i="3"/>
  <c r="N297" i="3" s="1"/>
  <c r="L296" i="3"/>
  <c r="J296" i="3"/>
  <c r="M298" i="3" l="1"/>
  <c r="K298" i="3"/>
  <c r="L297" i="3"/>
  <c r="J297" i="3"/>
  <c r="N298" i="3" l="1"/>
  <c r="L298" i="3"/>
  <c r="J298" i="3"/>
  <c r="M299" i="3" l="1"/>
  <c r="K299" i="3"/>
  <c r="N299" i="3" l="1"/>
  <c r="L299" i="3"/>
  <c r="J299" i="3"/>
  <c r="K300" i="3" l="1"/>
  <c r="M300" i="3"/>
  <c r="N300" i="3" l="1"/>
  <c r="L300" i="3"/>
  <c r="J300" i="3"/>
  <c r="K301" i="3" l="1"/>
  <c r="M301" i="3"/>
  <c r="N301" i="3" l="1"/>
  <c r="L301" i="3"/>
  <c r="J301" i="3"/>
  <c r="K302" i="3" l="1"/>
  <c r="M302" i="3"/>
  <c r="N302" i="3" l="1"/>
  <c r="L302" i="3"/>
  <c r="J302" i="3"/>
  <c r="K303" i="3" l="1"/>
  <c r="M303" i="3"/>
  <c r="N303" i="3" l="1"/>
  <c r="L303" i="3"/>
  <c r="J303" i="3"/>
  <c r="K304" i="3" l="1"/>
  <c r="M304" i="3"/>
  <c r="N304" i="3" l="1"/>
  <c r="L304" i="3"/>
  <c r="J304" i="3"/>
  <c r="K305" i="3" l="1"/>
  <c r="M305" i="3"/>
  <c r="N305" i="3" l="1"/>
  <c r="L305" i="3"/>
  <c r="J305" i="3"/>
  <c r="K306" i="3" l="1"/>
  <c r="M306" i="3"/>
  <c r="N306" i="3" l="1"/>
  <c r="L306" i="3"/>
  <c r="J306" i="3"/>
  <c r="K307" i="3" l="1"/>
  <c r="M307" i="3"/>
  <c r="N307" i="3" l="1"/>
  <c r="L307" i="3"/>
  <c r="J307" i="3"/>
  <c r="K308" i="3" l="1"/>
  <c r="M308" i="3"/>
  <c r="N308" i="3" l="1"/>
  <c r="L308" i="3"/>
  <c r="J308" i="3"/>
  <c r="K309" i="3" l="1"/>
  <c r="M309" i="3"/>
  <c r="N309" i="3" l="1"/>
  <c r="L309" i="3"/>
  <c r="J309" i="3"/>
  <c r="K310" i="3" l="1"/>
  <c r="M310" i="3"/>
  <c r="N310" i="3" l="1"/>
  <c r="L310" i="3"/>
  <c r="J310" i="3"/>
  <c r="M311" i="3" l="1"/>
  <c r="K311" i="3"/>
  <c r="N311" i="3" l="1"/>
  <c r="L311" i="3"/>
  <c r="J311" i="3"/>
  <c r="K312" i="3" l="1"/>
  <c r="M312" i="3"/>
  <c r="N312" i="3" l="1"/>
  <c r="L312" i="3"/>
  <c r="J312" i="3"/>
  <c r="K313" i="3" l="1"/>
  <c r="M313" i="3"/>
  <c r="N313" i="3" l="1"/>
  <c r="L313" i="3"/>
  <c r="J313" i="3"/>
  <c r="K314" i="3" l="1"/>
  <c r="M314" i="3"/>
  <c r="N314" i="3" l="1"/>
  <c r="L314" i="3"/>
  <c r="J314" i="3"/>
  <c r="K315" i="3" l="1"/>
  <c r="M315" i="3"/>
  <c r="N315" i="3" l="1"/>
  <c r="L315" i="3"/>
  <c r="J315" i="3"/>
  <c r="K316" i="3" l="1"/>
  <c r="N316" i="3" s="1"/>
  <c r="M316" i="3"/>
  <c r="K317" i="3" l="1"/>
  <c r="M317" i="3"/>
  <c r="L316" i="3"/>
  <c r="J316" i="3"/>
  <c r="N317" i="3" l="1"/>
  <c r="L317" i="3"/>
  <c r="J317" i="3"/>
  <c r="K318" i="3" l="1"/>
  <c r="M318" i="3"/>
  <c r="N318" i="3" l="1"/>
  <c r="L318" i="3"/>
  <c r="J318" i="3"/>
  <c r="K319" i="3" l="1"/>
  <c r="M319" i="3"/>
  <c r="N319" i="3" l="1"/>
  <c r="L319" i="3"/>
  <c r="J319" i="3"/>
  <c r="K320" i="3" l="1"/>
  <c r="M320" i="3"/>
  <c r="N320" i="3" l="1"/>
  <c r="L320" i="3"/>
  <c r="J320" i="3"/>
  <c r="K321" i="3" l="1"/>
  <c r="M321" i="3"/>
  <c r="N321" i="3" l="1"/>
  <c r="L321" i="3"/>
  <c r="J321" i="3"/>
  <c r="M322" i="3" l="1"/>
  <c r="K322" i="3"/>
  <c r="N322" i="3" l="1"/>
  <c r="L322" i="3"/>
  <c r="J322" i="3"/>
  <c r="K323" i="3" l="1"/>
  <c r="M323" i="3"/>
  <c r="N323" i="3" l="1"/>
  <c r="L323" i="3"/>
  <c r="J323" i="3"/>
  <c r="M324" i="3" l="1"/>
  <c r="K324" i="3"/>
  <c r="N324" i="3" l="1"/>
  <c r="L324" i="3"/>
  <c r="J324" i="3"/>
  <c r="K325" i="3" l="1"/>
  <c r="M325" i="3"/>
  <c r="N325" i="3" l="1"/>
  <c r="L325" i="3"/>
  <c r="J325" i="3"/>
  <c r="K326" i="3" l="1"/>
  <c r="M326" i="3"/>
  <c r="N326" i="3" l="1"/>
  <c r="L326" i="3"/>
  <c r="J326" i="3"/>
  <c r="K327" i="3" l="1"/>
  <c r="M327" i="3"/>
  <c r="N327" i="3" l="1"/>
  <c r="L327" i="3"/>
  <c r="J327" i="3"/>
  <c r="K328" i="3" l="1"/>
  <c r="M328" i="3"/>
  <c r="N328" i="3" l="1"/>
  <c r="L328" i="3"/>
  <c r="J328" i="3"/>
  <c r="K329" i="3" l="1"/>
  <c r="M329" i="3"/>
  <c r="N329" i="3" l="1"/>
  <c r="L329" i="3"/>
  <c r="J329" i="3"/>
  <c r="K330" i="3" l="1"/>
  <c r="M330" i="3"/>
  <c r="N330" i="3" l="1"/>
  <c r="L330" i="3"/>
  <c r="J330" i="3"/>
  <c r="K331" i="3" l="1"/>
  <c r="M331" i="3"/>
  <c r="N331" i="3" l="1"/>
  <c r="L331" i="3"/>
  <c r="J331" i="3"/>
  <c r="K332" i="3" l="1"/>
  <c r="M332" i="3"/>
  <c r="N332" i="3" l="1"/>
  <c r="L332" i="3"/>
  <c r="J332" i="3"/>
  <c r="K333" i="3" l="1"/>
  <c r="M333" i="3"/>
  <c r="N333" i="3" l="1"/>
  <c r="L333" i="3"/>
  <c r="J333" i="3"/>
  <c r="K334" i="3" l="1"/>
  <c r="M334" i="3"/>
  <c r="N334" i="3" l="1"/>
  <c r="L334" i="3"/>
  <c r="J334" i="3"/>
  <c r="K335" i="3" l="1"/>
  <c r="M335" i="3"/>
  <c r="N335" i="3" l="1"/>
  <c r="L335" i="3"/>
  <c r="J335" i="3"/>
  <c r="K336" i="3" l="1"/>
  <c r="N336" i="3" s="1"/>
  <c r="M336" i="3"/>
  <c r="K337" i="3" l="1"/>
  <c r="M337" i="3"/>
  <c r="L336" i="3"/>
  <c r="J336" i="3"/>
  <c r="N337" i="3" l="1"/>
  <c r="J337" i="3"/>
  <c r="L337" i="3"/>
  <c r="M338" i="3" l="1"/>
  <c r="K338" i="3"/>
  <c r="N338" i="3" s="1"/>
  <c r="M339" i="3" l="1"/>
  <c r="K339" i="3"/>
  <c r="N339" i="3" s="1"/>
  <c r="L338" i="3"/>
  <c r="J338" i="3"/>
  <c r="M340" i="3" l="1"/>
  <c r="K340" i="3"/>
  <c r="J339" i="3"/>
  <c r="L339" i="3"/>
  <c r="N340" i="3" l="1"/>
  <c r="L340" i="3"/>
  <c r="J340" i="3"/>
  <c r="M341" i="3" l="1"/>
  <c r="K341" i="3"/>
  <c r="N341" i="3" s="1"/>
  <c r="M342" i="3" l="1"/>
  <c r="K342" i="3"/>
  <c r="N342" i="3" s="1"/>
  <c r="L341" i="3"/>
  <c r="J341" i="3"/>
  <c r="M343" i="3" l="1"/>
  <c r="K343" i="3"/>
  <c r="N343" i="3" s="1"/>
  <c r="L342" i="3"/>
  <c r="J342" i="3"/>
  <c r="M344" i="3" l="1"/>
  <c r="K344" i="3"/>
  <c r="L343" i="3"/>
  <c r="J343" i="3"/>
  <c r="N344" i="3" l="1"/>
  <c r="L344" i="3"/>
  <c r="J344" i="3"/>
  <c r="K345" i="3" l="1"/>
  <c r="M345" i="3"/>
  <c r="N345" i="3" l="1"/>
  <c r="L345" i="3"/>
  <c r="J345" i="3"/>
  <c r="K346" i="3" l="1"/>
  <c r="N346" i="3" s="1"/>
  <c r="M346" i="3"/>
  <c r="K347" i="3" l="1"/>
  <c r="M347" i="3"/>
  <c r="L346" i="3"/>
  <c r="J346" i="3"/>
  <c r="N347" i="3" l="1"/>
  <c r="J347" i="3"/>
  <c r="L347" i="3"/>
  <c r="K348" i="3" l="1"/>
  <c r="M348" i="3"/>
  <c r="N348" i="3" l="1"/>
  <c r="L348" i="3"/>
  <c r="J348" i="3"/>
  <c r="K349" i="3" l="1"/>
  <c r="M349" i="3"/>
  <c r="N349" i="3" l="1"/>
  <c r="L349" i="3"/>
  <c r="J349" i="3"/>
  <c r="K350" i="3" l="1"/>
  <c r="M350" i="3"/>
  <c r="N350" i="3" l="1"/>
  <c r="L350" i="3"/>
  <c r="J350" i="3"/>
  <c r="K351" i="3" l="1"/>
  <c r="M351" i="3"/>
  <c r="N351" i="3" l="1"/>
  <c r="J351" i="3"/>
  <c r="L351" i="3"/>
  <c r="K352" i="3" l="1"/>
  <c r="M352" i="3"/>
  <c r="N352" i="3" l="1"/>
  <c r="L352" i="3"/>
  <c r="J352" i="3"/>
  <c r="K353" i="3" l="1"/>
  <c r="M353" i="3"/>
  <c r="N353" i="3" l="1"/>
  <c r="J353" i="3"/>
  <c r="L353" i="3"/>
  <c r="K354" i="3" l="1"/>
  <c r="M354" i="3"/>
  <c r="N354" i="3" l="1"/>
  <c r="L354" i="3"/>
  <c r="J354" i="3"/>
  <c r="K355" i="3" l="1"/>
  <c r="M355" i="3"/>
  <c r="N355" i="3" l="1"/>
  <c r="J355" i="3"/>
  <c r="L355" i="3"/>
  <c r="K356" i="3" l="1"/>
  <c r="M356" i="3"/>
  <c r="N356" i="3" l="1"/>
  <c r="L356" i="3"/>
  <c r="J356" i="3"/>
  <c r="K357" i="3" l="1"/>
  <c r="M357" i="3"/>
  <c r="N357" i="3" l="1"/>
  <c r="J357" i="3"/>
  <c r="L357" i="3"/>
  <c r="K358" i="3" l="1"/>
  <c r="M358" i="3"/>
  <c r="N358" i="3" l="1"/>
  <c r="L358" i="3"/>
  <c r="J358" i="3"/>
  <c r="K359" i="3" l="1"/>
  <c r="M359" i="3"/>
  <c r="N359" i="3" l="1"/>
  <c r="J359" i="3"/>
  <c r="L359" i="3"/>
  <c r="K360" i="3" l="1"/>
  <c r="M360" i="3"/>
  <c r="N360" i="3" l="1"/>
  <c r="L360" i="3"/>
  <c r="J360" i="3"/>
  <c r="K361" i="3" l="1"/>
  <c r="M361" i="3"/>
  <c r="N361" i="3" l="1"/>
  <c r="J361" i="3"/>
  <c r="L361" i="3"/>
  <c r="K362" i="3" l="1"/>
  <c r="M362" i="3"/>
  <c r="N362" i="3" l="1"/>
  <c r="L362" i="3"/>
  <c r="J362" i="3"/>
  <c r="K363" i="3" l="1"/>
  <c r="M363" i="3"/>
  <c r="N363" i="3" l="1"/>
  <c r="L363" i="3"/>
  <c r="J363" i="3"/>
  <c r="M364" i="3" l="1"/>
  <c r="K364" i="3"/>
  <c r="N364" i="3"/>
  <c r="M365" i="3" l="1"/>
  <c r="K365" i="3"/>
  <c r="L364" i="3"/>
  <c r="J364" i="3"/>
  <c r="N365" i="3" l="1"/>
  <c r="L365" i="3"/>
  <c r="J365" i="3"/>
  <c r="M366" i="3" l="1"/>
  <c r="K366" i="3"/>
  <c r="N366" i="3" l="1"/>
  <c r="L366" i="3"/>
  <c r="J366" i="3"/>
  <c r="M367" i="3" l="1"/>
  <c r="K367" i="3"/>
  <c r="N367" i="3" l="1"/>
  <c r="L367" i="3"/>
  <c r="J367" i="3"/>
  <c r="M368" i="3" l="1"/>
  <c r="K368" i="3"/>
  <c r="N368" i="3" l="1"/>
  <c r="L368" i="3"/>
  <c r="J368" i="3"/>
  <c r="M369" i="3" l="1"/>
  <c r="K369" i="3"/>
  <c r="N369" i="3" l="1"/>
  <c r="L369" i="3"/>
  <c r="J369" i="3"/>
  <c r="M370" i="3" l="1"/>
  <c r="K370" i="3"/>
  <c r="N370" i="3" l="1"/>
  <c r="L370" i="3"/>
  <c r="J370" i="3"/>
  <c r="M371" i="3" l="1"/>
  <c r="K371" i="3"/>
  <c r="N371" i="3" l="1"/>
  <c r="L371" i="3"/>
  <c r="J371" i="3"/>
  <c r="M372" i="3" l="1"/>
  <c r="K372" i="3"/>
  <c r="N372" i="3" l="1"/>
  <c r="L372" i="3"/>
  <c r="J372" i="3"/>
  <c r="M373" i="3" l="1"/>
  <c r="K373" i="3"/>
  <c r="N373" i="3" l="1"/>
  <c r="L373" i="3"/>
  <c r="J373" i="3"/>
  <c r="M374" i="3" l="1"/>
  <c r="K374" i="3"/>
  <c r="N374" i="3" l="1"/>
  <c r="L374" i="3"/>
  <c r="J374" i="3"/>
  <c r="M375" i="3" l="1"/>
  <c r="K375" i="3"/>
  <c r="N375" i="3" l="1"/>
  <c r="L375" i="3"/>
  <c r="J375" i="3"/>
  <c r="M376" i="3" l="1"/>
  <c r="K376" i="3"/>
  <c r="N376" i="3" l="1"/>
  <c r="L376" i="3"/>
  <c r="J376" i="3"/>
  <c r="M377" i="3" l="1"/>
  <c r="K377" i="3"/>
  <c r="N377" i="3" l="1"/>
  <c r="L377" i="3"/>
  <c r="J377" i="3"/>
  <c r="M378" i="3" l="1"/>
  <c r="K378" i="3"/>
  <c r="N378" i="3" l="1"/>
  <c r="L378" i="3"/>
  <c r="J378" i="3"/>
  <c r="M379" i="3" l="1"/>
  <c r="K379" i="3"/>
  <c r="N379" i="3" l="1"/>
  <c r="L379" i="3"/>
  <c r="J379" i="3"/>
  <c r="M380" i="3" l="1"/>
  <c r="K380" i="3"/>
  <c r="N380" i="3" l="1"/>
  <c r="L380" i="3"/>
  <c r="J380" i="3"/>
  <c r="M381" i="3" l="1"/>
  <c r="K381" i="3"/>
  <c r="N381" i="3" l="1"/>
  <c r="L381" i="3"/>
  <c r="J381" i="3"/>
  <c r="M382" i="3" l="1"/>
  <c r="K382" i="3"/>
  <c r="N382" i="3" l="1"/>
  <c r="L382" i="3"/>
  <c r="J382" i="3"/>
  <c r="M383" i="3" l="1"/>
  <c r="K383" i="3"/>
  <c r="N383" i="3" l="1"/>
  <c r="L383" i="3"/>
  <c r="J383" i="3"/>
  <c r="M384" i="3" l="1"/>
  <c r="K384" i="3"/>
  <c r="N384" i="3" l="1"/>
  <c r="L384" i="3"/>
  <c r="J384" i="3"/>
  <c r="M385" i="3" l="1"/>
  <c r="K385" i="3"/>
  <c r="N385" i="3" l="1"/>
  <c r="L385" i="3"/>
  <c r="J385" i="3"/>
  <c r="M386" i="3" l="1"/>
  <c r="K386" i="3"/>
  <c r="N386" i="3" l="1"/>
  <c r="L386" i="3"/>
  <c r="J386" i="3"/>
  <c r="M387" i="3" l="1"/>
  <c r="K387" i="3"/>
  <c r="N387" i="3" l="1"/>
  <c r="L387" i="3"/>
  <c r="J387" i="3"/>
  <c r="M388" i="3" l="1"/>
  <c r="K388" i="3"/>
  <c r="N388" i="3" l="1"/>
  <c r="L388" i="3"/>
  <c r="J388" i="3"/>
  <c r="M389" i="3" l="1"/>
  <c r="K389" i="3"/>
  <c r="N389" i="3" l="1"/>
  <c r="L389" i="3"/>
  <c r="J389" i="3"/>
  <c r="M390" i="3" l="1"/>
  <c r="K390" i="3"/>
  <c r="N390" i="3" l="1"/>
  <c r="L390" i="3"/>
  <c r="J390" i="3"/>
  <c r="M391" i="3" l="1"/>
  <c r="K391" i="3"/>
  <c r="N391" i="3" l="1"/>
  <c r="L391" i="3"/>
  <c r="J391" i="3"/>
  <c r="M392" i="3" l="1"/>
  <c r="K392" i="3"/>
  <c r="N392" i="3" l="1"/>
  <c r="L392" i="3"/>
  <c r="J392" i="3"/>
  <c r="M393" i="3" l="1"/>
  <c r="K393" i="3"/>
  <c r="N393" i="3" l="1"/>
  <c r="L393" i="3"/>
  <c r="J393" i="3"/>
  <c r="M394" i="3" l="1"/>
  <c r="K394" i="3"/>
  <c r="N394" i="3" l="1"/>
  <c r="L394" i="3"/>
  <c r="J394" i="3"/>
  <c r="M395" i="3" l="1"/>
  <c r="K395" i="3"/>
  <c r="N395" i="3" l="1"/>
  <c r="L395" i="3"/>
  <c r="J395" i="3"/>
  <c r="M396" i="3" l="1"/>
  <c r="K396" i="3"/>
  <c r="N396" i="3" l="1"/>
  <c r="L396" i="3"/>
  <c r="J396" i="3"/>
  <c r="M397" i="3" l="1"/>
  <c r="K397" i="3"/>
  <c r="N397" i="3" l="1"/>
  <c r="L397" i="3"/>
  <c r="J397" i="3"/>
  <c r="M398" i="3" l="1"/>
  <c r="K398" i="3"/>
  <c r="N398" i="3" l="1"/>
  <c r="L398" i="3"/>
  <c r="J398" i="3"/>
  <c r="M399" i="3" l="1"/>
  <c r="K399" i="3"/>
  <c r="N399" i="3" l="1"/>
  <c r="L399" i="3"/>
  <c r="J399" i="3"/>
  <c r="M400" i="3" l="1"/>
  <c r="K400" i="3"/>
  <c r="N400" i="3" l="1"/>
  <c r="L400" i="3"/>
  <c r="J400" i="3"/>
  <c r="M401" i="3" l="1"/>
  <c r="K401" i="3"/>
  <c r="N401" i="3" l="1"/>
  <c r="L401" i="3"/>
  <c r="J401" i="3"/>
  <c r="M402" i="3" l="1"/>
  <c r="K402" i="3"/>
  <c r="N402" i="3" l="1"/>
  <c r="L402" i="3"/>
  <c r="J402" i="3"/>
  <c r="M403" i="3" l="1"/>
  <c r="K403" i="3"/>
  <c r="N403" i="3" l="1"/>
  <c r="L403" i="3"/>
  <c r="J403" i="3"/>
  <c r="M404" i="3" l="1"/>
  <c r="K404" i="3"/>
  <c r="N404" i="3" l="1"/>
  <c r="L404" i="3"/>
  <c r="J404" i="3"/>
  <c r="M405" i="3" l="1"/>
  <c r="K405" i="3"/>
  <c r="N405" i="3" l="1"/>
  <c r="L405" i="3"/>
  <c r="J405" i="3"/>
  <c r="M406" i="3" l="1"/>
  <c r="K406" i="3"/>
  <c r="N406" i="3" l="1"/>
  <c r="L406" i="3"/>
  <c r="J406" i="3"/>
  <c r="M407" i="3" l="1"/>
  <c r="K407" i="3"/>
  <c r="N407" i="3" l="1"/>
  <c r="L407" i="3"/>
  <c r="J407" i="3"/>
  <c r="M408" i="3" l="1"/>
  <c r="K408" i="3"/>
  <c r="N408" i="3" l="1"/>
  <c r="L408" i="3"/>
  <c r="J408" i="3"/>
  <c r="M409" i="3" l="1"/>
  <c r="K409" i="3"/>
  <c r="N409" i="3" l="1"/>
  <c r="L409" i="3"/>
  <c r="J409" i="3"/>
  <c r="M410" i="3" l="1"/>
  <c r="K410" i="3"/>
  <c r="N410" i="3" l="1"/>
  <c r="L410" i="3"/>
  <c r="J410" i="3"/>
  <c r="M411" i="3" l="1"/>
  <c r="K411" i="3"/>
  <c r="N411" i="3" l="1"/>
  <c r="L411" i="3"/>
  <c r="J411" i="3"/>
  <c r="M412" i="3" l="1"/>
  <c r="K412" i="3"/>
  <c r="N412" i="3" l="1"/>
  <c r="L412" i="3"/>
  <c r="J412" i="3"/>
  <c r="M413" i="3" l="1"/>
  <c r="K413" i="3"/>
  <c r="N413" i="3" l="1"/>
  <c r="L413" i="3"/>
  <c r="J413" i="3"/>
  <c r="M414" i="3" l="1"/>
  <c r="K414" i="3"/>
  <c r="N414" i="3" l="1"/>
  <c r="L414" i="3"/>
  <c r="J414" i="3"/>
  <c r="M415" i="3" l="1"/>
  <c r="K415" i="3"/>
  <c r="N415" i="3" l="1"/>
  <c r="L415" i="3"/>
  <c r="J415" i="3"/>
  <c r="M416" i="3" l="1"/>
  <c r="K416" i="3"/>
  <c r="N416" i="3" l="1"/>
  <c r="L416" i="3"/>
  <c r="J416" i="3"/>
  <c r="M417" i="3" l="1"/>
  <c r="K417" i="3"/>
  <c r="N417" i="3" l="1"/>
  <c r="L417" i="3"/>
  <c r="J417" i="3"/>
  <c r="M418" i="3" l="1"/>
  <c r="K418" i="3"/>
  <c r="N418" i="3" l="1"/>
  <c r="L418" i="3"/>
  <c r="J418" i="3"/>
  <c r="M419" i="3" l="1"/>
  <c r="K419" i="3"/>
  <c r="N419" i="3" l="1"/>
  <c r="L419" i="3"/>
  <c r="J419" i="3"/>
  <c r="M420" i="3" l="1"/>
  <c r="K420" i="3"/>
  <c r="N420" i="3" l="1"/>
  <c r="L420" i="3"/>
  <c r="J420" i="3"/>
  <c r="M421" i="3" l="1"/>
  <c r="K421" i="3"/>
  <c r="N421" i="3" l="1"/>
  <c r="L421" i="3"/>
  <c r="J421" i="3"/>
  <c r="M422" i="3" l="1"/>
  <c r="K422" i="3"/>
  <c r="N422" i="3" l="1"/>
  <c r="L422" i="3"/>
  <c r="J422" i="3"/>
  <c r="M423" i="3" l="1"/>
  <c r="K423" i="3"/>
  <c r="N423" i="3" l="1"/>
  <c r="L423" i="3"/>
  <c r="J423" i="3"/>
  <c r="M424" i="3" l="1"/>
  <c r="K424" i="3"/>
  <c r="N424" i="3" l="1"/>
  <c r="L424" i="3"/>
  <c r="J424" i="3"/>
  <c r="M425" i="3" l="1"/>
  <c r="K425" i="3"/>
  <c r="N425" i="3" l="1"/>
  <c r="L425" i="3"/>
  <c r="J425" i="3"/>
  <c r="M426" i="3" l="1"/>
  <c r="K426" i="3"/>
  <c r="N426" i="3" l="1"/>
  <c r="L426" i="3"/>
  <c r="J426" i="3"/>
  <c r="M427" i="3" l="1"/>
  <c r="K427" i="3"/>
  <c r="N427" i="3" l="1"/>
  <c r="L427" i="3"/>
  <c r="J427" i="3"/>
  <c r="M428" i="3" l="1"/>
  <c r="K428" i="3"/>
  <c r="N428" i="3" l="1"/>
  <c r="L428" i="3"/>
  <c r="J428" i="3"/>
  <c r="M429" i="3" l="1"/>
  <c r="K429" i="3"/>
  <c r="N429" i="3" l="1"/>
  <c r="L429" i="3"/>
  <c r="J429" i="3"/>
  <c r="M430" i="3" l="1"/>
  <c r="K430" i="3"/>
  <c r="N430" i="3" l="1"/>
  <c r="L430" i="3"/>
  <c r="J430" i="3"/>
  <c r="M431" i="3" l="1"/>
  <c r="K431" i="3"/>
  <c r="N431" i="3" l="1"/>
  <c r="L431" i="3"/>
  <c r="J431" i="3"/>
  <c r="M432" i="3" l="1"/>
  <c r="K432" i="3"/>
  <c r="N432" i="3" l="1"/>
  <c r="L432" i="3"/>
  <c r="J432" i="3"/>
  <c r="M433" i="3" l="1"/>
  <c r="K433" i="3"/>
  <c r="N433" i="3" l="1"/>
  <c r="L433" i="3"/>
  <c r="J433" i="3"/>
  <c r="M434" i="3" l="1"/>
  <c r="K434" i="3"/>
  <c r="N434" i="3" l="1"/>
  <c r="L434" i="3"/>
  <c r="J434" i="3"/>
  <c r="M435" i="3" l="1"/>
  <c r="K435" i="3"/>
  <c r="N435" i="3" l="1"/>
  <c r="L435" i="3"/>
  <c r="J435" i="3"/>
  <c r="M436" i="3" l="1"/>
  <c r="K436" i="3"/>
  <c r="N436" i="3" l="1"/>
  <c r="L436" i="3"/>
  <c r="J436" i="3"/>
  <c r="M437" i="3" l="1"/>
  <c r="K437" i="3"/>
  <c r="N437" i="3" l="1"/>
  <c r="L437" i="3"/>
  <c r="J437" i="3"/>
  <c r="M438" i="3" l="1"/>
  <c r="K438" i="3"/>
  <c r="N438" i="3" l="1"/>
  <c r="L438" i="3"/>
  <c r="J438" i="3"/>
  <c r="M439" i="3" l="1"/>
  <c r="K439" i="3"/>
  <c r="N439" i="3" l="1"/>
  <c r="L439" i="3"/>
  <c r="J439" i="3"/>
  <c r="M440" i="3" l="1"/>
  <c r="K440" i="3"/>
  <c r="N440" i="3" l="1"/>
  <c r="L440" i="3"/>
  <c r="J440" i="3"/>
  <c r="M441" i="3" l="1"/>
  <c r="K441" i="3"/>
  <c r="N441" i="3" l="1"/>
  <c r="L441" i="3"/>
  <c r="J441" i="3"/>
  <c r="M442" i="3" l="1"/>
  <c r="K442" i="3"/>
  <c r="N442" i="3" l="1"/>
  <c r="L442" i="3"/>
  <c r="J442" i="3"/>
  <c r="M443" i="3" l="1"/>
  <c r="K443" i="3"/>
  <c r="N443" i="3" l="1"/>
  <c r="L443" i="3"/>
  <c r="J443" i="3"/>
  <c r="M444" i="3" l="1"/>
  <c r="K444" i="3"/>
  <c r="N444" i="3" l="1"/>
  <c r="L444" i="3"/>
  <c r="J444" i="3"/>
  <c r="M445" i="3" l="1"/>
  <c r="K445" i="3"/>
  <c r="N445" i="3" l="1"/>
  <c r="L445" i="3"/>
  <c r="J445" i="3"/>
  <c r="M446" i="3" l="1"/>
  <c r="K446" i="3"/>
  <c r="N446" i="3" l="1"/>
  <c r="L446" i="3"/>
  <c r="J446" i="3"/>
  <c r="M447" i="3" l="1"/>
  <c r="K447" i="3"/>
  <c r="N447" i="3" l="1"/>
  <c r="L447" i="3"/>
  <c r="J447" i="3"/>
  <c r="M448" i="3" l="1"/>
  <c r="K448" i="3"/>
  <c r="N448" i="3" l="1"/>
  <c r="L448" i="3"/>
  <c r="J448" i="3"/>
  <c r="M449" i="3" l="1"/>
  <c r="K449" i="3"/>
  <c r="N449" i="3" l="1"/>
  <c r="L449" i="3"/>
  <c r="J449" i="3"/>
  <c r="M450" i="3" l="1"/>
  <c r="K450" i="3"/>
  <c r="N450" i="3" l="1"/>
  <c r="L450" i="3"/>
  <c r="J450" i="3"/>
  <c r="M451" i="3" l="1"/>
  <c r="K451" i="3"/>
  <c r="N451" i="3" l="1"/>
  <c r="L451" i="3"/>
  <c r="J451" i="3"/>
  <c r="M452" i="3" l="1"/>
  <c r="K452" i="3"/>
  <c r="N452" i="3" l="1"/>
  <c r="L452" i="3"/>
  <c r="J452" i="3"/>
  <c r="M453" i="3" l="1"/>
  <c r="K453" i="3"/>
  <c r="N453" i="3" l="1"/>
  <c r="L453" i="3"/>
  <c r="J453" i="3"/>
  <c r="M454" i="3" l="1"/>
  <c r="K454" i="3"/>
  <c r="N454" i="3" l="1"/>
  <c r="L454" i="3"/>
  <c r="J454" i="3"/>
  <c r="M455" i="3" l="1"/>
  <c r="K455" i="3"/>
  <c r="N455" i="3" l="1"/>
  <c r="L455" i="3"/>
  <c r="J455" i="3"/>
  <c r="M456" i="3" l="1"/>
  <c r="K456" i="3"/>
  <c r="N456" i="3" l="1"/>
  <c r="L456" i="3"/>
  <c r="J456" i="3"/>
  <c r="M457" i="3" l="1"/>
  <c r="K457" i="3"/>
  <c r="N457" i="3" l="1"/>
  <c r="L457" i="3"/>
  <c r="J457" i="3"/>
  <c r="M458" i="3" l="1"/>
  <c r="K458" i="3"/>
  <c r="N458" i="3" l="1"/>
  <c r="L458" i="3"/>
  <c r="J458" i="3"/>
  <c r="M459" i="3" l="1"/>
  <c r="K459" i="3"/>
  <c r="N459" i="3" l="1"/>
  <c r="L459" i="3"/>
  <c r="J459" i="3"/>
  <c r="M460" i="3" l="1"/>
  <c r="K460" i="3"/>
  <c r="N460" i="3" l="1"/>
  <c r="L460" i="3"/>
  <c r="J460" i="3"/>
  <c r="M461" i="3" l="1"/>
  <c r="K461" i="3"/>
  <c r="N461" i="3" l="1"/>
  <c r="L461" i="3"/>
  <c r="J461" i="3"/>
  <c r="M462" i="3" l="1"/>
  <c r="K462" i="3"/>
  <c r="N462" i="3" l="1"/>
  <c r="L462" i="3"/>
  <c r="J462" i="3"/>
  <c r="M463" i="3" l="1"/>
  <c r="K463" i="3"/>
  <c r="N463" i="3" l="1"/>
  <c r="L463" i="3"/>
  <c r="J463" i="3"/>
  <c r="M464" i="3" l="1"/>
  <c r="K464" i="3"/>
  <c r="N464" i="3" l="1"/>
  <c r="L464" i="3"/>
  <c r="J464" i="3"/>
  <c r="M465" i="3" l="1"/>
  <c r="K465" i="3"/>
  <c r="N465" i="3" l="1"/>
  <c r="L465" i="3"/>
  <c r="J465" i="3"/>
  <c r="M466" i="3" l="1"/>
  <c r="K466" i="3"/>
  <c r="N466" i="3" l="1"/>
  <c r="L466" i="3"/>
  <c r="J466" i="3"/>
  <c r="M467" i="3" l="1"/>
  <c r="K467" i="3"/>
  <c r="N467" i="3" l="1"/>
  <c r="L467" i="3"/>
  <c r="J467" i="3"/>
  <c r="M468" i="3" l="1"/>
  <c r="K468" i="3"/>
  <c r="N468" i="3" l="1"/>
  <c r="L468" i="3"/>
  <c r="J468" i="3"/>
  <c r="M469" i="3" l="1"/>
  <c r="K469" i="3"/>
  <c r="N469" i="3" l="1"/>
  <c r="L469" i="3"/>
  <c r="J469" i="3"/>
  <c r="M470" i="3" l="1"/>
  <c r="K470" i="3"/>
  <c r="N470" i="3" l="1"/>
  <c r="L470" i="3"/>
  <c r="J470" i="3"/>
  <c r="M471" i="3" l="1"/>
  <c r="K471" i="3"/>
  <c r="N471" i="3" l="1"/>
  <c r="L471" i="3"/>
  <c r="J471" i="3"/>
  <c r="M472" i="3" l="1"/>
  <c r="K472" i="3"/>
  <c r="N472" i="3" l="1"/>
  <c r="L472" i="3"/>
  <c r="J472" i="3"/>
  <c r="M473" i="3" l="1"/>
  <c r="K473" i="3"/>
  <c r="N473" i="3" l="1"/>
  <c r="L473" i="3"/>
  <c r="J473" i="3"/>
  <c r="M474" i="3" l="1"/>
  <c r="K474" i="3"/>
  <c r="N474" i="3"/>
  <c r="M475" i="3" l="1"/>
  <c r="K475" i="3"/>
  <c r="L474" i="3"/>
  <c r="J474" i="3"/>
  <c r="N475" i="3" l="1"/>
  <c r="L475" i="3"/>
  <c r="J475" i="3"/>
  <c r="M476" i="3" l="1"/>
  <c r="K476" i="3"/>
  <c r="N476" i="3" l="1"/>
  <c r="L476" i="3"/>
  <c r="J476" i="3"/>
  <c r="M477" i="3" l="1"/>
  <c r="K477" i="3"/>
  <c r="N477" i="3" l="1"/>
  <c r="L477" i="3"/>
  <c r="J477" i="3"/>
  <c r="M478" i="3" l="1"/>
  <c r="K478" i="3"/>
  <c r="N478" i="3" l="1"/>
  <c r="L478" i="3"/>
  <c r="J478" i="3"/>
  <c r="M479" i="3" l="1"/>
  <c r="K479" i="3"/>
  <c r="N479" i="3" l="1"/>
  <c r="L479" i="3"/>
  <c r="J479" i="3"/>
  <c r="M480" i="3" l="1"/>
  <c r="K480" i="3"/>
  <c r="N480" i="3" l="1"/>
  <c r="L480" i="3"/>
  <c r="J480" i="3"/>
  <c r="M481" i="3" l="1"/>
  <c r="K481" i="3"/>
  <c r="N481" i="3" l="1"/>
  <c r="L481" i="3"/>
  <c r="J481" i="3"/>
  <c r="M482" i="3" l="1"/>
  <c r="K482" i="3"/>
  <c r="N482" i="3" l="1"/>
  <c r="L482" i="3"/>
  <c r="J482" i="3"/>
  <c r="M483" i="3" l="1"/>
  <c r="B23" i="6" s="1"/>
  <c r="K483" i="3"/>
  <c r="N483" i="3"/>
  <c r="L483" i="3" l="1"/>
  <c r="J483" i="3"/>
  <c r="B19" i="6" s="1"/>
  <c r="B22" i="6"/>
  <c r="B24" i="6" s="1"/>
  <c r="I8" i="6"/>
  <c r="I6" i="6"/>
  <c r="I7" i="6"/>
  <c r="I5" i="6"/>
  <c r="B25" i="6" l="1"/>
</calcChain>
</file>

<file path=xl/comments1.xml><?xml version="1.0" encoding="utf-8"?>
<comments xmlns="http://schemas.openxmlformats.org/spreadsheetml/2006/main">
  <authors>
    <author>HNB</author>
    <author>Enes</author>
  </authors>
  <commentList>
    <comment ref="B1793" authorId="0">
      <text>
        <r>
          <rPr>
            <b/>
            <sz val="8"/>
            <color indexed="81"/>
            <rFont val="Tahoma"/>
            <family val="2"/>
            <charset val="238"/>
          </rPr>
          <t>HNB:</t>
        </r>
        <r>
          <rPr>
            <sz val="8"/>
            <color indexed="81"/>
            <rFont val="Tahoma"/>
            <family val="2"/>
            <charset val="238"/>
          </rPr>
          <t xml:space="preserve">
minimum mjeseca
</t>
        </r>
      </text>
    </comment>
    <comment ref="B3157" authorId="1">
      <text>
        <r>
          <rPr>
            <b/>
            <sz val="8"/>
            <color indexed="81"/>
            <rFont val="Tahoma"/>
            <family val="2"/>
            <charset val="238"/>
          </rPr>
          <t>Enes:</t>
        </r>
        <r>
          <rPr>
            <sz val="8"/>
            <color indexed="81"/>
            <rFont val="Tahoma"/>
            <family val="2"/>
            <charset val="238"/>
          </rPr>
          <t xml:space="preserve">
podatke sam mijenjao</t>
        </r>
      </text>
    </comment>
  </commentList>
</comments>
</file>

<file path=xl/sharedStrings.xml><?xml version="1.0" encoding="utf-8"?>
<sst xmlns="http://schemas.openxmlformats.org/spreadsheetml/2006/main" count="86" uniqueCount="81">
  <si>
    <t>http://www.hnb.hr/publikac/prezent/spf-tablice/ap-rp-spf-xlxs-h-pbt_04.xlsx</t>
  </si>
  <si>
    <t>srednji tečaj HNB-a</t>
  </si>
  <si>
    <t>EUR/HRK</t>
  </si>
  <si>
    <t>CHF/HRK</t>
  </si>
  <si>
    <t>fiksiran tečaj CHF</t>
  </si>
  <si>
    <t>datum</t>
  </si>
  <si>
    <t>kamata</t>
  </si>
  <si>
    <t>iznos kredita</t>
  </si>
  <si>
    <t>Rok otplate u godinama</t>
  </si>
  <si>
    <t>datum isplate</t>
  </si>
  <si>
    <t>datum dospijeća prvog anuiteta</t>
  </si>
  <si>
    <t>Broj aniuteta</t>
  </si>
  <si>
    <t>datum promjene</t>
  </si>
  <si>
    <t>eomonth</t>
  </si>
  <si>
    <t>kamatni
faktor</t>
  </si>
  <si>
    <t>r^n</t>
  </si>
  <si>
    <t>UPIS PODATAKA</t>
  </si>
  <si>
    <t>Datum isplate</t>
  </si>
  <si>
    <t>Datum dospijeća prvog anuiteta</t>
  </si>
  <si>
    <t>anuitet</t>
  </si>
  <si>
    <t>iznos
(CHF)</t>
  </si>
  <si>
    <t>Uvećane uplate</t>
  </si>
  <si>
    <t>Ostatak vrijednosti (%)</t>
  </si>
  <si>
    <t>http://franak.dalekaobala.com/</t>
  </si>
  <si>
    <t>Rok otplate u godinama (maksimalno 40)</t>
  </si>
  <si>
    <t>iznos
(EUR)</t>
  </si>
  <si>
    <t>kn</t>
  </si>
  <si>
    <t>tečaj</t>
  </si>
  <si>
    <t>Valuta (kn/EUR)</t>
  </si>
  <si>
    <t>[Splitska banka koristi različitu metodu izračuna od ostalih banaka]</t>
  </si>
  <si>
    <t>Nebitno ako uzimate kredit u kunama</t>
  </si>
  <si>
    <t>Vaša prognoza kretanja tečaja EUR/HRK</t>
  </si>
  <si>
    <t>ne</t>
  </si>
  <si>
    <t>Kretanje kamatnih stopa</t>
  </si>
  <si>
    <t>HRK</t>
  </si>
  <si>
    <t>EUR</t>
  </si>
  <si>
    <t>http://www.hub.hr/hr/nrs</t>
  </si>
  <si>
    <t>tromjesečje</t>
  </si>
  <si>
    <t>2012 / III</t>
  </si>
  <si>
    <t>2012 / IV</t>
  </si>
  <si>
    <t>2013 / I</t>
  </si>
  <si>
    <t>2013 / II</t>
  </si>
  <si>
    <t>2013 / IV</t>
  </si>
  <si>
    <t>2013 / III</t>
  </si>
  <si>
    <t>2014 / I</t>
  </si>
  <si>
    <t>2014 / II</t>
  </si>
  <si>
    <t>2014 / III</t>
  </si>
  <si>
    <t>2014 / IV</t>
  </si>
  <si>
    <t>2015 / I</t>
  </si>
  <si>
    <t>2015 / II</t>
  </si>
  <si>
    <t>2015 / III</t>
  </si>
  <si>
    <t>6M NRS1 za fizičke osobe</t>
  </si>
  <si>
    <t>za 3M, 12M, NRS2, NRS3 i ostale varijante NRS-a pogledajte</t>
  </si>
  <si>
    <t>valuta</t>
  </si>
  <si>
    <t>tečaj
EUR/HRK</t>
  </si>
  <si>
    <t>broj
anuiteta</t>
  </si>
  <si>
    <t>Nominalni dnevni tečaj kune prema euru</t>
  </si>
  <si>
    <t>Splitska banka (ne/da) ?</t>
  </si>
  <si>
    <t>Udio kamata u anuitetima</t>
  </si>
  <si>
    <t>Prije upisivanja podataka, molim da pročitate upute na stranici:</t>
  </si>
  <si>
    <t>datume upišite kronološki</t>
  </si>
  <si>
    <t>[Naknada za obradu kredita, javni bilježnik, procjena nekretnine...]</t>
  </si>
  <si>
    <t>Stvarna efektivna kamatna stopa</t>
  </si>
  <si>
    <t>Inicijalni troškovi (kn)</t>
  </si>
  <si>
    <t>[Npr. osiguranje]</t>
  </si>
  <si>
    <t>[Npr. naknada za vođenje računa]</t>
  </si>
  <si>
    <t>troškovi (kn)</t>
  </si>
  <si>
    <t>Godišnji troškovi (kn)</t>
  </si>
  <si>
    <t>Mjesečni troškovi (kn)</t>
  </si>
  <si>
    <t>Zbroj troškova (kn)</t>
  </si>
  <si>
    <t>2015 / IV</t>
  </si>
  <si>
    <t>2016 / I</t>
  </si>
  <si>
    <t>2016 / II</t>
  </si>
  <si>
    <t>2016 / III</t>
  </si>
  <si>
    <t>2016 / IV</t>
  </si>
  <si>
    <t>2017 / I</t>
  </si>
  <si>
    <t>2017 / II</t>
  </si>
  <si>
    <t>2017 / III</t>
  </si>
  <si>
    <t>Euribor 6m</t>
  </si>
  <si>
    <t>Euribor 3m</t>
  </si>
  <si>
    <t>http://www.bundesbank.de/Navigation/EN/Statistics/Money_and_capital_markets/Interest_rates_and_yields/Tables/table_zeitreihenliste.html?id=16000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</si>
</sst>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\ [$CHF]"/>
    <numFmt numFmtId="165" formatCode="0.000000"/>
    <numFmt numFmtId="166" formatCode="_-* #,##0.00\ [$€-1]_-;\-* #,##0.00\ [$€-1]_-;_-* &quot;-&quot;??\ [$€-1]_-;_-@_-"/>
    <numFmt numFmtId="167" formatCode="_(&quot;$&quot;* #,##0.00_);_(&quot;$&quot;* \(#,##0.00\);_(&quot;$&quot;* &quot;-&quot;??_);_(@_)"/>
    <numFmt numFmtId="168" formatCode="#,##0.00\ &quot;kn&quot;"/>
    <numFmt numFmtId="169" formatCode="_-* #,##0.00\ [$kn-41A]_-;\-* #,##0.00\ [$kn-41A]_-;_-* &quot;-&quot;??\ [$kn-41A]_-;_-@_-"/>
    <numFmt numFmtId="170" formatCode="_-* #,##0.00\ [$CHF]_-;\-* #,##0.00\ [$CHF]_-;_-* &quot;-&quot;??\ [$CHF]_-;_-@_-"/>
    <numFmt numFmtId="171" formatCode="0.000"/>
    <numFmt numFmtId="172" formatCode="0.0000"/>
    <numFmt numFmtId="173" formatCode="0.000%"/>
  </numFmts>
  <fonts count="2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b/>
      <sz val="10"/>
      <color rgb="FFFF0000"/>
      <name val="Arial"/>
      <family val="2"/>
      <charset val="238"/>
    </font>
    <font>
      <sz val="10"/>
      <name val="Arial"/>
      <family val="2"/>
    </font>
    <font>
      <sz val="10"/>
      <name val="Arial Unicode MS"/>
      <family val="2"/>
      <charset val="238"/>
    </font>
    <font>
      <sz val="10"/>
      <color rgb="FF00B0F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  <charset val="238"/>
    </font>
    <font>
      <sz val="10"/>
      <name val="Helv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4" fillId="0" borderId="0"/>
    <xf numFmtId="167" fontId="4" fillId="0" borderId="0" applyFont="0" applyFill="0" applyBorder="0" applyAlignment="0" applyProtection="0"/>
    <xf numFmtId="0" fontId="15" fillId="7" borderId="0" applyNumberFormat="0" applyBorder="0" applyAlignment="0" applyProtection="0"/>
    <xf numFmtId="0" fontId="16" fillId="5" borderId="3" applyNumberFormat="0" applyAlignment="0" applyProtection="0"/>
    <xf numFmtId="0" fontId="17" fillId="6" borderId="3" applyNumberFormat="0" applyAlignment="0" applyProtection="0"/>
    <xf numFmtId="44" fontId="19" fillId="0" borderId="0" applyFont="0" applyFill="0" applyBorder="0" applyAlignment="0" applyProtection="0"/>
    <xf numFmtId="0" fontId="2" fillId="0" borderId="0"/>
    <xf numFmtId="9" fontId="1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24" fillId="0" borderId="0"/>
  </cellStyleXfs>
  <cellXfs count="126">
    <xf numFmtId="0" fontId="0" fillId="0" borderId="0" xfId="0"/>
    <xf numFmtId="0" fontId="7" fillId="0" borderId="0" xfId="6" applyFont="1" applyFill="1" applyBorder="1"/>
    <xf numFmtId="165" fontId="8" fillId="0" borderId="0" xfId="6" applyNumberFormat="1" applyFont="1" applyFill="1" applyBorder="1" applyAlignment="1">
      <alignment horizontal="right"/>
    </xf>
    <xf numFmtId="165" fontId="8" fillId="0" borderId="0" xfId="8" applyNumberFormat="1" applyFont="1" applyFill="1" applyBorder="1"/>
    <xf numFmtId="0" fontId="8" fillId="0" borderId="0" xfId="4" applyFont="1" applyFill="1" applyBorder="1"/>
    <xf numFmtId="0" fontId="4" fillId="0" borderId="0" xfId="6" applyFont="1" applyFill="1" applyBorder="1"/>
    <xf numFmtId="0" fontId="8" fillId="0" borderId="0" xfId="6" applyFont="1" applyFill="1" applyBorder="1"/>
    <xf numFmtId="0" fontId="9" fillId="0" borderId="1" xfId="6" applyFont="1" applyFill="1" applyBorder="1" applyAlignment="1">
      <alignment horizontal="right"/>
    </xf>
    <xf numFmtId="165" fontId="9" fillId="0" borderId="1" xfId="6" applyNumberFormat="1" applyFont="1" applyFill="1" applyBorder="1" applyAlignment="1">
      <alignment horizontal="right"/>
    </xf>
    <xf numFmtId="14" fontId="8" fillId="0" borderId="0" xfId="6" applyNumberFormat="1" applyFont="1" applyFill="1" applyBorder="1" applyAlignment="1">
      <alignment horizontal="center"/>
    </xf>
    <xf numFmtId="165" fontId="8" fillId="0" borderId="0" xfId="4" applyNumberFormat="1" applyFont="1" applyFill="1" applyBorder="1" applyAlignment="1">
      <alignment horizontal="right"/>
    </xf>
    <xf numFmtId="0" fontId="8" fillId="0" borderId="0" xfId="5" applyFont="1" applyFill="1" applyBorder="1"/>
    <xf numFmtId="0" fontId="10" fillId="0" borderId="0" xfId="4" applyFont="1" applyFill="1" applyBorder="1"/>
    <xf numFmtId="165" fontId="8" fillId="0" borderId="0" xfId="4" applyNumberFormat="1" applyFont="1" applyFill="1" applyBorder="1" applyAlignment="1" applyProtection="1">
      <alignment horizontal="right"/>
    </xf>
    <xf numFmtId="165" fontId="8" fillId="0" borderId="0" xfId="11" applyNumberFormat="1" applyFont="1" applyFill="1" applyBorder="1" applyAlignment="1">
      <alignment horizontal="right"/>
    </xf>
    <xf numFmtId="165" fontId="8" fillId="0" borderId="0" xfId="8" applyNumberFormat="1" applyFont="1" applyFill="1" applyBorder="1" applyAlignment="1">
      <alignment horizontal="right"/>
    </xf>
    <xf numFmtId="165" fontId="8" fillId="0" borderId="0" xfId="9" applyNumberFormat="1" applyFont="1" applyFill="1" applyBorder="1" applyAlignment="1">
      <alignment horizontal="right"/>
    </xf>
    <xf numFmtId="165" fontId="8" fillId="0" borderId="0" xfId="7" applyNumberFormat="1" applyFont="1" applyFill="1" applyBorder="1" applyAlignment="1">
      <alignment horizontal="right"/>
    </xf>
    <xf numFmtId="165" fontId="8" fillId="0" borderId="0" xfId="10" applyNumberFormat="1" applyFont="1" applyFill="1" applyBorder="1" applyAlignment="1">
      <alignment horizontal="right"/>
    </xf>
    <xf numFmtId="165" fontId="9" fillId="0" borderId="0" xfId="10" applyNumberFormat="1" applyFont="1" applyFill="1" applyBorder="1" applyAlignment="1">
      <alignment horizontal="right"/>
    </xf>
    <xf numFmtId="165" fontId="8" fillId="0" borderId="0" xfId="4" applyNumberFormat="1" applyFont="1"/>
    <xf numFmtId="165" fontId="8" fillId="0" borderId="0" xfId="5" applyNumberFormat="1" applyFont="1" applyFill="1" applyBorder="1" applyAlignment="1">
      <alignment horizontal="right"/>
    </xf>
    <xf numFmtId="165" fontId="8" fillId="0" borderId="0" xfId="4" applyNumberFormat="1" applyFont="1" applyFill="1" applyBorder="1"/>
    <xf numFmtId="0" fontId="0" fillId="0" borderId="0" xfId="0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2" fontId="0" fillId="0" borderId="0" xfId="0" applyNumberForma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 wrapText="1"/>
      <protection hidden="1"/>
    </xf>
    <xf numFmtId="166" fontId="0" fillId="0" borderId="0" xfId="0" applyNumberFormat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164" fontId="0" fillId="2" borderId="0" xfId="0" applyNumberFormat="1" applyFill="1" applyProtection="1">
      <protection hidden="1"/>
    </xf>
    <xf numFmtId="14" fontId="0" fillId="0" borderId="0" xfId="0" applyNumberFormat="1" applyProtection="1">
      <protection hidden="1"/>
    </xf>
    <xf numFmtId="165" fontId="0" fillId="2" borderId="0" xfId="0" applyNumberForma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right"/>
      <protection hidden="1"/>
    </xf>
    <xf numFmtId="164" fontId="13" fillId="2" borderId="0" xfId="0" applyNumberFormat="1" applyFont="1" applyFill="1" applyProtection="1">
      <protection hidden="1"/>
    </xf>
    <xf numFmtId="14" fontId="4" fillId="0" borderId="0" xfId="0" applyNumberFormat="1" applyFont="1" applyProtection="1">
      <protection hidden="1"/>
    </xf>
    <xf numFmtId="0" fontId="13" fillId="2" borderId="0" xfId="0" applyFont="1" applyFill="1" applyProtection="1">
      <protection hidden="1"/>
    </xf>
    <xf numFmtId="14" fontId="13" fillId="2" borderId="0" xfId="0" applyNumberFormat="1" applyFont="1" applyFill="1" applyProtection="1">
      <protection hidden="1"/>
    </xf>
    <xf numFmtId="166" fontId="0" fillId="2" borderId="0" xfId="0" applyNumberFormat="1" applyFill="1" applyProtection="1">
      <protection hidden="1"/>
    </xf>
    <xf numFmtId="0" fontId="4" fillId="2" borderId="0" xfId="0" applyFont="1" applyFill="1" applyAlignment="1" applyProtection="1">
      <alignment horizontal="right"/>
      <protection hidden="1"/>
    </xf>
    <xf numFmtId="14" fontId="0" fillId="2" borderId="0" xfId="0" applyNumberFormat="1" applyFill="1" applyProtection="1">
      <protection hidden="1"/>
    </xf>
    <xf numFmtId="2" fontId="0" fillId="4" borderId="0" xfId="0" applyNumberForma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2" xfId="0" applyBorder="1" applyProtection="1">
      <protection hidden="1"/>
    </xf>
    <xf numFmtId="0" fontId="0" fillId="0" borderId="2" xfId="0" applyBorder="1" applyAlignment="1" applyProtection="1">
      <alignment horizontal="right"/>
      <protection hidden="1"/>
    </xf>
    <xf numFmtId="0" fontId="0" fillId="2" borderId="2" xfId="0" applyFill="1" applyBorder="1" applyProtection="1"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165" fontId="0" fillId="2" borderId="2" xfId="0" applyNumberForma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 wrapText="1"/>
      <protection hidden="1"/>
    </xf>
    <xf numFmtId="165" fontId="0" fillId="2" borderId="2" xfId="0" applyNumberFormat="1" applyFill="1" applyBorder="1" applyAlignment="1" applyProtection="1">
      <alignment horizontal="center" wrapText="1"/>
      <protection hidden="1"/>
    </xf>
    <xf numFmtId="2" fontId="0" fillId="0" borderId="0" xfId="0" applyNumberFormat="1" applyAlignment="1" applyProtection="1">
      <alignment horizontal="center"/>
      <protection hidden="1"/>
    </xf>
    <xf numFmtId="0" fontId="20" fillId="0" borderId="0" xfId="0" applyFont="1" applyAlignment="1">
      <alignment vertical="center"/>
    </xf>
    <xf numFmtId="0" fontId="0" fillId="2" borderId="0" xfId="0" applyFont="1" applyFill="1" applyProtection="1">
      <protection hidden="1"/>
    </xf>
    <xf numFmtId="169" fontId="0" fillId="2" borderId="0" xfId="0" applyNumberFormat="1" applyFill="1" applyProtection="1">
      <protection hidden="1"/>
    </xf>
    <xf numFmtId="165" fontId="0" fillId="2" borderId="0" xfId="0" applyNumberFormat="1" applyFill="1" applyProtection="1">
      <protection hidden="1"/>
    </xf>
    <xf numFmtId="168" fontId="0" fillId="2" borderId="0" xfId="0" applyNumberFormat="1" applyFill="1" applyProtection="1">
      <protection hidden="1"/>
    </xf>
    <xf numFmtId="164" fontId="0" fillId="2" borderId="0" xfId="17" applyNumberFormat="1" applyFont="1" applyFill="1" applyProtection="1">
      <protection hidden="1"/>
    </xf>
    <xf numFmtId="165" fontId="0" fillId="0" borderId="0" xfId="0" applyNumberFormat="1" applyAlignment="1" applyProtection="1">
      <alignment horizontal="center"/>
      <protection hidden="1"/>
    </xf>
    <xf numFmtId="164" fontId="21" fillId="2" borderId="0" xfId="0" applyNumberFormat="1" applyFont="1" applyFill="1" applyProtection="1">
      <protection hidden="1"/>
    </xf>
    <xf numFmtId="166" fontId="21" fillId="2" borderId="0" xfId="0" applyNumberFormat="1" applyFont="1" applyFill="1" applyProtection="1">
      <protection hidden="1"/>
    </xf>
    <xf numFmtId="9" fontId="0" fillId="2" borderId="0" xfId="0" applyNumberFormat="1" applyFill="1" applyProtection="1">
      <protection hidden="1"/>
    </xf>
    <xf numFmtId="170" fontId="0" fillId="2" borderId="0" xfId="0" applyNumberFormat="1" applyFill="1" applyProtection="1">
      <protection hidden="1"/>
    </xf>
    <xf numFmtId="14" fontId="0" fillId="2" borderId="2" xfId="0" applyNumberFormat="1" applyFill="1" applyBorder="1" applyProtection="1">
      <protection hidden="1"/>
    </xf>
    <xf numFmtId="0" fontId="23" fillId="0" borderId="0" xfId="20" applyFont="1" applyProtection="1">
      <protection hidden="1"/>
    </xf>
    <xf numFmtId="166" fontId="0" fillId="2" borderId="0" xfId="0" applyNumberFormat="1" applyFont="1" applyFill="1" applyProtection="1">
      <protection hidden="1"/>
    </xf>
    <xf numFmtId="0" fontId="13" fillId="3" borderId="0" xfId="0" applyFont="1" applyFill="1" applyAlignment="1" applyProtection="1">
      <protection hidden="1"/>
    </xf>
    <xf numFmtId="0" fontId="0" fillId="0" borderId="4" xfId="0" applyBorder="1" applyAlignment="1" applyProtection="1">
      <alignment horizontal="center" wrapText="1"/>
      <protection hidden="1"/>
    </xf>
    <xf numFmtId="166" fontId="0" fillId="0" borderId="2" xfId="0" applyNumberFormat="1" applyBorder="1" applyProtection="1">
      <protection hidden="1"/>
    </xf>
    <xf numFmtId="0" fontId="13" fillId="0" borderId="0" xfId="0" applyFont="1" applyFill="1" applyAlignment="1" applyProtection="1">
      <alignment horizontal="center"/>
      <protection hidden="1"/>
    </xf>
    <xf numFmtId="14" fontId="0" fillId="4" borderId="0" xfId="0" applyNumberFormat="1" applyFill="1" applyAlignment="1" applyProtection="1">
      <alignment horizontal="center"/>
      <protection locked="0"/>
    </xf>
    <xf numFmtId="171" fontId="0" fillId="4" borderId="0" xfId="0" applyNumberFormat="1" applyFill="1" applyAlignment="1" applyProtection="1">
      <alignment horizontal="center"/>
      <protection locked="0"/>
    </xf>
    <xf numFmtId="165" fontId="0" fillId="0" borderId="2" xfId="0" applyNumberFormat="1" applyBorder="1" applyAlignment="1" applyProtection="1">
      <alignment horizontal="center"/>
      <protection hidden="1"/>
    </xf>
    <xf numFmtId="0" fontId="1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72" fontId="0" fillId="0" borderId="0" xfId="0" applyNumberFormat="1"/>
    <xf numFmtId="14" fontId="13" fillId="2" borderId="0" xfId="0" applyNumberFormat="1" applyFont="1" applyFill="1" applyAlignment="1" applyProtection="1">
      <alignment horizontal="right"/>
      <protection hidden="1"/>
    </xf>
    <xf numFmtId="43" fontId="0" fillId="0" borderId="0" xfId="21" applyFont="1" applyFill="1" applyAlignment="1" applyProtection="1">
      <alignment horizontal="center"/>
      <protection hidden="1"/>
    </xf>
    <xf numFmtId="43" fontId="0" fillId="0" borderId="0" xfId="21" applyFont="1" applyFill="1" applyProtection="1">
      <protection hidden="1"/>
    </xf>
    <xf numFmtId="43" fontId="0" fillId="0" borderId="0" xfId="21" applyFont="1" applyProtection="1">
      <protection hidden="1"/>
    </xf>
    <xf numFmtId="171" fontId="0" fillId="0" borderId="0" xfId="0" applyNumberFormat="1" applyAlignment="1" applyProtection="1">
      <alignment horizontal="center" wrapText="1"/>
      <protection hidden="1"/>
    </xf>
    <xf numFmtId="0" fontId="13" fillId="0" borderId="0" xfId="0" applyFont="1" applyFill="1" applyAlignment="1" applyProtection="1">
      <protection hidden="1"/>
    </xf>
    <xf numFmtId="0" fontId="13" fillId="2" borderId="0" xfId="0" applyFont="1" applyFill="1" applyAlignment="1" applyProtection="1">
      <protection hidden="1"/>
    </xf>
    <xf numFmtId="2" fontId="0" fillId="0" borderId="2" xfId="0" applyNumberFormat="1" applyBorder="1" applyAlignment="1" applyProtection="1">
      <alignment horizontal="center" wrapText="1"/>
      <protection hidden="1"/>
    </xf>
    <xf numFmtId="1" fontId="0" fillId="0" borderId="0" xfId="0" applyNumberFormat="1" applyFill="1" applyAlignment="1" applyProtection="1">
      <alignment horizontal="center"/>
      <protection hidden="1"/>
    </xf>
    <xf numFmtId="43" fontId="0" fillId="0" borderId="2" xfId="21" applyFont="1" applyFill="1" applyBorder="1" applyAlignment="1" applyProtection="1">
      <alignment horizontal="center"/>
      <protection hidden="1"/>
    </xf>
    <xf numFmtId="2" fontId="0" fillId="0" borderId="2" xfId="0" applyNumberFormat="1" applyFill="1" applyBorder="1" applyAlignment="1" applyProtection="1">
      <alignment horizontal="center"/>
      <protection hidden="1"/>
    </xf>
    <xf numFmtId="43" fontId="0" fillId="0" borderId="0" xfId="21" applyFont="1" applyAlignment="1" applyProtection="1">
      <alignment horizontal="center"/>
      <protection hidden="1"/>
    </xf>
    <xf numFmtId="10" fontId="0" fillId="0" borderId="0" xfId="19" applyNumberFormat="1" applyFont="1" applyBorder="1" applyAlignment="1" applyProtection="1">
      <alignment horizontal="center"/>
      <protection hidden="1"/>
    </xf>
    <xf numFmtId="43" fontId="0" fillId="0" borderId="2" xfId="21" applyFont="1" applyBorder="1" applyAlignment="1" applyProtection="1">
      <alignment horizontal="center"/>
      <protection hidden="1"/>
    </xf>
    <xf numFmtId="14" fontId="0" fillId="4" borderId="0" xfId="0" applyNumberFormat="1" applyFill="1" applyProtection="1">
      <protection hidden="1"/>
    </xf>
    <xf numFmtId="170" fontId="0" fillId="4" borderId="0" xfId="0" applyNumberFormat="1" applyFill="1" applyProtection="1">
      <protection hidden="1"/>
    </xf>
    <xf numFmtId="14" fontId="0" fillId="4" borderId="2" xfId="0" applyNumberFormat="1" applyFill="1" applyBorder="1" applyProtection="1">
      <protection hidden="1"/>
    </xf>
    <xf numFmtId="170" fontId="0" fillId="4" borderId="2" xfId="0" applyNumberFormat="1" applyFill="1" applyBorder="1" applyProtection="1">
      <protection hidden="1"/>
    </xf>
    <xf numFmtId="14" fontId="0" fillId="0" borderId="0" xfId="0" applyNumberFormat="1" applyFill="1" applyAlignment="1" applyProtection="1">
      <alignment horizontal="center"/>
      <protection hidden="1"/>
    </xf>
    <xf numFmtId="14" fontId="0" fillId="4" borderId="2" xfId="0" applyNumberForma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hidden="1"/>
    </xf>
    <xf numFmtId="171" fontId="0" fillId="0" borderId="0" xfId="0" applyNumberFormat="1" applyAlignment="1" applyProtection="1">
      <alignment horizontal="center"/>
      <protection hidden="1"/>
    </xf>
    <xf numFmtId="171" fontId="0" fillId="4" borderId="2" xfId="0" applyNumberFormat="1" applyFill="1" applyBorder="1" applyAlignment="1" applyProtection="1">
      <alignment horizontal="center"/>
      <protection locked="0"/>
    </xf>
    <xf numFmtId="14" fontId="0" fillId="0" borderId="2" xfId="0" applyNumberFormat="1" applyFill="1" applyBorder="1" applyAlignment="1" applyProtection="1">
      <alignment horizontal="center"/>
      <protection hidden="1"/>
    </xf>
    <xf numFmtId="168" fontId="0" fillId="0" borderId="0" xfId="0" applyNumberFormat="1" applyAlignment="1" applyProtection="1">
      <alignment horizontal="center"/>
      <protection hidden="1"/>
    </xf>
    <xf numFmtId="43" fontId="0" fillId="0" borderId="0" xfId="0" applyNumberFormat="1" applyProtection="1">
      <protection hidden="1"/>
    </xf>
    <xf numFmtId="43" fontId="0" fillId="0" borderId="0" xfId="0" applyNumberFormat="1" applyAlignment="1" applyProtection="1">
      <alignment horizontal="center"/>
      <protection hidden="1"/>
    </xf>
    <xf numFmtId="43" fontId="13" fillId="0" borderId="0" xfId="0" applyNumberFormat="1" applyFont="1" applyProtection="1">
      <protection hidden="1"/>
    </xf>
    <xf numFmtId="173" fontId="13" fillId="0" borderId="2" xfId="19" applyNumberFormat="1" applyFont="1" applyBorder="1" applyAlignment="1" applyProtection="1">
      <alignment horizontal="center"/>
      <protection hidden="1"/>
    </xf>
    <xf numFmtId="0" fontId="0" fillId="0" borderId="0" xfId="0" applyFill="1" applyAlignment="1" applyProtection="1">
      <alignment horizontal="right"/>
      <protection hidden="1"/>
    </xf>
    <xf numFmtId="0" fontId="0" fillId="0" borderId="2" xfId="0" applyFill="1" applyBorder="1" applyAlignment="1" applyProtection="1">
      <alignment horizontal="right"/>
      <protection hidden="1"/>
    </xf>
    <xf numFmtId="43" fontId="0" fillId="4" borderId="0" xfId="21" applyNumberFormat="1" applyFont="1" applyFill="1" applyAlignment="1" applyProtection="1">
      <alignment horizontal="center"/>
      <protection locked="0"/>
    </xf>
    <xf numFmtId="0" fontId="0" fillId="0" borderId="2" xfId="0" applyFill="1" applyBorder="1" applyProtection="1">
      <protection hidden="1"/>
    </xf>
    <xf numFmtId="168" fontId="0" fillId="4" borderId="0" xfId="0" applyNumberFormat="1" applyFill="1" applyAlignment="1" applyProtection="1">
      <alignment horizontal="center"/>
      <protection locked="0"/>
    </xf>
    <xf numFmtId="14" fontId="1" fillId="0" borderId="0" xfId="22" applyNumberFormat="1"/>
    <xf numFmtId="0" fontId="1" fillId="0" borderId="0" xfId="22"/>
    <xf numFmtId="0" fontId="25" fillId="0" borderId="0" xfId="22" applyFont="1" applyAlignment="1">
      <alignment horizontal="center" vertical="center"/>
    </xf>
    <xf numFmtId="22" fontId="25" fillId="0" borderId="0" xfId="22" applyNumberFormat="1" applyFont="1" applyAlignment="1">
      <alignment horizontal="center" vertical="center"/>
    </xf>
    <xf numFmtId="22" fontId="1" fillId="0" borderId="0" xfId="22" applyNumberFormat="1"/>
    <xf numFmtId="0" fontId="0" fillId="0" borderId="2" xfId="0" applyBorder="1" applyAlignment="1" applyProtection="1">
      <alignment horizontal="center" vertical="center"/>
      <protection hidden="1"/>
    </xf>
    <xf numFmtId="0" fontId="13" fillId="3" borderId="0" xfId="0" applyFont="1" applyFill="1" applyAlignment="1" applyProtection="1">
      <alignment horizontal="center"/>
      <protection hidden="1"/>
    </xf>
    <xf numFmtId="0" fontId="0" fillId="0" borderId="2" xfId="0" applyFon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</cellXfs>
  <cellStyles count="26">
    <cellStyle name="20% - Accent3 2" xfId="14"/>
    <cellStyle name="Calculation 2" xfId="16"/>
    <cellStyle name="Comma" xfId="21" builtinId="3"/>
    <cellStyle name="Currency" xfId="17" builtinId="4"/>
    <cellStyle name="Currency 2" xfId="13"/>
    <cellStyle name="Hyperlink" xfId="20" builtinId="8"/>
    <cellStyle name="Input 2" xfId="15"/>
    <cellStyle name="Normal" xfId="0" builtinId="0"/>
    <cellStyle name="Normal 2" xfId="1"/>
    <cellStyle name="Normal 2 2" xfId="23"/>
    <cellStyle name="Normal 3" xfId="2"/>
    <cellStyle name="Normal 3 2" xfId="24"/>
    <cellStyle name="Normal 4" xfId="3"/>
    <cellStyle name="Normal 5" xfId="4"/>
    <cellStyle name="Normal 6" xfId="12"/>
    <cellStyle name="Normal 7" xfId="18"/>
    <cellStyle name="Normal 8" xfId="22"/>
    <cellStyle name="Normal_External sector" xfId="5"/>
    <cellStyle name="Normal_External sector 2 2" xfId="6"/>
    <cellStyle name="Normal_External sector 2 2 2" xfId="7"/>
    <cellStyle name="Obično_External sector_spf 2" xfId="8"/>
    <cellStyle name="Obično_External sector_spf 2 2" xfId="9"/>
    <cellStyle name="Obično_External sector_spf 2 2 2" xfId="10"/>
    <cellStyle name="Obično_List1_External sector_spf" xfId="11"/>
    <cellStyle name="Percent" xfId="19" builtinId="5"/>
    <cellStyle name="Style 1" xfId="25"/>
  </cellStyles>
  <dxfs count="0"/>
  <tableStyles count="0" defaultTableStyle="TableStyleMedium2" defaultPivotStyle="PivotStyleLight16"/>
  <colors>
    <mruColors>
      <color rgb="FFFFCCFF"/>
      <color rgb="FFFF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 sz="1600"/>
              <a:t>Omjer glavnice</a:t>
            </a:r>
            <a:r>
              <a:rPr lang="hr-HR" sz="1600" baseline="0"/>
              <a:t> i kamate u anuitetima</a:t>
            </a:r>
            <a:endParaRPr lang="hr-HR" sz="1600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(Podaci!$A$6,Podaci!$A$23)</c:f>
              <c:strCache>
                <c:ptCount val="2"/>
                <c:pt idx="0">
                  <c:v>Iznos kredita (kn)</c:v>
                </c:pt>
                <c:pt idx="1">
                  <c:v>Kamate (kn)</c:v>
                </c:pt>
              </c:strCache>
            </c:strRef>
          </c:cat>
          <c:val>
            <c:numRef>
              <c:f>(Podaci!$B$6,Podaci!$B$23)</c:f>
              <c:numCache>
                <c:formatCode>_(* #,##0.00_);_(* \(#,##0.00\);_(* "-"??_);_(@_)</c:formatCode>
                <c:ptCount val="2"/>
                <c:pt idx="0">
                  <c:v>100000</c:v>
                </c:pt>
                <c:pt idx="1">
                  <c:v>51152.362688158988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Plan!$K$2</c:f>
              <c:strCache>
                <c:ptCount val="1"/>
                <c:pt idx="0">
                  <c:v> anuitet kn </c:v>
                </c:pt>
              </c:strCache>
            </c:strRef>
          </c:tx>
          <c:marker>
            <c:symbol val="none"/>
          </c:marker>
          <c:xVal>
            <c:numRef>
              <c:f>[0]!datum</c:f>
              <c:numCache>
                <c:formatCode>m/d/yyyy</c:formatCode>
                <c:ptCount val="180"/>
                <c:pt idx="0">
                  <c:v>43221</c:v>
                </c:pt>
                <c:pt idx="1">
                  <c:v>43252</c:v>
                </c:pt>
                <c:pt idx="2">
                  <c:v>43282</c:v>
                </c:pt>
                <c:pt idx="3">
                  <c:v>43313</c:v>
                </c:pt>
                <c:pt idx="4">
                  <c:v>43344</c:v>
                </c:pt>
                <c:pt idx="5">
                  <c:v>43374</c:v>
                </c:pt>
                <c:pt idx="6">
                  <c:v>43405</c:v>
                </c:pt>
                <c:pt idx="7">
                  <c:v>43435</c:v>
                </c:pt>
                <c:pt idx="8">
                  <c:v>43466</c:v>
                </c:pt>
                <c:pt idx="9">
                  <c:v>43497</c:v>
                </c:pt>
                <c:pt idx="10">
                  <c:v>43525</c:v>
                </c:pt>
                <c:pt idx="11">
                  <c:v>43556</c:v>
                </c:pt>
                <c:pt idx="12">
                  <c:v>43586</c:v>
                </c:pt>
                <c:pt idx="13">
                  <c:v>43617</c:v>
                </c:pt>
                <c:pt idx="14">
                  <c:v>43647</c:v>
                </c:pt>
                <c:pt idx="15">
                  <c:v>43678</c:v>
                </c:pt>
                <c:pt idx="16">
                  <c:v>43709</c:v>
                </c:pt>
                <c:pt idx="17">
                  <c:v>43739</c:v>
                </c:pt>
                <c:pt idx="18">
                  <c:v>43770</c:v>
                </c:pt>
                <c:pt idx="19">
                  <c:v>43800</c:v>
                </c:pt>
                <c:pt idx="20">
                  <c:v>43831</c:v>
                </c:pt>
                <c:pt idx="21">
                  <c:v>43862</c:v>
                </c:pt>
                <c:pt idx="22">
                  <c:v>43891</c:v>
                </c:pt>
                <c:pt idx="23">
                  <c:v>43922</c:v>
                </c:pt>
                <c:pt idx="24">
                  <c:v>43952</c:v>
                </c:pt>
                <c:pt idx="25">
                  <c:v>43983</c:v>
                </c:pt>
                <c:pt idx="26">
                  <c:v>44013</c:v>
                </c:pt>
                <c:pt idx="27">
                  <c:v>44044</c:v>
                </c:pt>
                <c:pt idx="28">
                  <c:v>44075</c:v>
                </c:pt>
                <c:pt idx="29">
                  <c:v>44105</c:v>
                </c:pt>
                <c:pt idx="30">
                  <c:v>44136</c:v>
                </c:pt>
                <c:pt idx="31">
                  <c:v>44166</c:v>
                </c:pt>
                <c:pt idx="32">
                  <c:v>44197</c:v>
                </c:pt>
                <c:pt idx="33">
                  <c:v>44228</c:v>
                </c:pt>
                <c:pt idx="34">
                  <c:v>44256</c:v>
                </c:pt>
                <c:pt idx="35">
                  <c:v>44287</c:v>
                </c:pt>
                <c:pt idx="36">
                  <c:v>44317</c:v>
                </c:pt>
                <c:pt idx="37">
                  <c:v>44348</c:v>
                </c:pt>
                <c:pt idx="38">
                  <c:v>44378</c:v>
                </c:pt>
                <c:pt idx="39">
                  <c:v>44409</c:v>
                </c:pt>
                <c:pt idx="40">
                  <c:v>44440</c:v>
                </c:pt>
                <c:pt idx="41">
                  <c:v>44470</c:v>
                </c:pt>
                <c:pt idx="42">
                  <c:v>44501</c:v>
                </c:pt>
                <c:pt idx="43">
                  <c:v>44531</c:v>
                </c:pt>
                <c:pt idx="44">
                  <c:v>44562</c:v>
                </c:pt>
                <c:pt idx="45">
                  <c:v>44593</c:v>
                </c:pt>
                <c:pt idx="46">
                  <c:v>44621</c:v>
                </c:pt>
                <c:pt idx="47">
                  <c:v>44652</c:v>
                </c:pt>
                <c:pt idx="48">
                  <c:v>44682</c:v>
                </c:pt>
                <c:pt idx="49">
                  <c:v>44713</c:v>
                </c:pt>
                <c:pt idx="50">
                  <c:v>44743</c:v>
                </c:pt>
                <c:pt idx="51">
                  <c:v>44774</c:v>
                </c:pt>
                <c:pt idx="52">
                  <c:v>44805</c:v>
                </c:pt>
                <c:pt idx="53">
                  <c:v>44835</c:v>
                </c:pt>
                <c:pt idx="54">
                  <c:v>44866</c:v>
                </c:pt>
                <c:pt idx="55">
                  <c:v>44896</c:v>
                </c:pt>
                <c:pt idx="56">
                  <c:v>44927</c:v>
                </c:pt>
                <c:pt idx="57">
                  <c:v>44958</c:v>
                </c:pt>
                <c:pt idx="58">
                  <c:v>44986</c:v>
                </c:pt>
                <c:pt idx="59">
                  <c:v>45017</c:v>
                </c:pt>
                <c:pt idx="60">
                  <c:v>45047</c:v>
                </c:pt>
                <c:pt idx="61">
                  <c:v>45078</c:v>
                </c:pt>
                <c:pt idx="62">
                  <c:v>45108</c:v>
                </c:pt>
                <c:pt idx="63">
                  <c:v>45139</c:v>
                </c:pt>
                <c:pt idx="64">
                  <c:v>45170</c:v>
                </c:pt>
                <c:pt idx="65">
                  <c:v>45200</c:v>
                </c:pt>
                <c:pt idx="66">
                  <c:v>45231</c:v>
                </c:pt>
                <c:pt idx="67">
                  <c:v>45261</c:v>
                </c:pt>
                <c:pt idx="68">
                  <c:v>45292</c:v>
                </c:pt>
                <c:pt idx="69">
                  <c:v>45323</c:v>
                </c:pt>
                <c:pt idx="70">
                  <c:v>45352</c:v>
                </c:pt>
                <c:pt idx="71">
                  <c:v>45383</c:v>
                </c:pt>
                <c:pt idx="72">
                  <c:v>45413</c:v>
                </c:pt>
                <c:pt idx="73">
                  <c:v>45444</c:v>
                </c:pt>
                <c:pt idx="74">
                  <c:v>45474</c:v>
                </c:pt>
                <c:pt idx="75">
                  <c:v>45505</c:v>
                </c:pt>
                <c:pt idx="76">
                  <c:v>45536</c:v>
                </c:pt>
                <c:pt idx="77">
                  <c:v>45566</c:v>
                </c:pt>
                <c:pt idx="78">
                  <c:v>45597</c:v>
                </c:pt>
                <c:pt idx="79">
                  <c:v>45627</c:v>
                </c:pt>
                <c:pt idx="80">
                  <c:v>45658</c:v>
                </c:pt>
                <c:pt idx="81">
                  <c:v>45689</c:v>
                </c:pt>
                <c:pt idx="82">
                  <c:v>45717</c:v>
                </c:pt>
                <c:pt idx="83">
                  <c:v>45748</c:v>
                </c:pt>
                <c:pt idx="84">
                  <c:v>45778</c:v>
                </c:pt>
                <c:pt idx="85">
                  <c:v>45809</c:v>
                </c:pt>
                <c:pt idx="86">
                  <c:v>45839</c:v>
                </c:pt>
                <c:pt idx="87">
                  <c:v>45870</c:v>
                </c:pt>
                <c:pt idx="88">
                  <c:v>45901</c:v>
                </c:pt>
                <c:pt idx="89">
                  <c:v>45931</c:v>
                </c:pt>
                <c:pt idx="90">
                  <c:v>45962</c:v>
                </c:pt>
                <c:pt idx="91">
                  <c:v>45992</c:v>
                </c:pt>
                <c:pt idx="92">
                  <c:v>46023</c:v>
                </c:pt>
                <c:pt idx="93">
                  <c:v>46054</c:v>
                </c:pt>
                <c:pt idx="94">
                  <c:v>46082</c:v>
                </c:pt>
                <c:pt idx="95">
                  <c:v>46113</c:v>
                </c:pt>
                <c:pt idx="96">
                  <c:v>46143</c:v>
                </c:pt>
                <c:pt idx="97">
                  <c:v>46174</c:v>
                </c:pt>
                <c:pt idx="98">
                  <c:v>46204</c:v>
                </c:pt>
                <c:pt idx="99">
                  <c:v>46235</c:v>
                </c:pt>
                <c:pt idx="100">
                  <c:v>46266</c:v>
                </c:pt>
                <c:pt idx="101">
                  <c:v>46296</c:v>
                </c:pt>
                <c:pt idx="102">
                  <c:v>46327</c:v>
                </c:pt>
                <c:pt idx="103">
                  <c:v>46357</c:v>
                </c:pt>
                <c:pt idx="104">
                  <c:v>46388</c:v>
                </c:pt>
                <c:pt idx="105">
                  <c:v>46419</c:v>
                </c:pt>
                <c:pt idx="106">
                  <c:v>46447</c:v>
                </c:pt>
                <c:pt idx="107">
                  <c:v>46478</c:v>
                </c:pt>
                <c:pt idx="108">
                  <c:v>46508</c:v>
                </c:pt>
                <c:pt idx="109">
                  <c:v>46539</c:v>
                </c:pt>
                <c:pt idx="110">
                  <c:v>46569</c:v>
                </c:pt>
                <c:pt idx="111">
                  <c:v>46600</c:v>
                </c:pt>
                <c:pt idx="112">
                  <c:v>46631</c:v>
                </c:pt>
                <c:pt idx="113">
                  <c:v>46661</c:v>
                </c:pt>
                <c:pt idx="114">
                  <c:v>46692</c:v>
                </c:pt>
                <c:pt idx="115">
                  <c:v>46722</c:v>
                </c:pt>
                <c:pt idx="116">
                  <c:v>46753</c:v>
                </c:pt>
                <c:pt idx="117">
                  <c:v>46784</c:v>
                </c:pt>
                <c:pt idx="118">
                  <c:v>46813</c:v>
                </c:pt>
                <c:pt idx="119">
                  <c:v>46844</c:v>
                </c:pt>
                <c:pt idx="120">
                  <c:v>46874</c:v>
                </c:pt>
                <c:pt idx="121">
                  <c:v>46905</c:v>
                </c:pt>
                <c:pt idx="122">
                  <c:v>46935</c:v>
                </c:pt>
                <c:pt idx="123">
                  <c:v>46966</c:v>
                </c:pt>
                <c:pt idx="124">
                  <c:v>46997</c:v>
                </c:pt>
                <c:pt idx="125">
                  <c:v>47027</c:v>
                </c:pt>
                <c:pt idx="126">
                  <c:v>47058</c:v>
                </c:pt>
                <c:pt idx="127">
                  <c:v>47088</c:v>
                </c:pt>
                <c:pt idx="128">
                  <c:v>47119</c:v>
                </c:pt>
                <c:pt idx="129">
                  <c:v>47150</c:v>
                </c:pt>
                <c:pt idx="130">
                  <c:v>47178</c:v>
                </c:pt>
                <c:pt idx="131">
                  <c:v>47209</c:v>
                </c:pt>
                <c:pt idx="132">
                  <c:v>47239</c:v>
                </c:pt>
                <c:pt idx="133">
                  <c:v>47270</c:v>
                </c:pt>
                <c:pt idx="134">
                  <c:v>47300</c:v>
                </c:pt>
                <c:pt idx="135">
                  <c:v>47331</c:v>
                </c:pt>
                <c:pt idx="136">
                  <c:v>47362</c:v>
                </c:pt>
                <c:pt idx="137">
                  <c:v>47392</c:v>
                </c:pt>
                <c:pt idx="138">
                  <c:v>47423</c:v>
                </c:pt>
                <c:pt idx="139">
                  <c:v>47453</c:v>
                </c:pt>
                <c:pt idx="140">
                  <c:v>47484</c:v>
                </c:pt>
                <c:pt idx="141">
                  <c:v>47515</c:v>
                </c:pt>
                <c:pt idx="142">
                  <c:v>47543</c:v>
                </c:pt>
                <c:pt idx="143">
                  <c:v>47574</c:v>
                </c:pt>
                <c:pt idx="144">
                  <c:v>47604</c:v>
                </c:pt>
                <c:pt idx="145">
                  <c:v>47635</c:v>
                </c:pt>
                <c:pt idx="146">
                  <c:v>47665</c:v>
                </c:pt>
                <c:pt idx="147">
                  <c:v>47696</c:v>
                </c:pt>
                <c:pt idx="148">
                  <c:v>47727</c:v>
                </c:pt>
                <c:pt idx="149">
                  <c:v>47757</c:v>
                </c:pt>
                <c:pt idx="150">
                  <c:v>47788</c:v>
                </c:pt>
                <c:pt idx="151">
                  <c:v>47818</c:v>
                </c:pt>
                <c:pt idx="152">
                  <c:v>47849</c:v>
                </c:pt>
                <c:pt idx="153">
                  <c:v>47880</c:v>
                </c:pt>
                <c:pt idx="154">
                  <c:v>47908</c:v>
                </c:pt>
                <c:pt idx="155">
                  <c:v>47939</c:v>
                </c:pt>
                <c:pt idx="156">
                  <c:v>47969</c:v>
                </c:pt>
                <c:pt idx="157">
                  <c:v>48000</c:v>
                </c:pt>
                <c:pt idx="158">
                  <c:v>48030</c:v>
                </c:pt>
                <c:pt idx="159">
                  <c:v>48061</c:v>
                </c:pt>
                <c:pt idx="160">
                  <c:v>48092</c:v>
                </c:pt>
                <c:pt idx="161">
                  <c:v>48122</c:v>
                </c:pt>
                <c:pt idx="162">
                  <c:v>48153</c:v>
                </c:pt>
                <c:pt idx="163">
                  <c:v>48183</c:v>
                </c:pt>
                <c:pt idx="164">
                  <c:v>48214</c:v>
                </c:pt>
                <c:pt idx="165">
                  <c:v>48245</c:v>
                </c:pt>
                <c:pt idx="166">
                  <c:v>48274</c:v>
                </c:pt>
                <c:pt idx="167">
                  <c:v>48305</c:v>
                </c:pt>
                <c:pt idx="168">
                  <c:v>48335</c:v>
                </c:pt>
                <c:pt idx="169">
                  <c:v>48366</c:v>
                </c:pt>
                <c:pt idx="170">
                  <c:v>48396</c:v>
                </c:pt>
                <c:pt idx="171">
                  <c:v>48427</c:v>
                </c:pt>
                <c:pt idx="172">
                  <c:v>48458</c:v>
                </c:pt>
                <c:pt idx="173">
                  <c:v>48488</c:v>
                </c:pt>
                <c:pt idx="174">
                  <c:v>48519</c:v>
                </c:pt>
                <c:pt idx="175">
                  <c:v>48549</c:v>
                </c:pt>
                <c:pt idx="176">
                  <c:v>48580</c:v>
                </c:pt>
                <c:pt idx="177">
                  <c:v>48611</c:v>
                </c:pt>
                <c:pt idx="178">
                  <c:v>48639</c:v>
                </c:pt>
                <c:pt idx="179">
                  <c:v>48670</c:v>
                </c:pt>
              </c:numCache>
            </c:numRef>
          </c:xVal>
          <c:yVal>
            <c:numRef>
              <c:f>[0]!anuiteti_2</c:f>
              <c:numCache>
                <c:formatCode>_(* #,##0.00_);_(* \(#,##0.00\);_(* "-"??_);_(@_)</c:formatCode>
                <c:ptCount val="180"/>
                <c:pt idx="0">
                  <c:v>764.9932888134465</c:v>
                </c:pt>
                <c:pt idx="1">
                  <c:v>764.99328881344638</c:v>
                </c:pt>
                <c:pt idx="2">
                  <c:v>764.9932888134465</c:v>
                </c:pt>
                <c:pt idx="3">
                  <c:v>764.99328881344638</c:v>
                </c:pt>
                <c:pt idx="4">
                  <c:v>764.99328881344638</c:v>
                </c:pt>
                <c:pt idx="5">
                  <c:v>764.9932888134465</c:v>
                </c:pt>
                <c:pt idx="6">
                  <c:v>764.99328881344616</c:v>
                </c:pt>
                <c:pt idx="7">
                  <c:v>764.99328881344616</c:v>
                </c:pt>
                <c:pt idx="8">
                  <c:v>764.99328881344627</c:v>
                </c:pt>
                <c:pt idx="9">
                  <c:v>764.99328881344616</c:v>
                </c:pt>
                <c:pt idx="10">
                  <c:v>764.99328881344604</c:v>
                </c:pt>
                <c:pt idx="11">
                  <c:v>764.99328881344593</c:v>
                </c:pt>
                <c:pt idx="12">
                  <c:v>764.99328881344616</c:v>
                </c:pt>
                <c:pt idx="13">
                  <c:v>764.99328881344604</c:v>
                </c:pt>
                <c:pt idx="14">
                  <c:v>764.99328881344593</c:v>
                </c:pt>
                <c:pt idx="15">
                  <c:v>764.99328881344582</c:v>
                </c:pt>
                <c:pt idx="16">
                  <c:v>764.99328881344604</c:v>
                </c:pt>
                <c:pt idx="17">
                  <c:v>764.99328881344616</c:v>
                </c:pt>
                <c:pt idx="18">
                  <c:v>764.99328881344582</c:v>
                </c:pt>
                <c:pt idx="19">
                  <c:v>764.99328881344582</c:v>
                </c:pt>
                <c:pt idx="20">
                  <c:v>764.9932888134457</c:v>
                </c:pt>
                <c:pt idx="21">
                  <c:v>764.99328881344593</c:v>
                </c:pt>
                <c:pt idx="22">
                  <c:v>764.99328881344582</c:v>
                </c:pt>
                <c:pt idx="23">
                  <c:v>764.99328881344559</c:v>
                </c:pt>
                <c:pt idx="24">
                  <c:v>764.99328881344547</c:v>
                </c:pt>
                <c:pt idx="25">
                  <c:v>764.99328881344547</c:v>
                </c:pt>
                <c:pt idx="26">
                  <c:v>764.99328881344547</c:v>
                </c:pt>
                <c:pt idx="27">
                  <c:v>764.99328881344536</c:v>
                </c:pt>
                <c:pt idx="28">
                  <c:v>764.99328881344547</c:v>
                </c:pt>
                <c:pt idx="29">
                  <c:v>764.99328881344536</c:v>
                </c:pt>
                <c:pt idx="30">
                  <c:v>764.99328881344525</c:v>
                </c:pt>
                <c:pt idx="31">
                  <c:v>764.99328881344502</c:v>
                </c:pt>
                <c:pt idx="32">
                  <c:v>764.99328881344525</c:v>
                </c:pt>
                <c:pt idx="33">
                  <c:v>764.99328881344525</c:v>
                </c:pt>
                <c:pt idx="34">
                  <c:v>764.99328881344513</c:v>
                </c:pt>
                <c:pt idx="35">
                  <c:v>921.07632537855773</c:v>
                </c:pt>
                <c:pt idx="36">
                  <c:v>921.07632537855773</c:v>
                </c:pt>
                <c:pt idx="37">
                  <c:v>921.07632537855807</c:v>
                </c:pt>
                <c:pt idx="38">
                  <c:v>921.07632537855784</c:v>
                </c:pt>
                <c:pt idx="39">
                  <c:v>921.07632537855807</c:v>
                </c:pt>
                <c:pt idx="40">
                  <c:v>921.07632537855795</c:v>
                </c:pt>
                <c:pt idx="41">
                  <c:v>921.07632537855807</c:v>
                </c:pt>
                <c:pt idx="42">
                  <c:v>921.07632537855829</c:v>
                </c:pt>
                <c:pt idx="43">
                  <c:v>921.07632537855829</c:v>
                </c:pt>
                <c:pt idx="44">
                  <c:v>921.07632537855829</c:v>
                </c:pt>
                <c:pt idx="45">
                  <c:v>921.07632537855852</c:v>
                </c:pt>
                <c:pt idx="46">
                  <c:v>921.07632537855841</c:v>
                </c:pt>
                <c:pt idx="47">
                  <c:v>921.07632537855864</c:v>
                </c:pt>
                <c:pt idx="48">
                  <c:v>921.07632537855852</c:v>
                </c:pt>
                <c:pt idx="49">
                  <c:v>921.07632537855864</c:v>
                </c:pt>
                <c:pt idx="50">
                  <c:v>921.07632537855875</c:v>
                </c:pt>
                <c:pt idx="51">
                  <c:v>921.07632537855875</c:v>
                </c:pt>
                <c:pt idx="52">
                  <c:v>921.07632537855864</c:v>
                </c:pt>
                <c:pt idx="53">
                  <c:v>921.07632537855886</c:v>
                </c:pt>
                <c:pt idx="54">
                  <c:v>921.07632537855875</c:v>
                </c:pt>
                <c:pt idx="55">
                  <c:v>921.07632537855864</c:v>
                </c:pt>
                <c:pt idx="56">
                  <c:v>921.07632537855886</c:v>
                </c:pt>
                <c:pt idx="57">
                  <c:v>921.07632537855886</c:v>
                </c:pt>
                <c:pt idx="58">
                  <c:v>921.07632537855886</c:v>
                </c:pt>
                <c:pt idx="59">
                  <c:v>921.0763253785592</c:v>
                </c:pt>
                <c:pt idx="60">
                  <c:v>921.07632537855898</c:v>
                </c:pt>
                <c:pt idx="61">
                  <c:v>921.0763253785592</c:v>
                </c:pt>
                <c:pt idx="62">
                  <c:v>921.0763253785592</c:v>
                </c:pt>
                <c:pt idx="63">
                  <c:v>921.0763253785592</c:v>
                </c:pt>
                <c:pt idx="64">
                  <c:v>921.07632537855943</c:v>
                </c:pt>
                <c:pt idx="65">
                  <c:v>921.07632537855943</c:v>
                </c:pt>
                <c:pt idx="66">
                  <c:v>921.07632537855932</c:v>
                </c:pt>
                <c:pt idx="67">
                  <c:v>921.07632537855943</c:v>
                </c:pt>
                <c:pt idx="68">
                  <c:v>921.07632537855955</c:v>
                </c:pt>
                <c:pt idx="69">
                  <c:v>921.07632537855989</c:v>
                </c:pt>
                <c:pt idx="70">
                  <c:v>921.07632537855989</c:v>
                </c:pt>
                <c:pt idx="71">
                  <c:v>921.07632537855966</c:v>
                </c:pt>
                <c:pt idx="72">
                  <c:v>921.07632537855977</c:v>
                </c:pt>
                <c:pt idx="73">
                  <c:v>921.07632537856</c:v>
                </c:pt>
                <c:pt idx="74">
                  <c:v>921.07632537856011</c:v>
                </c:pt>
                <c:pt idx="75">
                  <c:v>921.07632537856034</c:v>
                </c:pt>
                <c:pt idx="76">
                  <c:v>921.07632537856045</c:v>
                </c:pt>
                <c:pt idx="77">
                  <c:v>921.07632537856023</c:v>
                </c:pt>
                <c:pt idx="78">
                  <c:v>921.07632537856034</c:v>
                </c:pt>
                <c:pt idx="79">
                  <c:v>921.07632537856045</c:v>
                </c:pt>
                <c:pt idx="80">
                  <c:v>921.07632537856057</c:v>
                </c:pt>
                <c:pt idx="81">
                  <c:v>921.0763253785608</c:v>
                </c:pt>
                <c:pt idx="82">
                  <c:v>921.07632537856057</c:v>
                </c:pt>
                <c:pt idx="83">
                  <c:v>921.07632537856068</c:v>
                </c:pt>
                <c:pt idx="84">
                  <c:v>921.07632537856057</c:v>
                </c:pt>
                <c:pt idx="85">
                  <c:v>921.0763253785608</c:v>
                </c:pt>
                <c:pt idx="86">
                  <c:v>921.07632537856068</c:v>
                </c:pt>
                <c:pt idx="87">
                  <c:v>921.07632537856045</c:v>
                </c:pt>
                <c:pt idx="88">
                  <c:v>921.07632537856057</c:v>
                </c:pt>
                <c:pt idx="89">
                  <c:v>921.07632537856057</c:v>
                </c:pt>
                <c:pt idx="90">
                  <c:v>921.07632537856045</c:v>
                </c:pt>
                <c:pt idx="91">
                  <c:v>921.07632537856057</c:v>
                </c:pt>
                <c:pt idx="92">
                  <c:v>921.07632537856045</c:v>
                </c:pt>
                <c:pt idx="93">
                  <c:v>921.07632537856057</c:v>
                </c:pt>
                <c:pt idx="94">
                  <c:v>921.07632537856057</c:v>
                </c:pt>
                <c:pt idx="95">
                  <c:v>834.37036815684064</c:v>
                </c:pt>
                <c:pt idx="96">
                  <c:v>834.37036815684075</c:v>
                </c:pt>
                <c:pt idx="97">
                  <c:v>834.37036815684075</c:v>
                </c:pt>
                <c:pt idx="98">
                  <c:v>834.37036815684098</c:v>
                </c:pt>
                <c:pt idx="99">
                  <c:v>834.37036815684098</c:v>
                </c:pt>
                <c:pt idx="100">
                  <c:v>834.37036815684064</c:v>
                </c:pt>
                <c:pt idx="101">
                  <c:v>834.37036815684053</c:v>
                </c:pt>
                <c:pt idx="102">
                  <c:v>834.3703681568411</c:v>
                </c:pt>
                <c:pt idx="103">
                  <c:v>834.37036815684121</c:v>
                </c:pt>
                <c:pt idx="104">
                  <c:v>834.3703681568411</c:v>
                </c:pt>
                <c:pt idx="105">
                  <c:v>834.37036815684121</c:v>
                </c:pt>
                <c:pt idx="106">
                  <c:v>834.37036815684064</c:v>
                </c:pt>
                <c:pt idx="107">
                  <c:v>834.37036815684098</c:v>
                </c:pt>
                <c:pt idx="108">
                  <c:v>834.37036815684098</c:v>
                </c:pt>
                <c:pt idx="109">
                  <c:v>834.37036815684087</c:v>
                </c:pt>
                <c:pt idx="110">
                  <c:v>834.3703681568411</c:v>
                </c:pt>
                <c:pt idx="111">
                  <c:v>834.37036815684144</c:v>
                </c:pt>
                <c:pt idx="112">
                  <c:v>834.37036815684087</c:v>
                </c:pt>
                <c:pt idx="113">
                  <c:v>834.37036815684087</c:v>
                </c:pt>
                <c:pt idx="114">
                  <c:v>834.37036815684098</c:v>
                </c:pt>
                <c:pt idx="115">
                  <c:v>834.37036815684098</c:v>
                </c:pt>
                <c:pt idx="116">
                  <c:v>834.37036815684121</c:v>
                </c:pt>
                <c:pt idx="117">
                  <c:v>834.37036815683996</c:v>
                </c:pt>
                <c:pt idx="118">
                  <c:v>834.37036815684189</c:v>
                </c:pt>
                <c:pt idx="119">
                  <c:v>834.37036815684166</c:v>
                </c:pt>
                <c:pt idx="120">
                  <c:v>834.37036815684144</c:v>
                </c:pt>
                <c:pt idx="121">
                  <c:v>834.37036815684178</c:v>
                </c:pt>
                <c:pt idx="122">
                  <c:v>834.3703681568411</c:v>
                </c:pt>
                <c:pt idx="123">
                  <c:v>834.37036815684201</c:v>
                </c:pt>
                <c:pt idx="124">
                  <c:v>834.37036815684166</c:v>
                </c:pt>
                <c:pt idx="125">
                  <c:v>834.37036815684087</c:v>
                </c:pt>
                <c:pt idx="126">
                  <c:v>834.37036815684166</c:v>
                </c:pt>
                <c:pt idx="127">
                  <c:v>834.37036815684178</c:v>
                </c:pt>
                <c:pt idx="128">
                  <c:v>834.37036815684132</c:v>
                </c:pt>
                <c:pt idx="129">
                  <c:v>834.37036815684201</c:v>
                </c:pt>
                <c:pt idx="130">
                  <c:v>834.37036815684223</c:v>
                </c:pt>
                <c:pt idx="131">
                  <c:v>834.37036815684201</c:v>
                </c:pt>
                <c:pt idx="132">
                  <c:v>834.37036815684189</c:v>
                </c:pt>
                <c:pt idx="133">
                  <c:v>834.37036815684155</c:v>
                </c:pt>
                <c:pt idx="134">
                  <c:v>834.3703681568428</c:v>
                </c:pt>
                <c:pt idx="135">
                  <c:v>834.37036815684314</c:v>
                </c:pt>
                <c:pt idx="136">
                  <c:v>834.37036815684223</c:v>
                </c:pt>
                <c:pt idx="137">
                  <c:v>834.3703681568428</c:v>
                </c:pt>
                <c:pt idx="138">
                  <c:v>834.37036815684189</c:v>
                </c:pt>
                <c:pt idx="139">
                  <c:v>834.37036815684337</c:v>
                </c:pt>
                <c:pt idx="140">
                  <c:v>834.37036815684303</c:v>
                </c:pt>
                <c:pt idx="141">
                  <c:v>787.99951594256095</c:v>
                </c:pt>
                <c:pt idx="142">
                  <c:v>787.99951594256015</c:v>
                </c:pt>
                <c:pt idx="143">
                  <c:v>787.99951594256368</c:v>
                </c:pt>
                <c:pt idx="144">
                  <c:v>787.9995159425647</c:v>
                </c:pt>
                <c:pt idx="145">
                  <c:v>787.99951594256243</c:v>
                </c:pt>
                <c:pt idx="146">
                  <c:v>787.9995159425639</c:v>
                </c:pt>
                <c:pt idx="147">
                  <c:v>787.99951594256413</c:v>
                </c:pt>
                <c:pt idx="148">
                  <c:v>787.99951594256459</c:v>
                </c:pt>
                <c:pt idx="149">
                  <c:v>787.9995159425589</c:v>
                </c:pt>
                <c:pt idx="150">
                  <c:v>787.99951594256208</c:v>
                </c:pt>
                <c:pt idx="151">
                  <c:v>787.99951594256765</c:v>
                </c:pt>
                <c:pt idx="152">
                  <c:v>787.9995159425647</c:v>
                </c:pt>
                <c:pt idx="153">
                  <c:v>787.99951594255867</c:v>
                </c:pt>
                <c:pt idx="154">
                  <c:v>787.99951594256504</c:v>
                </c:pt>
                <c:pt idx="155">
                  <c:v>787.99951594256993</c:v>
                </c:pt>
                <c:pt idx="156">
                  <c:v>787.9995159425664</c:v>
                </c:pt>
                <c:pt idx="157">
                  <c:v>787.99951594255685</c:v>
                </c:pt>
                <c:pt idx="158">
                  <c:v>787.99951594255901</c:v>
                </c:pt>
                <c:pt idx="159">
                  <c:v>787.99951594256925</c:v>
                </c:pt>
                <c:pt idx="160">
                  <c:v>787.99951594256618</c:v>
                </c:pt>
                <c:pt idx="161">
                  <c:v>787.99951594256106</c:v>
                </c:pt>
                <c:pt idx="162">
                  <c:v>787.99951594256117</c:v>
                </c:pt>
                <c:pt idx="163">
                  <c:v>787.999515942568</c:v>
                </c:pt>
                <c:pt idx="164">
                  <c:v>787.99951594256663</c:v>
                </c:pt>
                <c:pt idx="165">
                  <c:v>787.99951594254981</c:v>
                </c:pt>
                <c:pt idx="166">
                  <c:v>787.99951594255799</c:v>
                </c:pt>
                <c:pt idx="167">
                  <c:v>787.99951594256868</c:v>
                </c:pt>
                <c:pt idx="168">
                  <c:v>787.99951594256743</c:v>
                </c:pt>
                <c:pt idx="169">
                  <c:v>787.99951594255174</c:v>
                </c:pt>
                <c:pt idx="170">
                  <c:v>787.99951594256333</c:v>
                </c:pt>
                <c:pt idx="171">
                  <c:v>787.999515942573</c:v>
                </c:pt>
                <c:pt idx="172">
                  <c:v>787.99951594256788</c:v>
                </c:pt>
                <c:pt idx="173">
                  <c:v>787.99951594254219</c:v>
                </c:pt>
                <c:pt idx="174">
                  <c:v>787.99951594255344</c:v>
                </c:pt>
                <c:pt idx="175">
                  <c:v>787.99951594258243</c:v>
                </c:pt>
                <c:pt idx="176">
                  <c:v>787.99951594256822</c:v>
                </c:pt>
                <c:pt idx="177">
                  <c:v>787.99951594254571</c:v>
                </c:pt>
                <c:pt idx="178">
                  <c:v>787.99951594257675</c:v>
                </c:pt>
                <c:pt idx="179">
                  <c:v>787.99951594260926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955392"/>
        <c:axId val="136956928"/>
      </c:scatterChart>
      <c:scatterChart>
        <c:scatterStyle val="lineMarker"/>
        <c:varyColors val="0"/>
        <c:ser>
          <c:idx val="1"/>
          <c:order val="1"/>
          <c:tx>
            <c:strRef>
              <c:f>Plan!$J$2</c:f>
              <c:strCache>
                <c:ptCount val="1"/>
                <c:pt idx="0">
                  <c:v> anuitet EUR </c:v>
                </c:pt>
              </c:strCache>
            </c:strRef>
          </c:tx>
          <c:marker>
            <c:symbol val="none"/>
          </c:marker>
          <c:xVal>
            <c:numRef>
              <c:f>[0]!datum</c:f>
              <c:numCache>
                <c:formatCode>m/d/yyyy</c:formatCode>
                <c:ptCount val="180"/>
                <c:pt idx="0">
                  <c:v>43221</c:v>
                </c:pt>
                <c:pt idx="1">
                  <c:v>43252</c:v>
                </c:pt>
                <c:pt idx="2">
                  <c:v>43282</c:v>
                </c:pt>
                <c:pt idx="3">
                  <c:v>43313</c:v>
                </c:pt>
                <c:pt idx="4">
                  <c:v>43344</c:v>
                </c:pt>
                <c:pt idx="5">
                  <c:v>43374</c:v>
                </c:pt>
                <c:pt idx="6">
                  <c:v>43405</c:v>
                </c:pt>
                <c:pt idx="7">
                  <c:v>43435</c:v>
                </c:pt>
                <c:pt idx="8">
                  <c:v>43466</c:v>
                </c:pt>
                <c:pt idx="9">
                  <c:v>43497</c:v>
                </c:pt>
                <c:pt idx="10">
                  <c:v>43525</c:v>
                </c:pt>
                <c:pt idx="11">
                  <c:v>43556</c:v>
                </c:pt>
                <c:pt idx="12">
                  <c:v>43586</c:v>
                </c:pt>
                <c:pt idx="13">
                  <c:v>43617</c:v>
                </c:pt>
                <c:pt idx="14">
                  <c:v>43647</c:v>
                </c:pt>
                <c:pt idx="15">
                  <c:v>43678</c:v>
                </c:pt>
                <c:pt idx="16">
                  <c:v>43709</c:v>
                </c:pt>
                <c:pt idx="17">
                  <c:v>43739</c:v>
                </c:pt>
                <c:pt idx="18">
                  <c:v>43770</c:v>
                </c:pt>
                <c:pt idx="19">
                  <c:v>43800</c:v>
                </c:pt>
                <c:pt idx="20">
                  <c:v>43831</c:v>
                </c:pt>
                <c:pt idx="21">
                  <c:v>43862</c:v>
                </c:pt>
                <c:pt idx="22">
                  <c:v>43891</c:v>
                </c:pt>
                <c:pt idx="23">
                  <c:v>43922</c:v>
                </c:pt>
                <c:pt idx="24">
                  <c:v>43952</c:v>
                </c:pt>
                <c:pt idx="25">
                  <c:v>43983</c:v>
                </c:pt>
                <c:pt idx="26">
                  <c:v>44013</c:v>
                </c:pt>
                <c:pt idx="27">
                  <c:v>44044</c:v>
                </c:pt>
                <c:pt idx="28">
                  <c:v>44075</c:v>
                </c:pt>
                <c:pt idx="29">
                  <c:v>44105</c:v>
                </c:pt>
                <c:pt idx="30">
                  <c:v>44136</c:v>
                </c:pt>
                <c:pt idx="31">
                  <c:v>44166</c:v>
                </c:pt>
                <c:pt idx="32">
                  <c:v>44197</c:v>
                </c:pt>
                <c:pt idx="33">
                  <c:v>44228</c:v>
                </c:pt>
                <c:pt idx="34">
                  <c:v>44256</c:v>
                </c:pt>
                <c:pt idx="35">
                  <c:v>44287</c:v>
                </c:pt>
                <c:pt idx="36">
                  <c:v>44317</c:v>
                </c:pt>
                <c:pt idx="37">
                  <c:v>44348</c:v>
                </c:pt>
                <c:pt idx="38">
                  <c:v>44378</c:v>
                </c:pt>
                <c:pt idx="39">
                  <c:v>44409</c:v>
                </c:pt>
                <c:pt idx="40">
                  <c:v>44440</c:v>
                </c:pt>
                <c:pt idx="41">
                  <c:v>44470</c:v>
                </c:pt>
                <c:pt idx="42">
                  <c:v>44501</c:v>
                </c:pt>
                <c:pt idx="43">
                  <c:v>44531</c:v>
                </c:pt>
                <c:pt idx="44">
                  <c:v>44562</c:v>
                </c:pt>
                <c:pt idx="45">
                  <c:v>44593</c:v>
                </c:pt>
                <c:pt idx="46">
                  <c:v>44621</c:v>
                </c:pt>
                <c:pt idx="47">
                  <c:v>44652</c:v>
                </c:pt>
                <c:pt idx="48">
                  <c:v>44682</c:v>
                </c:pt>
                <c:pt idx="49">
                  <c:v>44713</c:v>
                </c:pt>
                <c:pt idx="50">
                  <c:v>44743</c:v>
                </c:pt>
                <c:pt idx="51">
                  <c:v>44774</c:v>
                </c:pt>
                <c:pt idx="52">
                  <c:v>44805</c:v>
                </c:pt>
                <c:pt idx="53">
                  <c:v>44835</c:v>
                </c:pt>
                <c:pt idx="54">
                  <c:v>44866</c:v>
                </c:pt>
                <c:pt idx="55">
                  <c:v>44896</c:v>
                </c:pt>
                <c:pt idx="56">
                  <c:v>44927</c:v>
                </c:pt>
                <c:pt idx="57">
                  <c:v>44958</c:v>
                </c:pt>
                <c:pt idx="58">
                  <c:v>44986</c:v>
                </c:pt>
                <c:pt idx="59">
                  <c:v>45017</c:v>
                </c:pt>
                <c:pt idx="60">
                  <c:v>45047</c:v>
                </c:pt>
                <c:pt idx="61">
                  <c:v>45078</c:v>
                </c:pt>
                <c:pt idx="62">
                  <c:v>45108</c:v>
                </c:pt>
                <c:pt idx="63">
                  <c:v>45139</c:v>
                </c:pt>
                <c:pt idx="64">
                  <c:v>45170</c:v>
                </c:pt>
                <c:pt idx="65">
                  <c:v>45200</c:v>
                </c:pt>
                <c:pt idx="66">
                  <c:v>45231</c:v>
                </c:pt>
                <c:pt idx="67">
                  <c:v>45261</c:v>
                </c:pt>
                <c:pt idx="68">
                  <c:v>45292</c:v>
                </c:pt>
                <c:pt idx="69">
                  <c:v>45323</c:v>
                </c:pt>
                <c:pt idx="70">
                  <c:v>45352</c:v>
                </c:pt>
                <c:pt idx="71">
                  <c:v>45383</c:v>
                </c:pt>
                <c:pt idx="72">
                  <c:v>45413</c:v>
                </c:pt>
                <c:pt idx="73">
                  <c:v>45444</c:v>
                </c:pt>
                <c:pt idx="74">
                  <c:v>45474</c:v>
                </c:pt>
                <c:pt idx="75">
                  <c:v>45505</c:v>
                </c:pt>
                <c:pt idx="76">
                  <c:v>45536</c:v>
                </c:pt>
                <c:pt idx="77">
                  <c:v>45566</c:v>
                </c:pt>
                <c:pt idx="78">
                  <c:v>45597</c:v>
                </c:pt>
                <c:pt idx="79">
                  <c:v>45627</c:v>
                </c:pt>
                <c:pt idx="80">
                  <c:v>45658</c:v>
                </c:pt>
                <c:pt idx="81">
                  <c:v>45689</c:v>
                </c:pt>
                <c:pt idx="82">
                  <c:v>45717</c:v>
                </c:pt>
                <c:pt idx="83">
                  <c:v>45748</c:v>
                </c:pt>
                <c:pt idx="84">
                  <c:v>45778</c:v>
                </c:pt>
                <c:pt idx="85">
                  <c:v>45809</c:v>
                </c:pt>
                <c:pt idx="86">
                  <c:v>45839</c:v>
                </c:pt>
                <c:pt idx="87">
                  <c:v>45870</c:v>
                </c:pt>
                <c:pt idx="88">
                  <c:v>45901</c:v>
                </c:pt>
                <c:pt idx="89">
                  <c:v>45931</c:v>
                </c:pt>
                <c:pt idx="90">
                  <c:v>45962</c:v>
                </c:pt>
                <c:pt idx="91">
                  <c:v>45992</c:v>
                </c:pt>
                <c:pt idx="92">
                  <c:v>46023</c:v>
                </c:pt>
                <c:pt idx="93">
                  <c:v>46054</c:v>
                </c:pt>
                <c:pt idx="94">
                  <c:v>46082</c:v>
                </c:pt>
                <c:pt idx="95">
                  <c:v>46113</c:v>
                </c:pt>
                <c:pt idx="96">
                  <c:v>46143</c:v>
                </c:pt>
                <c:pt idx="97">
                  <c:v>46174</c:v>
                </c:pt>
                <c:pt idx="98">
                  <c:v>46204</c:v>
                </c:pt>
                <c:pt idx="99">
                  <c:v>46235</c:v>
                </c:pt>
                <c:pt idx="100">
                  <c:v>46266</c:v>
                </c:pt>
                <c:pt idx="101">
                  <c:v>46296</c:v>
                </c:pt>
                <c:pt idx="102">
                  <c:v>46327</c:v>
                </c:pt>
                <c:pt idx="103">
                  <c:v>46357</c:v>
                </c:pt>
                <c:pt idx="104">
                  <c:v>46388</c:v>
                </c:pt>
                <c:pt idx="105">
                  <c:v>46419</c:v>
                </c:pt>
                <c:pt idx="106">
                  <c:v>46447</c:v>
                </c:pt>
                <c:pt idx="107">
                  <c:v>46478</c:v>
                </c:pt>
                <c:pt idx="108">
                  <c:v>46508</c:v>
                </c:pt>
                <c:pt idx="109">
                  <c:v>46539</c:v>
                </c:pt>
                <c:pt idx="110">
                  <c:v>46569</c:v>
                </c:pt>
                <c:pt idx="111">
                  <c:v>46600</c:v>
                </c:pt>
                <c:pt idx="112">
                  <c:v>46631</c:v>
                </c:pt>
                <c:pt idx="113">
                  <c:v>46661</c:v>
                </c:pt>
                <c:pt idx="114">
                  <c:v>46692</c:v>
                </c:pt>
                <c:pt idx="115">
                  <c:v>46722</c:v>
                </c:pt>
                <c:pt idx="116">
                  <c:v>46753</c:v>
                </c:pt>
                <c:pt idx="117">
                  <c:v>46784</c:v>
                </c:pt>
                <c:pt idx="118">
                  <c:v>46813</c:v>
                </c:pt>
                <c:pt idx="119">
                  <c:v>46844</c:v>
                </c:pt>
                <c:pt idx="120">
                  <c:v>46874</c:v>
                </c:pt>
                <c:pt idx="121">
                  <c:v>46905</c:v>
                </c:pt>
                <c:pt idx="122">
                  <c:v>46935</c:v>
                </c:pt>
                <c:pt idx="123">
                  <c:v>46966</c:v>
                </c:pt>
                <c:pt idx="124">
                  <c:v>46997</c:v>
                </c:pt>
                <c:pt idx="125">
                  <c:v>47027</c:v>
                </c:pt>
                <c:pt idx="126">
                  <c:v>47058</c:v>
                </c:pt>
                <c:pt idx="127">
                  <c:v>47088</c:v>
                </c:pt>
                <c:pt idx="128">
                  <c:v>47119</c:v>
                </c:pt>
                <c:pt idx="129">
                  <c:v>47150</c:v>
                </c:pt>
                <c:pt idx="130">
                  <c:v>47178</c:v>
                </c:pt>
                <c:pt idx="131">
                  <c:v>47209</c:v>
                </c:pt>
                <c:pt idx="132">
                  <c:v>47239</c:v>
                </c:pt>
                <c:pt idx="133">
                  <c:v>47270</c:v>
                </c:pt>
                <c:pt idx="134">
                  <c:v>47300</c:v>
                </c:pt>
                <c:pt idx="135">
                  <c:v>47331</c:v>
                </c:pt>
                <c:pt idx="136">
                  <c:v>47362</c:v>
                </c:pt>
                <c:pt idx="137">
                  <c:v>47392</c:v>
                </c:pt>
                <c:pt idx="138">
                  <c:v>47423</c:v>
                </c:pt>
                <c:pt idx="139">
                  <c:v>47453</c:v>
                </c:pt>
                <c:pt idx="140">
                  <c:v>47484</c:v>
                </c:pt>
                <c:pt idx="141">
                  <c:v>47515</c:v>
                </c:pt>
                <c:pt idx="142">
                  <c:v>47543</c:v>
                </c:pt>
                <c:pt idx="143">
                  <c:v>47574</c:v>
                </c:pt>
                <c:pt idx="144">
                  <c:v>47604</c:v>
                </c:pt>
                <c:pt idx="145">
                  <c:v>47635</c:v>
                </c:pt>
                <c:pt idx="146">
                  <c:v>47665</c:v>
                </c:pt>
                <c:pt idx="147">
                  <c:v>47696</c:v>
                </c:pt>
                <c:pt idx="148">
                  <c:v>47727</c:v>
                </c:pt>
                <c:pt idx="149">
                  <c:v>47757</c:v>
                </c:pt>
                <c:pt idx="150">
                  <c:v>47788</c:v>
                </c:pt>
                <c:pt idx="151">
                  <c:v>47818</c:v>
                </c:pt>
                <c:pt idx="152">
                  <c:v>47849</c:v>
                </c:pt>
                <c:pt idx="153">
                  <c:v>47880</c:v>
                </c:pt>
                <c:pt idx="154">
                  <c:v>47908</c:v>
                </c:pt>
                <c:pt idx="155">
                  <c:v>47939</c:v>
                </c:pt>
                <c:pt idx="156">
                  <c:v>47969</c:v>
                </c:pt>
                <c:pt idx="157">
                  <c:v>48000</c:v>
                </c:pt>
                <c:pt idx="158">
                  <c:v>48030</c:v>
                </c:pt>
                <c:pt idx="159">
                  <c:v>48061</c:v>
                </c:pt>
                <c:pt idx="160">
                  <c:v>48092</c:v>
                </c:pt>
                <c:pt idx="161">
                  <c:v>48122</c:v>
                </c:pt>
                <c:pt idx="162">
                  <c:v>48153</c:v>
                </c:pt>
                <c:pt idx="163">
                  <c:v>48183</c:v>
                </c:pt>
                <c:pt idx="164">
                  <c:v>48214</c:v>
                </c:pt>
                <c:pt idx="165">
                  <c:v>48245</c:v>
                </c:pt>
                <c:pt idx="166">
                  <c:v>48274</c:v>
                </c:pt>
                <c:pt idx="167">
                  <c:v>48305</c:v>
                </c:pt>
                <c:pt idx="168">
                  <c:v>48335</c:v>
                </c:pt>
                <c:pt idx="169">
                  <c:v>48366</c:v>
                </c:pt>
                <c:pt idx="170">
                  <c:v>48396</c:v>
                </c:pt>
                <c:pt idx="171">
                  <c:v>48427</c:v>
                </c:pt>
                <c:pt idx="172">
                  <c:v>48458</c:v>
                </c:pt>
                <c:pt idx="173">
                  <c:v>48488</c:v>
                </c:pt>
                <c:pt idx="174">
                  <c:v>48519</c:v>
                </c:pt>
                <c:pt idx="175">
                  <c:v>48549</c:v>
                </c:pt>
                <c:pt idx="176">
                  <c:v>48580</c:v>
                </c:pt>
                <c:pt idx="177">
                  <c:v>48611</c:v>
                </c:pt>
                <c:pt idx="178">
                  <c:v>48639</c:v>
                </c:pt>
                <c:pt idx="179">
                  <c:v>48670</c:v>
                </c:pt>
              </c:numCache>
            </c:numRef>
          </c:xVal>
          <c:yVal>
            <c:numRef>
              <c:f>[0]!anuiteti_1</c:f>
              <c:numCache>
                <c:formatCode>_(* #,##0.00_);_(* \(#,##0.00\);_(* "-"??_);_(@_)</c:formatCode>
                <c:ptCount val="180"/>
                <c:pt idx="0">
                  <c:v>101.9991051751262</c:v>
                </c:pt>
                <c:pt idx="1">
                  <c:v>101.99910517512619</c:v>
                </c:pt>
                <c:pt idx="2">
                  <c:v>101.9991051751262</c:v>
                </c:pt>
                <c:pt idx="3">
                  <c:v>101.99910517512619</c:v>
                </c:pt>
                <c:pt idx="4">
                  <c:v>101.99910517512619</c:v>
                </c:pt>
                <c:pt idx="5">
                  <c:v>101.9991051751262</c:v>
                </c:pt>
                <c:pt idx="6">
                  <c:v>101.99910517512616</c:v>
                </c:pt>
                <c:pt idx="7">
                  <c:v>101.99910517512616</c:v>
                </c:pt>
                <c:pt idx="8">
                  <c:v>101.99910517512618</c:v>
                </c:pt>
                <c:pt idx="9">
                  <c:v>101.99910517512616</c:v>
                </c:pt>
                <c:pt idx="10">
                  <c:v>101.99910517512613</c:v>
                </c:pt>
                <c:pt idx="11">
                  <c:v>101.99910517512612</c:v>
                </c:pt>
                <c:pt idx="12">
                  <c:v>101.99910517512616</c:v>
                </c:pt>
                <c:pt idx="13">
                  <c:v>101.99910517512613</c:v>
                </c:pt>
                <c:pt idx="14">
                  <c:v>100.65701168597973</c:v>
                </c:pt>
                <c:pt idx="15">
                  <c:v>100.65701168597971</c:v>
                </c:pt>
                <c:pt idx="16">
                  <c:v>100.65701168597975</c:v>
                </c:pt>
                <c:pt idx="17">
                  <c:v>100.65701168597977</c:v>
                </c:pt>
                <c:pt idx="18">
                  <c:v>100.65701168597971</c:v>
                </c:pt>
                <c:pt idx="19">
                  <c:v>100.65701168597971</c:v>
                </c:pt>
                <c:pt idx="20">
                  <c:v>99.349777767979958</c:v>
                </c:pt>
                <c:pt idx="21">
                  <c:v>99.349777767979987</c:v>
                </c:pt>
                <c:pt idx="22">
                  <c:v>99.349777767979973</c:v>
                </c:pt>
                <c:pt idx="23">
                  <c:v>99.349777767979944</c:v>
                </c:pt>
                <c:pt idx="24">
                  <c:v>99.34977776797993</c:v>
                </c:pt>
                <c:pt idx="25">
                  <c:v>99.34977776797993</c:v>
                </c:pt>
                <c:pt idx="26">
                  <c:v>99.34977776797993</c:v>
                </c:pt>
                <c:pt idx="27">
                  <c:v>99.349777767979916</c:v>
                </c:pt>
                <c:pt idx="28">
                  <c:v>99.34977776797993</c:v>
                </c:pt>
                <c:pt idx="29">
                  <c:v>99.349777767979916</c:v>
                </c:pt>
                <c:pt idx="30">
                  <c:v>99.349777767979901</c:v>
                </c:pt>
                <c:pt idx="31">
                  <c:v>99.349777767979873</c:v>
                </c:pt>
                <c:pt idx="32">
                  <c:v>98.076062668390421</c:v>
                </c:pt>
                <c:pt idx="33">
                  <c:v>98.076062668390421</c:v>
                </c:pt>
                <c:pt idx="34">
                  <c:v>98.076062668390406</c:v>
                </c:pt>
                <c:pt idx="35">
                  <c:v>118.08670838186637</c:v>
                </c:pt>
                <c:pt idx="36">
                  <c:v>118.08670838186637</c:v>
                </c:pt>
                <c:pt idx="37">
                  <c:v>118.08670838186642</c:v>
                </c:pt>
                <c:pt idx="38">
                  <c:v>118.08670838186639</c:v>
                </c:pt>
                <c:pt idx="39">
                  <c:v>118.08670838186642</c:v>
                </c:pt>
                <c:pt idx="40">
                  <c:v>118.0867083818664</c:v>
                </c:pt>
                <c:pt idx="41">
                  <c:v>118.08670838186642</c:v>
                </c:pt>
                <c:pt idx="42">
                  <c:v>118.08670838186644</c:v>
                </c:pt>
                <c:pt idx="43">
                  <c:v>118.08670838186644</c:v>
                </c:pt>
                <c:pt idx="44">
                  <c:v>118.08670838186644</c:v>
                </c:pt>
                <c:pt idx="45">
                  <c:v>118.08670838186649</c:v>
                </c:pt>
                <c:pt idx="46">
                  <c:v>118.43594257150038</c:v>
                </c:pt>
                <c:pt idx="47">
                  <c:v>118.43594257150041</c:v>
                </c:pt>
                <c:pt idx="48">
                  <c:v>118.43594257150039</c:v>
                </c:pt>
                <c:pt idx="49">
                  <c:v>118.43594257150041</c:v>
                </c:pt>
                <c:pt idx="50">
                  <c:v>118.43594257150042</c:v>
                </c:pt>
                <c:pt idx="51">
                  <c:v>118.43594257150042</c:v>
                </c:pt>
                <c:pt idx="52">
                  <c:v>118.43594257150041</c:v>
                </c:pt>
                <c:pt idx="53">
                  <c:v>118.43594257150043</c:v>
                </c:pt>
                <c:pt idx="54">
                  <c:v>118.43594257150042</c:v>
                </c:pt>
                <c:pt idx="55">
                  <c:v>118.43594257150041</c:v>
                </c:pt>
                <c:pt idx="56">
                  <c:v>116.59193992133656</c:v>
                </c:pt>
                <c:pt idx="57">
                  <c:v>116.59193992133656</c:v>
                </c:pt>
                <c:pt idx="58">
                  <c:v>116.59193992133656</c:v>
                </c:pt>
                <c:pt idx="59">
                  <c:v>116.5919399213366</c:v>
                </c:pt>
                <c:pt idx="60">
                  <c:v>116.59193992133658</c:v>
                </c:pt>
                <c:pt idx="61">
                  <c:v>116.5919399213366</c:v>
                </c:pt>
                <c:pt idx="62">
                  <c:v>116.5919399213366</c:v>
                </c:pt>
                <c:pt idx="63">
                  <c:v>116.5919399213366</c:v>
                </c:pt>
                <c:pt idx="64">
                  <c:v>116.59193992133663</c:v>
                </c:pt>
                <c:pt idx="65">
                  <c:v>116.59193992133663</c:v>
                </c:pt>
                <c:pt idx="66">
                  <c:v>116.59193992133662</c:v>
                </c:pt>
                <c:pt idx="67">
                  <c:v>116.59193992133663</c:v>
                </c:pt>
                <c:pt idx="68">
                  <c:v>116.59193992133665</c:v>
                </c:pt>
                <c:pt idx="69">
                  <c:v>116.59193992133669</c:v>
                </c:pt>
                <c:pt idx="70">
                  <c:v>116.59193992133669</c:v>
                </c:pt>
                <c:pt idx="71">
                  <c:v>116.59193992133666</c:v>
                </c:pt>
                <c:pt idx="72">
                  <c:v>116.59193992133667</c:v>
                </c:pt>
                <c:pt idx="73">
                  <c:v>116.5919399213367</c:v>
                </c:pt>
                <c:pt idx="74">
                  <c:v>116.59193992133672</c:v>
                </c:pt>
                <c:pt idx="75">
                  <c:v>116.59193992133675</c:v>
                </c:pt>
                <c:pt idx="76">
                  <c:v>116.59193992133676</c:v>
                </c:pt>
                <c:pt idx="77">
                  <c:v>116.59193992133673</c:v>
                </c:pt>
                <c:pt idx="78">
                  <c:v>116.59193992133675</c:v>
                </c:pt>
                <c:pt idx="79">
                  <c:v>116.59193992133676</c:v>
                </c:pt>
                <c:pt idx="80">
                  <c:v>115.13454067232007</c:v>
                </c:pt>
                <c:pt idx="81">
                  <c:v>115.1345406723201</c:v>
                </c:pt>
                <c:pt idx="82">
                  <c:v>115.13454067232007</c:v>
                </c:pt>
                <c:pt idx="83">
                  <c:v>115.13454067232009</c:v>
                </c:pt>
                <c:pt idx="84">
                  <c:v>115.13454067232007</c:v>
                </c:pt>
                <c:pt idx="85">
                  <c:v>115.1345406723201</c:v>
                </c:pt>
                <c:pt idx="86">
                  <c:v>115.13454067232009</c:v>
                </c:pt>
                <c:pt idx="87">
                  <c:v>115.13454067232006</c:v>
                </c:pt>
                <c:pt idx="88">
                  <c:v>115.13454067232007</c:v>
                </c:pt>
                <c:pt idx="89">
                  <c:v>115.13454067232007</c:v>
                </c:pt>
                <c:pt idx="90">
                  <c:v>115.13454067232006</c:v>
                </c:pt>
                <c:pt idx="91">
                  <c:v>115.13454067232007</c:v>
                </c:pt>
                <c:pt idx="92">
                  <c:v>115.13454067232006</c:v>
                </c:pt>
                <c:pt idx="93">
                  <c:v>115.13454067232007</c:v>
                </c:pt>
                <c:pt idx="94">
                  <c:v>115.13454067232007</c:v>
                </c:pt>
                <c:pt idx="95">
                  <c:v>104.29629601960508</c:v>
                </c:pt>
                <c:pt idx="96">
                  <c:v>104.29629601960509</c:v>
                </c:pt>
                <c:pt idx="97">
                  <c:v>104.29629601960509</c:v>
                </c:pt>
                <c:pt idx="98">
                  <c:v>104.29629601960512</c:v>
                </c:pt>
                <c:pt idx="99">
                  <c:v>104.29629601960512</c:v>
                </c:pt>
                <c:pt idx="100">
                  <c:v>104.29629601960508</c:v>
                </c:pt>
                <c:pt idx="101">
                  <c:v>104.29629601960507</c:v>
                </c:pt>
                <c:pt idx="102">
                  <c:v>104.29629601960514</c:v>
                </c:pt>
                <c:pt idx="103">
                  <c:v>104.29629601960515</c:v>
                </c:pt>
                <c:pt idx="104">
                  <c:v>104.29629601960514</c:v>
                </c:pt>
                <c:pt idx="105">
                  <c:v>104.29629601960515</c:v>
                </c:pt>
                <c:pt idx="106">
                  <c:v>104.29629601960508</c:v>
                </c:pt>
                <c:pt idx="107">
                  <c:v>104.29629601960512</c:v>
                </c:pt>
                <c:pt idx="108">
                  <c:v>104.29629601960512</c:v>
                </c:pt>
                <c:pt idx="109">
                  <c:v>104.29629601960511</c:v>
                </c:pt>
                <c:pt idx="110">
                  <c:v>104.29629601960514</c:v>
                </c:pt>
                <c:pt idx="111">
                  <c:v>104.29629601960518</c:v>
                </c:pt>
                <c:pt idx="112">
                  <c:v>104.29629601960511</c:v>
                </c:pt>
                <c:pt idx="113">
                  <c:v>104.29629601960511</c:v>
                </c:pt>
                <c:pt idx="114">
                  <c:v>104.29629601960512</c:v>
                </c:pt>
                <c:pt idx="115">
                  <c:v>104.29629601960512</c:v>
                </c:pt>
                <c:pt idx="116">
                  <c:v>98.16121978315779</c:v>
                </c:pt>
                <c:pt idx="117">
                  <c:v>98.161219783157648</c:v>
                </c:pt>
                <c:pt idx="118">
                  <c:v>98.161219783157875</c:v>
                </c:pt>
                <c:pt idx="119">
                  <c:v>98.161219783157847</c:v>
                </c:pt>
                <c:pt idx="120">
                  <c:v>98.161219783157819</c:v>
                </c:pt>
                <c:pt idx="121">
                  <c:v>98.161219783157861</c:v>
                </c:pt>
                <c:pt idx="122">
                  <c:v>98.161219783157776</c:v>
                </c:pt>
                <c:pt idx="123">
                  <c:v>98.16121978315789</c:v>
                </c:pt>
                <c:pt idx="124">
                  <c:v>98.161219783157847</c:v>
                </c:pt>
                <c:pt idx="125">
                  <c:v>98.161219783157748</c:v>
                </c:pt>
                <c:pt idx="126">
                  <c:v>98.161219783157847</c:v>
                </c:pt>
                <c:pt idx="127">
                  <c:v>98.161219783157861</c:v>
                </c:pt>
                <c:pt idx="128">
                  <c:v>98.161219783157804</c:v>
                </c:pt>
                <c:pt idx="129">
                  <c:v>98.16121978315789</c:v>
                </c:pt>
                <c:pt idx="130">
                  <c:v>98.161219783157904</c:v>
                </c:pt>
                <c:pt idx="131">
                  <c:v>98.16121978315789</c:v>
                </c:pt>
                <c:pt idx="132">
                  <c:v>98.161219783157875</c:v>
                </c:pt>
                <c:pt idx="133">
                  <c:v>98.161219783157833</c:v>
                </c:pt>
                <c:pt idx="134">
                  <c:v>98.161219783157975</c:v>
                </c:pt>
                <c:pt idx="135">
                  <c:v>98.161219783158018</c:v>
                </c:pt>
                <c:pt idx="136">
                  <c:v>98.161219783157904</c:v>
                </c:pt>
                <c:pt idx="137">
                  <c:v>98.161219783157975</c:v>
                </c:pt>
                <c:pt idx="138">
                  <c:v>98.161219783157875</c:v>
                </c:pt>
                <c:pt idx="139">
                  <c:v>98.161219783158046</c:v>
                </c:pt>
                <c:pt idx="140">
                  <c:v>98.161219783158003</c:v>
                </c:pt>
                <c:pt idx="141">
                  <c:v>92.705825405007175</c:v>
                </c:pt>
                <c:pt idx="142">
                  <c:v>92.705825405007076</c:v>
                </c:pt>
                <c:pt idx="143">
                  <c:v>92.705825405007488</c:v>
                </c:pt>
                <c:pt idx="144">
                  <c:v>92.705825405007616</c:v>
                </c:pt>
                <c:pt idx="145">
                  <c:v>92.705825405007346</c:v>
                </c:pt>
                <c:pt idx="146">
                  <c:v>92.705825405007516</c:v>
                </c:pt>
                <c:pt idx="147">
                  <c:v>92.705825405007545</c:v>
                </c:pt>
                <c:pt idx="148">
                  <c:v>92.705825405007602</c:v>
                </c:pt>
                <c:pt idx="149">
                  <c:v>92.705825405006934</c:v>
                </c:pt>
                <c:pt idx="150">
                  <c:v>92.705825405007303</c:v>
                </c:pt>
                <c:pt idx="151">
                  <c:v>92.705825405007957</c:v>
                </c:pt>
                <c:pt idx="152">
                  <c:v>92.705825405007616</c:v>
                </c:pt>
                <c:pt idx="153">
                  <c:v>92.705825405006905</c:v>
                </c:pt>
                <c:pt idx="154">
                  <c:v>92.705825405007658</c:v>
                </c:pt>
                <c:pt idx="155">
                  <c:v>92.705825405008227</c:v>
                </c:pt>
                <c:pt idx="156">
                  <c:v>92.705825405007815</c:v>
                </c:pt>
                <c:pt idx="157">
                  <c:v>92.705825405006692</c:v>
                </c:pt>
                <c:pt idx="158">
                  <c:v>92.705825405006948</c:v>
                </c:pt>
                <c:pt idx="159">
                  <c:v>92.705825405008142</c:v>
                </c:pt>
                <c:pt idx="160">
                  <c:v>92.705825405007786</c:v>
                </c:pt>
                <c:pt idx="161">
                  <c:v>92.705825405007189</c:v>
                </c:pt>
                <c:pt idx="162">
                  <c:v>92.705825405007204</c:v>
                </c:pt>
                <c:pt idx="163">
                  <c:v>92.705825405008</c:v>
                </c:pt>
                <c:pt idx="164">
                  <c:v>92.705825405007843</c:v>
                </c:pt>
                <c:pt idx="165">
                  <c:v>92.705825405005854</c:v>
                </c:pt>
                <c:pt idx="166">
                  <c:v>92.70582540500682</c:v>
                </c:pt>
                <c:pt idx="167">
                  <c:v>92.705825405008085</c:v>
                </c:pt>
                <c:pt idx="168">
                  <c:v>92.705825405007928</c:v>
                </c:pt>
                <c:pt idx="169">
                  <c:v>92.705825405006081</c:v>
                </c:pt>
                <c:pt idx="170">
                  <c:v>92.705825405007445</c:v>
                </c:pt>
                <c:pt idx="171">
                  <c:v>92.705825405008582</c:v>
                </c:pt>
                <c:pt idx="172">
                  <c:v>92.705825405007985</c:v>
                </c:pt>
                <c:pt idx="173">
                  <c:v>92.705825405004958</c:v>
                </c:pt>
                <c:pt idx="174">
                  <c:v>92.705825405006294</c:v>
                </c:pt>
                <c:pt idx="175">
                  <c:v>92.705825405009705</c:v>
                </c:pt>
                <c:pt idx="176">
                  <c:v>92.705825405008028</c:v>
                </c:pt>
                <c:pt idx="177">
                  <c:v>92.705825405005385</c:v>
                </c:pt>
                <c:pt idx="178">
                  <c:v>92.705825405009023</c:v>
                </c:pt>
                <c:pt idx="179">
                  <c:v>92.70582540501286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730880"/>
        <c:axId val="140055296"/>
      </c:scatterChart>
      <c:valAx>
        <c:axId val="136955392"/>
        <c:scaling>
          <c:orientation val="minMax"/>
        </c:scaling>
        <c:delete val="0"/>
        <c:axPos val="b"/>
        <c:numFmt formatCode="mm\-yyyy" sourceLinked="0"/>
        <c:majorTickMark val="out"/>
        <c:minorTickMark val="none"/>
        <c:tickLblPos val="nextTo"/>
        <c:crossAx val="136956928"/>
        <c:crosses val="autoZero"/>
        <c:crossBetween val="midCat"/>
      </c:valAx>
      <c:valAx>
        <c:axId val="136956928"/>
        <c:scaling>
          <c:orientation val="minMax"/>
          <c:min val="0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36955392"/>
        <c:crosses val="autoZero"/>
        <c:crossBetween val="midCat"/>
      </c:valAx>
      <c:valAx>
        <c:axId val="140055296"/>
        <c:scaling>
          <c:orientation val="minMax"/>
          <c:min val="0"/>
        </c:scaling>
        <c:delete val="0"/>
        <c:axPos val="r"/>
        <c:numFmt formatCode="_(* #,##0.00_);_(* \(#,##0.00\);_(* &quot;-&quot;??_);_(@_)" sourceLinked="1"/>
        <c:majorTickMark val="out"/>
        <c:minorTickMark val="none"/>
        <c:tickLblPos val="nextTo"/>
        <c:crossAx val="158730880"/>
        <c:crosses val="max"/>
        <c:crossBetween val="midCat"/>
      </c:valAx>
      <c:valAx>
        <c:axId val="158730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40055296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EUR / HRK 2011-2018</a:t>
            </a:r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'HNB tečaj'!$A$5119:$A$7720</c:f>
              <c:numCache>
                <c:formatCode>m/d/yyyy</c:formatCode>
                <c:ptCount val="2602"/>
                <c:pt idx="0">
                  <c:v>40544</c:v>
                </c:pt>
                <c:pt idx="1">
                  <c:v>40545</c:v>
                </c:pt>
                <c:pt idx="2">
                  <c:v>40546</c:v>
                </c:pt>
                <c:pt idx="3">
                  <c:v>40547</c:v>
                </c:pt>
                <c:pt idx="4">
                  <c:v>40548</c:v>
                </c:pt>
                <c:pt idx="5">
                  <c:v>40549</c:v>
                </c:pt>
                <c:pt idx="6">
                  <c:v>40550</c:v>
                </c:pt>
                <c:pt idx="7">
                  <c:v>40551</c:v>
                </c:pt>
                <c:pt idx="8">
                  <c:v>40552</c:v>
                </c:pt>
                <c:pt idx="9">
                  <c:v>40553</c:v>
                </c:pt>
                <c:pt idx="10">
                  <c:v>40554</c:v>
                </c:pt>
                <c:pt idx="11">
                  <c:v>40555</c:v>
                </c:pt>
                <c:pt idx="12">
                  <c:v>40556</c:v>
                </c:pt>
                <c:pt idx="13">
                  <c:v>40557</c:v>
                </c:pt>
                <c:pt idx="14">
                  <c:v>40558</c:v>
                </c:pt>
                <c:pt idx="15">
                  <c:v>40559</c:v>
                </c:pt>
                <c:pt idx="16">
                  <c:v>40560</c:v>
                </c:pt>
                <c:pt idx="17">
                  <c:v>40561</c:v>
                </c:pt>
                <c:pt idx="18">
                  <c:v>40562</c:v>
                </c:pt>
                <c:pt idx="19">
                  <c:v>40563</c:v>
                </c:pt>
                <c:pt idx="20">
                  <c:v>40564</c:v>
                </c:pt>
                <c:pt idx="21">
                  <c:v>40565</c:v>
                </c:pt>
                <c:pt idx="22">
                  <c:v>40566</c:v>
                </c:pt>
                <c:pt idx="23">
                  <c:v>40567</c:v>
                </c:pt>
                <c:pt idx="24">
                  <c:v>40568</c:v>
                </c:pt>
                <c:pt idx="25">
                  <c:v>40569</c:v>
                </c:pt>
                <c:pt idx="26">
                  <c:v>40570</c:v>
                </c:pt>
                <c:pt idx="27">
                  <c:v>40571</c:v>
                </c:pt>
                <c:pt idx="28">
                  <c:v>40572</c:v>
                </c:pt>
                <c:pt idx="29">
                  <c:v>40573</c:v>
                </c:pt>
                <c:pt idx="30">
                  <c:v>40574</c:v>
                </c:pt>
                <c:pt idx="31">
                  <c:v>40575</c:v>
                </c:pt>
                <c:pt idx="32">
                  <c:v>40576</c:v>
                </c:pt>
                <c:pt idx="33">
                  <c:v>40577</c:v>
                </c:pt>
                <c:pt idx="34">
                  <c:v>40578</c:v>
                </c:pt>
                <c:pt idx="35">
                  <c:v>40579</c:v>
                </c:pt>
                <c:pt idx="36">
                  <c:v>40580</c:v>
                </c:pt>
                <c:pt idx="37">
                  <c:v>40581</c:v>
                </c:pt>
                <c:pt idx="38">
                  <c:v>40582</c:v>
                </c:pt>
                <c:pt idx="39">
                  <c:v>40583</c:v>
                </c:pt>
                <c:pt idx="40">
                  <c:v>40584</c:v>
                </c:pt>
                <c:pt idx="41">
                  <c:v>40585</c:v>
                </c:pt>
                <c:pt idx="42">
                  <c:v>40586</c:v>
                </c:pt>
                <c:pt idx="43">
                  <c:v>40587</c:v>
                </c:pt>
                <c:pt idx="44">
                  <c:v>40588</c:v>
                </c:pt>
                <c:pt idx="45">
                  <c:v>40589</c:v>
                </c:pt>
                <c:pt idx="46">
                  <c:v>40590</c:v>
                </c:pt>
                <c:pt idx="47">
                  <c:v>40591</c:v>
                </c:pt>
                <c:pt idx="48">
                  <c:v>40592</c:v>
                </c:pt>
                <c:pt idx="49">
                  <c:v>40593</c:v>
                </c:pt>
                <c:pt idx="50">
                  <c:v>40594</c:v>
                </c:pt>
                <c:pt idx="51">
                  <c:v>40595</c:v>
                </c:pt>
                <c:pt idx="52">
                  <c:v>40596</c:v>
                </c:pt>
                <c:pt idx="53">
                  <c:v>40597</c:v>
                </c:pt>
                <c:pt idx="54">
                  <c:v>40598</c:v>
                </c:pt>
                <c:pt idx="55">
                  <c:v>40599</c:v>
                </c:pt>
                <c:pt idx="56">
                  <c:v>40600</c:v>
                </c:pt>
                <c:pt idx="57">
                  <c:v>40601</c:v>
                </c:pt>
                <c:pt idx="58">
                  <c:v>40602</c:v>
                </c:pt>
                <c:pt idx="59">
                  <c:v>40603</c:v>
                </c:pt>
                <c:pt idx="60">
                  <c:v>40604</c:v>
                </c:pt>
                <c:pt idx="61">
                  <c:v>40605</c:v>
                </c:pt>
                <c:pt idx="62">
                  <c:v>40606</c:v>
                </c:pt>
                <c:pt idx="63">
                  <c:v>40607</c:v>
                </c:pt>
                <c:pt idx="64">
                  <c:v>40608</c:v>
                </c:pt>
                <c:pt idx="65">
                  <c:v>40609</c:v>
                </c:pt>
                <c:pt idx="66">
                  <c:v>40610</c:v>
                </c:pt>
                <c:pt idx="67">
                  <c:v>40611</c:v>
                </c:pt>
                <c:pt idx="68">
                  <c:v>40612</c:v>
                </c:pt>
                <c:pt idx="69">
                  <c:v>40613</c:v>
                </c:pt>
                <c:pt idx="70">
                  <c:v>40614</c:v>
                </c:pt>
                <c:pt idx="71">
                  <c:v>40615</c:v>
                </c:pt>
                <c:pt idx="72">
                  <c:v>40616</c:v>
                </c:pt>
                <c:pt idx="73">
                  <c:v>40617</c:v>
                </c:pt>
                <c:pt idx="74">
                  <c:v>40618</c:v>
                </c:pt>
                <c:pt idx="75">
                  <c:v>40619</c:v>
                </c:pt>
                <c:pt idx="76">
                  <c:v>40620</c:v>
                </c:pt>
                <c:pt idx="77">
                  <c:v>40621</c:v>
                </c:pt>
                <c:pt idx="78">
                  <c:v>40622</c:v>
                </c:pt>
                <c:pt idx="79">
                  <c:v>40623</c:v>
                </c:pt>
                <c:pt idx="80">
                  <c:v>40624</c:v>
                </c:pt>
                <c:pt idx="81">
                  <c:v>40625</c:v>
                </c:pt>
                <c:pt idx="82">
                  <c:v>40626</c:v>
                </c:pt>
                <c:pt idx="83">
                  <c:v>40627</c:v>
                </c:pt>
                <c:pt idx="84">
                  <c:v>40628</c:v>
                </c:pt>
                <c:pt idx="85">
                  <c:v>40629</c:v>
                </c:pt>
                <c:pt idx="86">
                  <c:v>40630</c:v>
                </c:pt>
                <c:pt idx="87">
                  <c:v>40631</c:v>
                </c:pt>
                <c:pt idx="88">
                  <c:v>40632</c:v>
                </c:pt>
                <c:pt idx="89">
                  <c:v>40633</c:v>
                </c:pt>
                <c:pt idx="90">
                  <c:v>40634</c:v>
                </c:pt>
                <c:pt idx="91">
                  <c:v>40635</c:v>
                </c:pt>
                <c:pt idx="92">
                  <c:v>40636</c:v>
                </c:pt>
                <c:pt idx="93">
                  <c:v>40637</c:v>
                </c:pt>
                <c:pt idx="94">
                  <c:v>40638</c:v>
                </c:pt>
                <c:pt idx="95">
                  <c:v>40639</c:v>
                </c:pt>
                <c:pt idx="96">
                  <c:v>40640</c:v>
                </c:pt>
                <c:pt idx="97">
                  <c:v>40641</c:v>
                </c:pt>
                <c:pt idx="98">
                  <c:v>40642</c:v>
                </c:pt>
                <c:pt idx="99">
                  <c:v>40643</c:v>
                </c:pt>
                <c:pt idx="100">
                  <c:v>40644</c:v>
                </c:pt>
                <c:pt idx="101">
                  <c:v>40645</c:v>
                </c:pt>
                <c:pt idx="102">
                  <c:v>40646</c:v>
                </c:pt>
                <c:pt idx="103">
                  <c:v>40647</c:v>
                </c:pt>
                <c:pt idx="104">
                  <c:v>40648</c:v>
                </c:pt>
                <c:pt idx="105">
                  <c:v>40649</c:v>
                </c:pt>
                <c:pt idx="106">
                  <c:v>40650</c:v>
                </c:pt>
                <c:pt idx="107">
                  <c:v>40651</c:v>
                </c:pt>
                <c:pt idx="108">
                  <c:v>40652</c:v>
                </c:pt>
                <c:pt idx="109">
                  <c:v>40653</c:v>
                </c:pt>
                <c:pt idx="110">
                  <c:v>40654</c:v>
                </c:pt>
                <c:pt idx="111">
                  <c:v>40655</c:v>
                </c:pt>
                <c:pt idx="112">
                  <c:v>40656</c:v>
                </c:pt>
                <c:pt idx="113">
                  <c:v>40657</c:v>
                </c:pt>
                <c:pt idx="114">
                  <c:v>40658</c:v>
                </c:pt>
                <c:pt idx="115">
                  <c:v>40659</c:v>
                </c:pt>
                <c:pt idx="116">
                  <c:v>40660</c:v>
                </c:pt>
                <c:pt idx="117">
                  <c:v>40661</c:v>
                </c:pt>
                <c:pt idx="118">
                  <c:v>40662</c:v>
                </c:pt>
                <c:pt idx="119">
                  <c:v>40663</c:v>
                </c:pt>
                <c:pt idx="120">
                  <c:v>40664</c:v>
                </c:pt>
                <c:pt idx="121">
                  <c:v>40665</c:v>
                </c:pt>
                <c:pt idx="122">
                  <c:v>40666</c:v>
                </c:pt>
                <c:pt idx="123">
                  <c:v>40667</c:v>
                </c:pt>
                <c:pt idx="124">
                  <c:v>40668</c:v>
                </c:pt>
                <c:pt idx="125">
                  <c:v>40669</c:v>
                </c:pt>
                <c:pt idx="126">
                  <c:v>40670</c:v>
                </c:pt>
                <c:pt idx="127">
                  <c:v>40671</c:v>
                </c:pt>
                <c:pt idx="128">
                  <c:v>40672</c:v>
                </c:pt>
                <c:pt idx="129">
                  <c:v>40673</c:v>
                </c:pt>
                <c:pt idx="130">
                  <c:v>40674</c:v>
                </c:pt>
                <c:pt idx="131">
                  <c:v>40675</c:v>
                </c:pt>
                <c:pt idx="132">
                  <c:v>40676</c:v>
                </c:pt>
                <c:pt idx="133">
                  <c:v>40677</c:v>
                </c:pt>
                <c:pt idx="134">
                  <c:v>40678</c:v>
                </c:pt>
                <c:pt idx="135">
                  <c:v>40679</c:v>
                </c:pt>
                <c:pt idx="136">
                  <c:v>40680</c:v>
                </c:pt>
                <c:pt idx="137">
                  <c:v>40681</c:v>
                </c:pt>
                <c:pt idx="138">
                  <c:v>40682</c:v>
                </c:pt>
                <c:pt idx="139">
                  <c:v>40683</c:v>
                </c:pt>
                <c:pt idx="140">
                  <c:v>40684</c:v>
                </c:pt>
                <c:pt idx="141">
                  <c:v>40685</c:v>
                </c:pt>
                <c:pt idx="142">
                  <c:v>40686</c:v>
                </c:pt>
                <c:pt idx="143">
                  <c:v>40687</c:v>
                </c:pt>
                <c:pt idx="144">
                  <c:v>40688</c:v>
                </c:pt>
                <c:pt idx="145">
                  <c:v>40689</c:v>
                </c:pt>
                <c:pt idx="146">
                  <c:v>40690</c:v>
                </c:pt>
                <c:pt idx="147">
                  <c:v>40691</c:v>
                </c:pt>
                <c:pt idx="148">
                  <c:v>40692</c:v>
                </c:pt>
                <c:pt idx="149">
                  <c:v>40693</c:v>
                </c:pt>
                <c:pt idx="150">
                  <c:v>40694</c:v>
                </c:pt>
                <c:pt idx="151">
                  <c:v>40695</c:v>
                </c:pt>
                <c:pt idx="152">
                  <c:v>40696</c:v>
                </c:pt>
                <c:pt idx="153">
                  <c:v>40697</c:v>
                </c:pt>
                <c:pt idx="154">
                  <c:v>40698</c:v>
                </c:pt>
                <c:pt idx="155">
                  <c:v>40699</c:v>
                </c:pt>
                <c:pt idx="156">
                  <c:v>40700</c:v>
                </c:pt>
                <c:pt idx="157">
                  <c:v>40701</c:v>
                </c:pt>
                <c:pt idx="158">
                  <c:v>40702</c:v>
                </c:pt>
                <c:pt idx="159">
                  <c:v>40703</c:v>
                </c:pt>
                <c:pt idx="160">
                  <c:v>40704</c:v>
                </c:pt>
                <c:pt idx="161">
                  <c:v>40705</c:v>
                </c:pt>
                <c:pt idx="162">
                  <c:v>40706</c:v>
                </c:pt>
                <c:pt idx="163">
                  <c:v>40707</c:v>
                </c:pt>
                <c:pt idx="164">
                  <c:v>40708</c:v>
                </c:pt>
                <c:pt idx="165">
                  <c:v>40709</c:v>
                </c:pt>
                <c:pt idx="166">
                  <c:v>40710</c:v>
                </c:pt>
                <c:pt idx="167">
                  <c:v>40711</c:v>
                </c:pt>
                <c:pt idx="168">
                  <c:v>40712</c:v>
                </c:pt>
                <c:pt idx="169">
                  <c:v>40713</c:v>
                </c:pt>
                <c:pt idx="170">
                  <c:v>40714</c:v>
                </c:pt>
                <c:pt idx="171">
                  <c:v>40715</c:v>
                </c:pt>
                <c:pt idx="172">
                  <c:v>40716</c:v>
                </c:pt>
                <c:pt idx="173">
                  <c:v>40717</c:v>
                </c:pt>
                <c:pt idx="174">
                  <c:v>40718</c:v>
                </c:pt>
                <c:pt idx="175">
                  <c:v>40719</c:v>
                </c:pt>
                <c:pt idx="176">
                  <c:v>40720</c:v>
                </c:pt>
                <c:pt idx="177">
                  <c:v>40721</c:v>
                </c:pt>
                <c:pt idx="178">
                  <c:v>40722</c:v>
                </c:pt>
                <c:pt idx="179">
                  <c:v>40723</c:v>
                </c:pt>
                <c:pt idx="180">
                  <c:v>40724</c:v>
                </c:pt>
                <c:pt idx="181">
                  <c:v>40725</c:v>
                </c:pt>
                <c:pt idx="182">
                  <c:v>40726</c:v>
                </c:pt>
                <c:pt idx="183">
                  <c:v>40727</c:v>
                </c:pt>
                <c:pt idx="184">
                  <c:v>40728</c:v>
                </c:pt>
                <c:pt idx="185">
                  <c:v>40729</c:v>
                </c:pt>
                <c:pt idx="186">
                  <c:v>40730</c:v>
                </c:pt>
                <c:pt idx="187">
                  <c:v>40731</c:v>
                </c:pt>
                <c:pt idx="188">
                  <c:v>40732</c:v>
                </c:pt>
                <c:pt idx="189">
                  <c:v>40733</c:v>
                </c:pt>
                <c:pt idx="190">
                  <c:v>40734</c:v>
                </c:pt>
                <c:pt idx="191">
                  <c:v>40735</c:v>
                </c:pt>
                <c:pt idx="192">
                  <c:v>40736</c:v>
                </c:pt>
                <c:pt idx="193">
                  <c:v>40737</c:v>
                </c:pt>
                <c:pt idx="194">
                  <c:v>40738</c:v>
                </c:pt>
                <c:pt idx="195">
                  <c:v>40739</c:v>
                </c:pt>
                <c:pt idx="196">
                  <c:v>40740</c:v>
                </c:pt>
                <c:pt idx="197">
                  <c:v>40741</c:v>
                </c:pt>
                <c:pt idx="198">
                  <c:v>40742</c:v>
                </c:pt>
                <c:pt idx="199">
                  <c:v>40743</c:v>
                </c:pt>
                <c:pt idx="200">
                  <c:v>40744</c:v>
                </c:pt>
                <c:pt idx="201">
                  <c:v>40745</c:v>
                </c:pt>
                <c:pt idx="202">
                  <c:v>40746</c:v>
                </c:pt>
                <c:pt idx="203">
                  <c:v>40747</c:v>
                </c:pt>
                <c:pt idx="204">
                  <c:v>40748</c:v>
                </c:pt>
                <c:pt idx="205">
                  <c:v>40749</c:v>
                </c:pt>
                <c:pt idx="206">
                  <c:v>40750</c:v>
                </c:pt>
                <c:pt idx="207">
                  <c:v>40751</c:v>
                </c:pt>
                <c:pt idx="208">
                  <c:v>40752</c:v>
                </c:pt>
                <c:pt idx="209">
                  <c:v>40753</c:v>
                </c:pt>
                <c:pt idx="210">
                  <c:v>40754</c:v>
                </c:pt>
                <c:pt idx="211">
                  <c:v>40755</c:v>
                </c:pt>
                <c:pt idx="212">
                  <c:v>40756</c:v>
                </c:pt>
                <c:pt idx="213">
                  <c:v>40757</c:v>
                </c:pt>
                <c:pt idx="214">
                  <c:v>40758</c:v>
                </c:pt>
                <c:pt idx="215">
                  <c:v>40759</c:v>
                </c:pt>
                <c:pt idx="216">
                  <c:v>40760</c:v>
                </c:pt>
                <c:pt idx="217">
                  <c:v>40761</c:v>
                </c:pt>
                <c:pt idx="218">
                  <c:v>40762</c:v>
                </c:pt>
                <c:pt idx="219">
                  <c:v>40763</c:v>
                </c:pt>
                <c:pt idx="220">
                  <c:v>40764</c:v>
                </c:pt>
                <c:pt idx="221">
                  <c:v>40765</c:v>
                </c:pt>
                <c:pt idx="222">
                  <c:v>40766</c:v>
                </c:pt>
                <c:pt idx="223">
                  <c:v>40767</c:v>
                </c:pt>
                <c:pt idx="224">
                  <c:v>40768</c:v>
                </c:pt>
                <c:pt idx="225">
                  <c:v>40769</c:v>
                </c:pt>
                <c:pt idx="226">
                  <c:v>40770</c:v>
                </c:pt>
                <c:pt idx="227">
                  <c:v>40771</c:v>
                </c:pt>
                <c:pt idx="228">
                  <c:v>40772</c:v>
                </c:pt>
                <c:pt idx="229">
                  <c:v>40773</c:v>
                </c:pt>
                <c:pt idx="230">
                  <c:v>40774</c:v>
                </c:pt>
                <c:pt idx="231">
                  <c:v>40775</c:v>
                </c:pt>
                <c:pt idx="232">
                  <c:v>40776</c:v>
                </c:pt>
                <c:pt idx="233">
                  <c:v>40777</c:v>
                </c:pt>
                <c:pt idx="234">
                  <c:v>40778</c:v>
                </c:pt>
                <c:pt idx="235">
                  <c:v>40779</c:v>
                </c:pt>
                <c:pt idx="236">
                  <c:v>40780</c:v>
                </c:pt>
                <c:pt idx="237">
                  <c:v>40781</c:v>
                </c:pt>
                <c:pt idx="238">
                  <c:v>40782</c:v>
                </c:pt>
                <c:pt idx="239">
                  <c:v>40783</c:v>
                </c:pt>
                <c:pt idx="240">
                  <c:v>40784</c:v>
                </c:pt>
                <c:pt idx="241">
                  <c:v>40785</c:v>
                </c:pt>
                <c:pt idx="242">
                  <c:v>40786</c:v>
                </c:pt>
                <c:pt idx="243">
                  <c:v>40787</c:v>
                </c:pt>
                <c:pt idx="244">
                  <c:v>40788</c:v>
                </c:pt>
                <c:pt idx="245">
                  <c:v>40789</c:v>
                </c:pt>
                <c:pt idx="246">
                  <c:v>40790</c:v>
                </c:pt>
                <c:pt idx="247">
                  <c:v>40791</c:v>
                </c:pt>
                <c:pt idx="248">
                  <c:v>40792</c:v>
                </c:pt>
                <c:pt idx="249">
                  <c:v>40793</c:v>
                </c:pt>
                <c:pt idx="250">
                  <c:v>40794</c:v>
                </c:pt>
                <c:pt idx="251">
                  <c:v>40795</c:v>
                </c:pt>
                <c:pt idx="252">
                  <c:v>40796</c:v>
                </c:pt>
                <c:pt idx="253">
                  <c:v>40797</c:v>
                </c:pt>
                <c:pt idx="254">
                  <c:v>40798</c:v>
                </c:pt>
                <c:pt idx="255">
                  <c:v>40799</c:v>
                </c:pt>
                <c:pt idx="256">
                  <c:v>40800</c:v>
                </c:pt>
                <c:pt idx="257">
                  <c:v>40801</c:v>
                </c:pt>
                <c:pt idx="258">
                  <c:v>40802</c:v>
                </c:pt>
                <c:pt idx="259">
                  <c:v>40803</c:v>
                </c:pt>
                <c:pt idx="260">
                  <c:v>40804</c:v>
                </c:pt>
                <c:pt idx="261">
                  <c:v>40805</c:v>
                </c:pt>
                <c:pt idx="262">
                  <c:v>40806</c:v>
                </c:pt>
                <c:pt idx="263">
                  <c:v>40807</c:v>
                </c:pt>
                <c:pt idx="264">
                  <c:v>40808</c:v>
                </c:pt>
                <c:pt idx="265">
                  <c:v>40809</c:v>
                </c:pt>
                <c:pt idx="266">
                  <c:v>40810</c:v>
                </c:pt>
                <c:pt idx="267">
                  <c:v>40811</c:v>
                </c:pt>
                <c:pt idx="268">
                  <c:v>40812</c:v>
                </c:pt>
                <c:pt idx="269">
                  <c:v>40813</c:v>
                </c:pt>
                <c:pt idx="270">
                  <c:v>40814</c:v>
                </c:pt>
                <c:pt idx="271">
                  <c:v>40815</c:v>
                </c:pt>
                <c:pt idx="272">
                  <c:v>40816</c:v>
                </c:pt>
                <c:pt idx="273">
                  <c:v>40817</c:v>
                </c:pt>
                <c:pt idx="274">
                  <c:v>40818</c:v>
                </c:pt>
                <c:pt idx="275">
                  <c:v>40819</c:v>
                </c:pt>
                <c:pt idx="276">
                  <c:v>40820</c:v>
                </c:pt>
                <c:pt idx="277">
                  <c:v>40821</c:v>
                </c:pt>
                <c:pt idx="278">
                  <c:v>40822</c:v>
                </c:pt>
                <c:pt idx="279">
                  <c:v>40823</c:v>
                </c:pt>
                <c:pt idx="280">
                  <c:v>40824</c:v>
                </c:pt>
                <c:pt idx="281">
                  <c:v>40825</c:v>
                </c:pt>
                <c:pt idx="282">
                  <c:v>40826</c:v>
                </c:pt>
                <c:pt idx="283">
                  <c:v>40827</c:v>
                </c:pt>
                <c:pt idx="284">
                  <c:v>40828</c:v>
                </c:pt>
                <c:pt idx="285">
                  <c:v>40829</c:v>
                </c:pt>
                <c:pt idx="286">
                  <c:v>40830</c:v>
                </c:pt>
                <c:pt idx="287">
                  <c:v>40831</c:v>
                </c:pt>
                <c:pt idx="288">
                  <c:v>40832</c:v>
                </c:pt>
                <c:pt idx="289">
                  <c:v>40833</c:v>
                </c:pt>
                <c:pt idx="290">
                  <c:v>40834</c:v>
                </c:pt>
                <c:pt idx="291">
                  <c:v>40835</c:v>
                </c:pt>
                <c:pt idx="292">
                  <c:v>40836</c:v>
                </c:pt>
                <c:pt idx="293">
                  <c:v>40837</c:v>
                </c:pt>
                <c:pt idx="294">
                  <c:v>40838</c:v>
                </c:pt>
                <c:pt idx="295">
                  <c:v>40839</c:v>
                </c:pt>
                <c:pt idx="296">
                  <c:v>40840</c:v>
                </c:pt>
                <c:pt idx="297">
                  <c:v>40841</c:v>
                </c:pt>
                <c:pt idx="298">
                  <c:v>40842</c:v>
                </c:pt>
                <c:pt idx="299">
                  <c:v>40843</c:v>
                </c:pt>
                <c:pt idx="300">
                  <c:v>40844</c:v>
                </c:pt>
                <c:pt idx="301">
                  <c:v>40845</c:v>
                </c:pt>
                <c:pt idx="302">
                  <c:v>40846</c:v>
                </c:pt>
                <c:pt idx="303">
                  <c:v>40847</c:v>
                </c:pt>
                <c:pt idx="304">
                  <c:v>40848</c:v>
                </c:pt>
                <c:pt idx="305">
                  <c:v>40849</c:v>
                </c:pt>
                <c:pt idx="306">
                  <c:v>40850</c:v>
                </c:pt>
                <c:pt idx="307">
                  <c:v>40851</c:v>
                </c:pt>
                <c:pt idx="308">
                  <c:v>40852</c:v>
                </c:pt>
                <c:pt idx="309">
                  <c:v>40853</c:v>
                </c:pt>
                <c:pt idx="310">
                  <c:v>40854</c:v>
                </c:pt>
                <c:pt idx="311">
                  <c:v>40855</c:v>
                </c:pt>
                <c:pt idx="312">
                  <c:v>40856</c:v>
                </c:pt>
                <c:pt idx="313">
                  <c:v>40857</c:v>
                </c:pt>
                <c:pt idx="314">
                  <c:v>40858</c:v>
                </c:pt>
                <c:pt idx="315">
                  <c:v>40859</c:v>
                </c:pt>
                <c:pt idx="316">
                  <c:v>40860</c:v>
                </c:pt>
                <c:pt idx="317">
                  <c:v>40861</c:v>
                </c:pt>
                <c:pt idx="318">
                  <c:v>40862</c:v>
                </c:pt>
                <c:pt idx="319">
                  <c:v>40863</c:v>
                </c:pt>
                <c:pt idx="320">
                  <c:v>40864</c:v>
                </c:pt>
                <c:pt idx="321">
                  <c:v>40865</c:v>
                </c:pt>
                <c:pt idx="322">
                  <c:v>40866</c:v>
                </c:pt>
                <c:pt idx="323">
                  <c:v>40867</c:v>
                </c:pt>
                <c:pt idx="324">
                  <c:v>40868</c:v>
                </c:pt>
                <c:pt idx="325">
                  <c:v>40869</c:v>
                </c:pt>
                <c:pt idx="326">
                  <c:v>40870</c:v>
                </c:pt>
                <c:pt idx="327">
                  <c:v>40871</c:v>
                </c:pt>
                <c:pt idx="328">
                  <c:v>40872</c:v>
                </c:pt>
                <c:pt idx="329">
                  <c:v>40873</c:v>
                </c:pt>
                <c:pt idx="330">
                  <c:v>40874</c:v>
                </c:pt>
                <c:pt idx="331">
                  <c:v>40875</c:v>
                </c:pt>
                <c:pt idx="332">
                  <c:v>40876</c:v>
                </c:pt>
                <c:pt idx="333">
                  <c:v>40877</c:v>
                </c:pt>
                <c:pt idx="334">
                  <c:v>40878</c:v>
                </c:pt>
                <c:pt idx="335">
                  <c:v>40879</c:v>
                </c:pt>
                <c:pt idx="336">
                  <c:v>40880</c:v>
                </c:pt>
                <c:pt idx="337">
                  <c:v>40881</c:v>
                </c:pt>
                <c:pt idx="338">
                  <c:v>40882</c:v>
                </c:pt>
                <c:pt idx="339">
                  <c:v>40883</c:v>
                </c:pt>
                <c:pt idx="340">
                  <c:v>40884</c:v>
                </c:pt>
                <c:pt idx="341">
                  <c:v>40885</c:v>
                </c:pt>
                <c:pt idx="342">
                  <c:v>40886</c:v>
                </c:pt>
                <c:pt idx="343">
                  <c:v>40887</c:v>
                </c:pt>
                <c:pt idx="344">
                  <c:v>40888</c:v>
                </c:pt>
                <c:pt idx="345">
                  <c:v>40889</c:v>
                </c:pt>
                <c:pt idx="346">
                  <c:v>40890</c:v>
                </c:pt>
                <c:pt idx="347">
                  <c:v>40891</c:v>
                </c:pt>
                <c:pt idx="348">
                  <c:v>40892</c:v>
                </c:pt>
                <c:pt idx="349">
                  <c:v>40893</c:v>
                </c:pt>
                <c:pt idx="350">
                  <c:v>40894</c:v>
                </c:pt>
                <c:pt idx="351">
                  <c:v>40895</c:v>
                </c:pt>
                <c:pt idx="352">
                  <c:v>40896</c:v>
                </c:pt>
                <c:pt idx="353">
                  <c:v>40897</c:v>
                </c:pt>
                <c:pt idx="354">
                  <c:v>40898</c:v>
                </c:pt>
                <c:pt idx="355">
                  <c:v>40899</c:v>
                </c:pt>
                <c:pt idx="356">
                  <c:v>40900</c:v>
                </c:pt>
                <c:pt idx="357">
                  <c:v>40901</c:v>
                </c:pt>
                <c:pt idx="358">
                  <c:v>40902</c:v>
                </c:pt>
                <c:pt idx="359">
                  <c:v>40903</c:v>
                </c:pt>
                <c:pt idx="360">
                  <c:v>40904</c:v>
                </c:pt>
                <c:pt idx="361">
                  <c:v>40905</c:v>
                </c:pt>
                <c:pt idx="362">
                  <c:v>40906</c:v>
                </c:pt>
                <c:pt idx="363">
                  <c:v>40907</c:v>
                </c:pt>
                <c:pt idx="364">
                  <c:v>40908</c:v>
                </c:pt>
                <c:pt idx="365">
                  <c:v>40909</c:v>
                </c:pt>
                <c:pt idx="366">
                  <c:v>40910</c:v>
                </c:pt>
                <c:pt idx="367">
                  <c:v>40911</c:v>
                </c:pt>
                <c:pt idx="368">
                  <c:v>40912</c:v>
                </c:pt>
                <c:pt idx="369">
                  <c:v>40913</c:v>
                </c:pt>
                <c:pt idx="370">
                  <c:v>40914</c:v>
                </c:pt>
                <c:pt idx="371">
                  <c:v>40915</c:v>
                </c:pt>
                <c:pt idx="372">
                  <c:v>40916</c:v>
                </c:pt>
                <c:pt idx="373">
                  <c:v>40917</c:v>
                </c:pt>
                <c:pt idx="374">
                  <c:v>40918</c:v>
                </c:pt>
                <c:pt idx="375">
                  <c:v>40919</c:v>
                </c:pt>
                <c:pt idx="376">
                  <c:v>40920</c:v>
                </c:pt>
                <c:pt idx="377">
                  <c:v>40921</c:v>
                </c:pt>
                <c:pt idx="378">
                  <c:v>40922</c:v>
                </c:pt>
                <c:pt idx="379">
                  <c:v>40923</c:v>
                </c:pt>
                <c:pt idx="380">
                  <c:v>40924</c:v>
                </c:pt>
                <c:pt idx="381">
                  <c:v>40925</c:v>
                </c:pt>
                <c:pt idx="382">
                  <c:v>40926</c:v>
                </c:pt>
                <c:pt idx="383">
                  <c:v>40927</c:v>
                </c:pt>
                <c:pt idx="384">
                  <c:v>40928</c:v>
                </c:pt>
                <c:pt idx="385">
                  <c:v>40929</c:v>
                </c:pt>
                <c:pt idx="386">
                  <c:v>40930</c:v>
                </c:pt>
                <c:pt idx="387">
                  <c:v>40931</c:v>
                </c:pt>
                <c:pt idx="388">
                  <c:v>40932</c:v>
                </c:pt>
                <c:pt idx="389">
                  <c:v>40933</c:v>
                </c:pt>
                <c:pt idx="390">
                  <c:v>40934</c:v>
                </c:pt>
                <c:pt idx="391">
                  <c:v>40935</c:v>
                </c:pt>
                <c:pt idx="392">
                  <c:v>40936</c:v>
                </c:pt>
                <c:pt idx="393">
                  <c:v>40937</c:v>
                </c:pt>
                <c:pt idx="394">
                  <c:v>40938</c:v>
                </c:pt>
                <c:pt idx="395">
                  <c:v>40939</c:v>
                </c:pt>
                <c:pt idx="396">
                  <c:v>40940</c:v>
                </c:pt>
                <c:pt idx="397">
                  <c:v>40941</c:v>
                </c:pt>
                <c:pt idx="398">
                  <c:v>40942</c:v>
                </c:pt>
                <c:pt idx="399">
                  <c:v>40943</c:v>
                </c:pt>
                <c:pt idx="400">
                  <c:v>40944</c:v>
                </c:pt>
                <c:pt idx="401">
                  <c:v>40945</c:v>
                </c:pt>
                <c:pt idx="402">
                  <c:v>40946</c:v>
                </c:pt>
                <c:pt idx="403">
                  <c:v>40947</c:v>
                </c:pt>
                <c:pt idx="404">
                  <c:v>40948</c:v>
                </c:pt>
                <c:pt idx="405">
                  <c:v>40949</c:v>
                </c:pt>
                <c:pt idx="406">
                  <c:v>40950</c:v>
                </c:pt>
                <c:pt idx="407">
                  <c:v>40951</c:v>
                </c:pt>
                <c:pt idx="408">
                  <c:v>40952</c:v>
                </c:pt>
                <c:pt idx="409">
                  <c:v>40953</c:v>
                </c:pt>
                <c:pt idx="410">
                  <c:v>40954</c:v>
                </c:pt>
                <c:pt idx="411">
                  <c:v>40955</c:v>
                </c:pt>
                <c:pt idx="412">
                  <c:v>40956</c:v>
                </c:pt>
                <c:pt idx="413">
                  <c:v>40957</c:v>
                </c:pt>
                <c:pt idx="414">
                  <c:v>40958</c:v>
                </c:pt>
                <c:pt idx="415">
                  <c:v>40959</c:v>
                </c:pt>
                <c:pt idx="416">
                  <c:v>40960</c:v>
                </c:pt>
                <c:pt idx="417">
                  <c:v>40961</c:v>
                </c:pt>
                <c:pt idx="418">
                  <c:v>40962</c:v>
                </c:pt>
                <c:pt idx="419">
                  <c:v>40963</c:v>
                </c:pt>
                <c:pt idx="420">
                  <c:v>40964</c:v>
                </c:pt>
                <c:pt idx="421">
                  <c:v>40965</c:v>
                </c:pt>
                <c:pt idx="422">
                  <c:v>40966</c:v>
                </c:pt>
                <c:pt idx="423">
                  <c:v>40967</c:v>
                </c:pt>
                <c:pt idx="424">
                  <c:v>40968</c:v>
                </c:pt>
                <c:pt idx="425">
                  <c:v>40969</c:v>
                </c:pt>
                <c:pt idx="426">
                  <c:v>40970</c:v>
                </c:pt>
                <c:pt idx="427">
                  <c:v>40971</c:v>
                </c:pt>
                <c:pt idx="428">
                  <c:v>40972</c:v>
                </c:pt>
                <c:pt idx="429">
                  <c:v>40973</c:v>
                </c:pt>
                <c:pt idx="430">
                  <c:v>40974</c:v>
                </c:pt>
                <c:pt idx="431">
                  <c:v>40975</c:v>
                </c:pt>
                <c:pt idx="432">
                  <c:v>40976</c:v>
                </c:pt>
                <c:pt idx="433">
                  <c:v>40977</c:v>
                </c:pt>
                <c:pt idx="434">
                  <c:v>40978</c:v>
                </c:pt>
                <c:pt idx="435">
                  <c:v>40979</c:v>
                </c:pt>
                <c:pt idx="436">
                  <c:v>40980</c:v>
                </c:pt>
                <c:pt idx="437">
                  <c:v>40981</c:v>
                </c:pt>
                <c:pt idx="438">
                  <c:v>40982</c:v>
                </c:pt>
                <c:pt idx="439">
                  <c:v>40983</c:v>
                </c:pt>
                <c:pt idx="440">
                  <c:v>40984</c:v>
                </c:pt>
                <c:pt idx="441">
                  <c:v>40985</c:v>
                </c:pt>
                <c:pt idx="442">
                  <c:v>40986</c:v>
                </c:pt>
                <c:pt idx="443">
                  <c:v>40987</c:v>
                </c:pt>
                <c:pt idx="444">
                  <c:v>40988</c:v>
                </c:pt>
                <c:pt idx="445">
                  <c:v>40989</c:v>
                </c:pt>
                <c:pt idx="446">
                  <c:v>40990</c:v>
                </c:pt>
                <c:pt idx="447">
                  <c:v>40991</c:v>
                </c:pt>
                <c:pt idx="448">
                  <c:v>40992</c:v>
                </c:pt>
                <c:pt idx="449">
                  <c:v>40993</c:v>
                </c:pt>
                <c:pt idx="450">
                  <c:v>40994</c:v>
                </c:pt>
                <c:pt idx="451">
                  <c:v>40995</c:v>
                </c:pt>
                <c:pt idx="452">
                  <c:v>40996</c:v>
                </c:pt>
                <c:pt idx="453">
                  <c:v>40997</c:v>
                </c:pt>
                <c:pt idx="454">
                  <c:v>40998</c:v>
                </c:pt>
                <c:pt idx="455">
                  <c:v>40999</c:v>
                </c:pt>
                <c:pt idx="456">
                  <c:v>41000</c:v>
                </c:pt>
                <c:pt idx="457">
                  <c:v>41001</c:v>
                </c:pt>
                <c:pt idx="458">
                  <c:v>41002</c:v>
                </c:pt>
                <c:pt idx="459">
                  <c:v>41003</c:v>
                </c:pt>
                <c:pt idx="460">
                  <c:v>41004</c:v>
                </c:pt>
                <c:pt idx="461">
                  <c:v>41005</c:v>
                </c:pt>
                <c:pt idx="462">
                  <c:v>41006</c:v>
                </c:pt>
                <c:pt idx="463">
                  <c:v>41007</c:v>
                </c:pt>
                <c:pt idx="464">
                  <c:v>41008</c:v>
                </c:pt>
                <c:pt idx="465">
                  <c:v>41009</c:v>
                </c:pt>
                <c:pt idx="466">
                  <c:v>41010</c:v>
                </c:pt>
                <c:pt idx="467">
                  <c:v>41011</c:v>
                </c:pt>
                <c:pt idx="468">
                  <c:v>41012</c:v>
                </c:pt>
                <c:pt idx="469">
                  <c:v>41013</c:v>
                </c:pt>
                <c:pt idx="470">
                  <c:v>41014</c:v>
                </c:pt>
                <c:pt idx="471">
                  <c:v>41015</c:v>
                </c:pt>
                <c:pt idx="472">
                  <c:v>41016</c:v>
                </c:pt>
                <c:pt idx="473">
                  <c:v>41017</c:v>
                </c:pt>
                <c:pt idx="474">
                  <c:v>41018</c:v>
                </c:pt>
                <c:pt idx="475">
                  <c:v>41019</c:v>
                </c:pt>
                <c:pt idx="476">
                  <c:v>41020</c:v>
                </c:pt>
                <c:pt idx="477">
                  <c:v>41021</c:v>
                </c:pt>
                <c:pt idx="478">
                  <c:v>41022</c:v>
                </c:pt>
                <c:pt idx="479">
                  <c:v>41023</c:v>
                </c:pt>
                <c:pt idx="480">
                  <c:v>41024</c:v>
                </c:pt>
                <c:pt idx="481">
                  <c:v>41025</c:v>
                </c:pt>
                <c:pt idx="482">
                  <c:v>41026</c:v>
                </c:pt>
                <c:pt idx="483">
                  <c:v>41027</c:v>
                </c:pt>
                <c:pt idx="484">
                  <c:v>41028</c:v>
                </c:pt>
                <c:pt idx="485">
                  <c:v>41029</c:v>
                </c:pt>
                <c:pt idx="486">
                  <c:v>41030</c:v>
                </c:pt>
                <c:pt idx="487">
                  <c:v>41031</c:v>
                </c:pt>
                <c:pt idx="488">
                  <c:v>41032</c:v>
                </c:pt>
                <c:pt idx="489">
                  <c:v>41033</c:v>
                </c:pt>
                <c:pt idx="490">
                  <c:v>41034</c:v>
                </c:pt>
                <c:pt idx="491">
                  <c:v>41035</c:v>
                </c:pt>
                <c:pt idx="492">
                  <c:v>41036</c:v>
                </c:pt>
                <c:pt idx="493">
                  <c:v>41037</c:v>
                </c:pt>
                <c:pt idx="494">
                  <c:v>41038</c:v>
                </c:pt>
                <c:pt idx="495">
                  <c:v>41039</c:v>
                </c:pt>
                <c:pt idx="496">
                  <c:v>41040</c:v>
                </c:pt>
                <c:pt idx="497">
                  <c:v>41041</c:v>
                </c:pt>
                <c:pt idx="498">
                  <c:v>41042</c:v>
                </c:pt>
                <c:pt idx="499">
                  <c:v>41043</c:v>
                </c:pt>
                <c:pt idx="500">
                  <c:v>41044</c:v>
                </c:pt>
                <c:pt idx="501">
                  <c:v>41045</c:v>
                </c:pt>
                <c:pt idx="502">
                  <c:v>41046</c:v>
                </c:pt>
                <c:pt idx="503">
                  <c:v>41047</c:v>
                </c:pt>
                <c:pt idx="504">
                  <c:v>41048</c:v>
                </c:pt>
                <c:pt idx="505">
                  <c:v>41049</c:v>
                </c:pt>
                <c:pt idx="506">
                  <c:v>41050</c:v>
                </c:pt>
                <c:pt idx="507">
                  <c:v>41051</c:v>
                </c:pt>
                <c:pt idx="508">
                  <c:v>41052</c:v>
                </c:pt>
                <c:pt idx="509">
                  <c:v>41053</c:v>
                </c:pt>
                <c:pt idx="510">
                  <c:v>41054</c:v>
                </c:pt>
                <c:pt idx="511">
                  <c:v>41055</c:v>
                </c:pt>
                <c:pt idx="512">
                  <c:v>41056</c:v>
                </c:pt>
                <c:pt idx="513">
                  <c:v>41057</c:v>
                </c:pt>
                <c:pt idx="514">
                  <c:v>41058</c:v>
                </c:pt>
                <c:pt idx="515">
                  <c:v>41059</c:v>
                </c:pt>
                <c:pt idx="516">
                  <c:v>41060</c:v>
                </c:pt>
                <c:pt idx="517">
                  <c:v>41061</c:v>
                </c:pt>
                <c:pt idx="518">
                  <c:v>41062</c:v>
                </c:pt>
                <c:pt idx="519">
                  <c:v>41063</c:v>
                </c:pt>
                <c:pt idx="520">
                  <c:v>41064</c:v>
                </c:pt>
                <c:pt idx="521">
                  <c:v>41065</c:v>
                </c:pt>
                <c:pt idx="522">
                  <c:v>41066</c:v>
                </c:pt>
                <c:pt idx="523">
                  <c:v>41067</c:v>
                </c:pt>
                <c:pt idx="524">
                  <c:v>41068</c:v>
                </c:pt>
                <c:pt idx="525">
                  <c:v>41069</c:v>
                </c:pt>
                <c:pt idx="526">
                  <c:v>41070</c:v>
                </c:pt>
                <c:pt idx="527">
                  <c:v>41071</c:v>
                </c:pt>
                <c:pt idx="528">
                  <c:v>41072</c:v>
                </c:pt>
                <c:pt idx="529">
                  <c:v>41073</c:v>
                </c:pt>
                <c:pt idx="530">
                  <c:v>41074</c:v>
                </c:pt>
                <c:pt idx="531">
                  <c:v>41075</c:v>
                </c:pt>
                <c:pt idx="532">
                  <c:v>41076</c:v>
                </c:pt>
                <c:pt idx="533">
                  <c:v>41077</c:v>
                </c:pt>
                <c:pt idx="534">
                  <c:v>41078</c:v>
                </c:pt>
                <c:pt idx="535">
                  <c:v>41079</c:v>
                </c:pt>
                <c:pt idx="536">
                  <c:v>41080</c:v>
                </c:pt>
                <c:pt idx="537">
                  <c:v>41081</c:v>
                </c:pt>
                <c:pt idx="538">
                  <c:v>41082</c:v>
                </c:pt>
                <c:pt idx="539">
                  <c:v>41083</c:v>
                </c:pt>
                <c:pt idx="540">
                  <c:v>41084</c:v>
                </c:pt>
                <c:pt idx="541">
                  <c:v>41085</c:v>
                </c:pt>
                <c:pt idx="542">
                  <c:v>41086</c:v>
                </c:pt>
                <c:pt idx="543">
                  <c:v>41087</c:v>
                </c:pt>
                <c:pt idx="544">
                  <c:v>41088</c:v>
                </c:pt>
                <c:pt idx="545">
                  <c:v>41089</c:v>
                </c:pt>
                <c:pt idx="546">
                  <c:v>41090</c:v>
                </c:pt>
                <c:pt idx="547">
                  <c:v>41091</c:v>
                </c:pt>
                <c:pt idx="548">
                  <c:v>41092</c:v>
                </c:pt>
                <c:pt idx="549">
                  <c:v>41093</c:v>
                </c:pt>
                <c:pt idx="550">
                  <c:v>41094</c:v>
                </c:pt>
                <c:pt idx="551">
                  <c:v>41095</c:v>
                </c:pt>
                <c:pt idx="552">
                  <c:v>41096</c:v>
                </c:pt>
                <c:pt idx="553">
                  <c:v>41097</c:v>
                </c:pt>
                <c:pt idx="554">
                  <c:v>41098</c:v>
                </c:pt>
                <c:pt idx="555">
                  <c:v>41099</c:v>
                </c:pt>
                <c:pt idx="556">
                  <c:v>41100</c:v>
                </c:pt>
                <c:pt idx="557">
                  <c:v>41101</c:v>
                </c:pt>
                <c:pt idx="558">
                  <c:v>41102</c:v>
                </c:pt>
                <c:pt idx="559">
                  <c:v>41103</c:v>
                </c:pt>
                <c:pt idx="560">
                  <c:v>41104</c:v>
                </c:pt>
                <c:pt idx="561">
                  <c:v>41105</c:v>
                </c:pt>
                <c:pt idx="562">
                  <c:v>41106</c:v>
                </c:pt>
                <c:pt idx="563">
                  <c:v>41107</c:v>
                </c:pt>
                <c:pt idx="564">
                  <c:v>41108</c:v>
                </c:pt>
                <c:pt idx="565">
                  <c:v>41109</c:v>
                </c:pt>
                <c:pt idx="566">
                  <c:v>41110</c:v>
                </c:pt>
                <c:pt idx="567">
                  <c:v>41111</c:v>
                </c:pt>
                <c:pt idx="568">
                  <c:v>41112</c:v>
                </c:pt>
                <c:pt idx="569">
                  <c:v>41113</c:v>
                </c:pt>
                <c:pt idx="570">
                  <c:v>41114</c:v>
                </c:pt>
                <c:pt idx="571">
                  <c:v>41115</c:v>
                </c:pt>
                <c:pt idx="572">
                  <c:v>41116</c:v>
                </c:pt>
                <c:pt idx="573">
                  <c:v>41117</c:v>
                </c:pt>
                <c:pt idx="574">
                  <c:v>41118</c:v>
                </c:pt>
                <c:pt idx="575">
                  <c:v>41119</c:v>
                </c:pt>
                <c:pt idx="576">
                  <c:v>41120</c:v>
                </c:pt>
                <c:pt idx="577">
                  <c:v>41121</c:v>
                </c:pt>
                <c:pt idx="578">
                  <c:v>41122</c:v>
                </c:pt>
                <c:pt idx="579">
                  <c:v>41123</c:v>
                </c:pt>
                <c:pt idx="580">
                  <c:v>41124</c:v>
                </c:pt>
                <c:pt idx="581">
                  <c:v>41125</c:v>
                </c:pt>
                <c:pt idx="582">
                  <c:v>41126</c:v>
                </c:pt>
                <c:pt idx="583">
                  <c:v>41127</c:v>
                </c:pt>
                <c:pt idx="584">
                  <c:v>41128</c:v>
                </c:pt>
                <c:pt idx="585">
                  <c:v>41129</c:v>
                </c:pt>
                <c:pt idx="586">
                  <c:v>41130</c:v>
                </c:pt>
                <c:pt idx="587">
                  <c:v>41131</c:v>
                </c:pt>
                <c:pt idx="588">
                  <c:v>41132</c:v>
                </c:pt>
                <c:pt idx="589">
                  <c:v>41133</c:v>
                </c:pt>
                <c:pt idx="590">
                  <c:v>41134</c:v>
                </c:pt>
                <c:pt idx="591">
                  <c:v>41135</c:v>
                </c:pt>
                <c:pt idx="592">
                  <c:v>41136</c:v>
                </c:pt>
                <c:pt idx="593">
                  <c:v>41137</c:v>
                </c:pt>
                <c:pt idx="594">
                  <c:v>41138</c:v>
                </c:pt>
                <c:pt idx="595">
                  <c:v>41139</c:v>
                </c:pt>
                <c:pt idx="596">
                  <c:v>41140</c:v>
                </c:pt>
                <c:pt idx="597">
                  <c:v>41141</c:v>
                </c:pt>
                <c:pt idx="598">
                  <c:v>41142</c:v>
                </c:pt>
                <c:pt idx="599">
                  <c:v>41143</c:v>
                </c:pt>
                <c:pt idx="600">
                  <c:v>41144</c:v>
                </c:pt>
                <c:pt idx="601">
                  <c:v>41145</c:v>
                </c:pt>
                <c:pt idx="602">
                  <c:v>41146</c:v>
                </c:pt>
                <c:pt idx="603">
                  <c:v>41147</c:v>
                </c:pt>
                <c:pt idx="604">
                  <c:v>41148</c:v>
                </c:pt>
                <c:pt idx="605">
                  <c:v>41149</c:v>
                </c:pt>
                <c:pt idx="606">
                  <c:v>41150</c:v>
                </c:pt>
                <c:pt idx="607">
                  <c:v>41151</c:v>
                </c:pt>
                <c:pt idx="608">
                  <c:v>41152</c:v>
                </c:pt>
                <c:pt idx="609">
                  <c:v>41153</c:v>
                </c:pt>
                <c:pt idx="610">
                  <c:v>41154</c:v>
                </c:pt>
                <c:pt idx="611">
                  <c:v>41155</c:v>
                </c:pt>
                <c:pt idx="612">
                  <c:v>41156</c:v>
                </c:pt>
                <c:pt idx="613">
                  <c:v>41157</c:v>
                </c:pt>
                <c:pt idx="614">
                  <c:v>41158</c:v>
                </c:pt>
                <c:pt idx="615">
                  <c:v>41159</c:v>
                </c:pt>
                <c:pt idx="616">
                  <c:v>41160</c:v>
                </c:pt>
                <c:pt idx="617">
                  <c:v>41161</c:v>
                </c:pt>
                <c:pt idx="618">
                  <c:v>41162</c:v>
                </c:pt>
                <c:pt idx="619">
                  <c:v>41163</c:v>
                </c:pt>
                <c:pt idx="620">
                  <c:v>41164</c:v>
                </c:pt>
                <c:pt idx="621">
                  <c:v>41165</c:v>
                </c:pt>
                <c:pt idx="622">
                  <c:v>41166</c:v>
                </c:pt>
                <c:pt idx="623">
                  <c:v>41167</c:v>
                </c:pt>
                <c:pt idx="624">
                  <c:v>41168</c:v>
                </c:pt>
                <c:pt idx="625">
                  <c:v>41169</c:v>
                </c:pt>
                <c:pt idx="626">
                  <c:v>41170</c:v>
                </c:pt>
                <c:pt idx="627">
                  <c:v>41171</c:v>
                </c:pt>
                <c:pt idx="628">
                  <c:v>41172</c:v>
                </c:pt>
                <c:pt idx="629">
                  <c:v>41173</c:v>
                </c:pt>
                <c:pt idx="630">
                  <c:v>41174</c:v>
                </c:pt>
                <c:pt idx="631">
                  <c:v>41175</c:v>
                </c:pt>
                <c:pt idx="632">
                  <c:v>41176</c:v>
                </c:pt>
                <c:pt idx="633">
                  <c:v>41177</c:v>
                </c:pt>
                <c:pt idx="634">
                  <c:v>41178</c:v>
                </c:pt>
                <c:pt idx="635">
                  <c:v>41179</c:v>
                </c:pt>
                <c:pt idx="636">
                  <c:v>41180</c:v>
                </c:pt>
                <c:pt idx="637">
                  <c:v>41181</c:v>
                </c:pt>
                <c:pt idx="638">
                  <c:v>41182</c:v>
                </c:pt>
                <c:pt idx="639">
                  <c:v>41183</c:v>
                </c:pt>
                <c:pt idx="640">
                  <c:v>41184</c:v>
                </c:pt>
                <c:pt idx="641">
                  <c:v>41185</c:v>
                </c:pt>
                <c:pt idx="642">
                  <c:v>41186</c:v>
                </c:pt>
                <c:pt idx="643">
                  <c:v>41187</c:v>
                </c:pt>
                <c:pt idx="644">
                  <c:v>41188</c:v>
                </c:pt>
                <c:pt idx="645">
                  <c:v>41189</c:v>
                </c:pt>
                <c:pt idx="646">
                  <c:v>41190</c:v>
                </c:pt>
                <c:pt idx="647">
                  <c:v>41191</c:v>
                </c:pt>
                <c:pt idx="648">
                  <c:v>41192</c:v>
                </c:pt>
                <c:pt idx="649">
                  <c:v>41193</c:v>
                </c:pt>
                <c:pt idx="650">
                  <c:v>41194</c:v>
                </c:pt>
                <c:pt idx="651">
                  <c:v>41195</c:v>
                </c:pt>
                <c:pt idx="652">
                  <c:v>41196</c:v>
                </c:pt>
                <c:pt idx="653">
                  <c:v>41197</c:v>
                </c:pt>
                <c:pt idx="654">
                  <c:v>41198</c:v>
                </c:pt>
                <c:pt idx="655">
                  <c:v>41199</c:v>
                </c:pt>
                <c:pt idx="656">
                  <c:v>41200</c:v>
                </c:pt>
                <c:pt idx="657">
                  <c:v>41201</c:v>
                </c:pt>
                <c:pt idx="658">
                  <c:v>41202</c:v>
                </c:pt>
                <c:pt idx="659">
                  <c:v>41203</c:v>
                </c:pt>
                <c:pt idx="660">
                  <c:v>41204</c:v>
                </c:pt>
                <c:pt idx="661">
                  <c:v>41205</c:v>
                </c:pt>
                <c:pt idx="662">
                  <c:v>41206</c:v>
                </c:pt>
                <c:pt idx="663">
                  <c:v>41207</c:v>
                </c:pt>
                <c:pt idx="664">
                  <c:v>41208</c:v>
                </c:pt>
                <c:pt idx="665">
                  <c:v>41209</c:v>
                </c:pt>
                <c:pt idx="666">
                  <c:v>41210</c:v>
                </c:pt>
                <c:pt idx="667">
                  <c:v>41211</c:v>
                </c:pt>
                <c:pt idx="668">
                  <c:v>41212</c:v>
                </c:pt>
                <c:pt idx="669">
                  <c:v>41213</c:v>
                </c:pt>
                <c:pt idx="670">
                  <c:v>41214</c:v>
                </c:pt>
                <c:pt idx="671">
                  <c:v>41215</c:v>
                </c:pt>
                <c:pt idx="672">
                  <c:v>41216</c:v>
                </c:pt>
                <c:pt idx="673">
                  <c:v>41217</c:v>
                </c:pt>
                <c:pt idx="674">
                  <c:v>41218</c:v>
                </c:pt>
                <c:pt idx="675">
                  <c:v>41219</c:v>
                </c:pt>
                <c:pt idx="676">
                  <c:v>41220</c:v>
                </c:pt>
                <c:pt idx="677">
                  <c:v>41221</c:v>
                </c:pt>
                <c:pt idx="678">
                  <c:v>41222</c:v>
                </c:pt>
                <c:pt idx="679">
                  <c:v>41223</c:v>
                </c:pt>
                <c:pt idx="680">
                  <c:v>41224</c:v>
                </c:pt>
                <c:pt idx="681">
                  <c:v>41225</c:v>
                </c:pt>
                <c:pt idx="682">
                  <c:v>41226</c:v>
                </c:pt>
                <c:pt idx="683">
                  <c:v>41227</c:v>
                </c:pt>
                <c:pt idx="684">
                  <c:v>41228</c:v>
                </c:pt>
                <c:pt idx="685">
                  <c:v>41229</c:v>
                </c:pt>
                <c:pt idx="686">
                  <c:v>41230</c:v>
                </c:pt>
                <c:pt idx="687">
                  <c:v>41231</c:v>
                </c:pt>
                <c:pt idx="688">
                  <c:v>41232</c:v>
                </c:pt>
                <c:pt idx="689">
                  <c:v>41233</c:v>
                </c:pt>
                <c:pt idx="690">
                  <c:v>41234</c:v>
                </c:pt>
                <c:pt idx="691">
                  <c:v>41235</c:v>
                </c:pt>
                <c:pt idx="692">
                  <c:v>41236</c:v>
                </c:pt>
                <c:pt idx="693">
                  <c:v>41237</c:v>
                </c:pt>
                <c:pt idx="694">
                  <c:v>41238</c:v>
                </c:pt>
                <c:pt idx="695">
                  <c:v>41239</c:v>
                </c:pt>
                <c:pt idx="696">
                  <c:v>41240</c:v>
                </c:pt>
                <c:pt idx="697">
                  <c:v>41241</c:v>
                </c:pt>
                <c:pt idx="698">
                  <c:v>41242</c:v>
                </c:pt>
                <c:pt idx="699">
                  <c:v>41243</c:v>
                </c:pt>
                <c:pt idx="700">
                  <c:v>41244</c:v>
                </c:pt>
                <c:pt idx="701">
                  <c:v>41245</c:v>
                </c:pt>
                <c:pt idx="702">
                  <c:v>41246</c:v>
                </c:pt>
                <c:pt idx="703">
                  <c:v>41247</c:v>
                </c:pt>
                <c:pt idx="704">
                  <c:v>41248</c:v>
                </c:pt>
                <c:pt idx="705">
                  <c:v>41249</c:v>
                </c:pt>
                <c:pt idx="706">
                  <c:v>41250</c:v>
                </c:pt>
                <c:pt idx="707">
                  <c:v>41251</c:v>
                </c:pt>
                <c:pt idx="708">
                  <c:v>41252</c:v>
                </c:pt>
                <c:pt idx="709">
                  <c:v>41253</c:v>
                </c:pt>
                <c:pt idx="710">
                  <c:v>41254</c:v>
                </c:pt>
                <c:pt idx="711">
                  <c:v>41255</c:v>
                </c:pt>
                <c:pt idx="712">
                  <c:v>41256</c:v>
                </c:pt>
                <c:pt idx="713">
                  <c:v>41257</c:v>
                </c:pt>
                <c:pt idx="714">
                  <c:v>41258</c:v>
                </c:pt>
                <c:pt idx="715">
                  <c:v>41259</c:v>
                </c:pt>
                <c:pt idx="716">
                  <c:v>41260</c:v>
                </c:pt>
                <c:pt idx="717">
                  <c:v>41261</c:v>
                </c:pt>
                <c:pt idx="718">
                  <c:v>41262</c:v>
                </c:pt>
                <c:pt idx="719">
                  <c:v>41263</c:v>
                </c:pt>
                <c:pt idx="720">
                  <c:v>41264</c:v>
                </c:pt>
                <c:pt idx="721">
                  <c:v>41265</c:v>
                </c:pt>
                <c:pt idx="722">
                  <c:v>41266</c:v>
                </c:pt>
                <c:pt idx="723">
                  <c:v>41267</c:v>
                </c:pt>
                <c:pt idx="724">
                  <c:v>41268</c:v>
                </c:pt>
                <c:pt idx="725">
                  <c:v>41269</c:v>
                </c:pt>
                <c:pt idx="726">
                  <c:v>41270</c:v>
                </c:pt>
                <c:pt idx="727">
                  <c:v>41271</c:v>
                </c:pt>
                <c:pt idx="728">
                  <c:v>41272</c:v>
                </c:pt>
                <c:pt idx="729">
                  <c:v>41273</c:v>
                </c:pt>
                <c:pt idx="730">
                  <c:v>41274</c:v>
                </c:pt>
                <c:pt idx="731">
                  <c:v>41275</c:v>
                </c:pt>
                <c:pt idx="732">
                  <c:v>41276</c:v>
                </c:pt>
                <c:pt idx="733">
                  <c:v>41277</c:v>
                </c:pt>
                <c:pt idx="734">
                  <c:v>41278</c:v>
                </c:pt>
                <c:pt idx="735">
                  <c:v>41279</c:v>
                </c:pt>
                <c:pt idx="736">
                  <c:v>41280</c:v>
                </c:pt>
                <c:pt idx="737">
                  <c:v>41281</c:v>
                </c:pt>
                <c:pt idx="738">
                  <c:v>41282</c:v>
                </c:pt>
                <c:pt idx="739">
                  <c:v>41283</c:v>
                </c:pt>
                <c:pt idx="740">
                  <c:v>41284</c:v>
                </c:pt>
                <c:pt idx="741">
                  <c:v>41285</c:v>
                </c:pt>
                <c:pt idx="742">
                  <c:v>41286</c:v>
                </c:pt>
                <c:pt idx="743">
                  <c:v>41287</c:v>
                </c:pt>
                <c:pt idx="744">
                  <c:v>41288</c:v>
                </c:pt>
                <c:pt idx="745">
                  <c:v>41289</c:v>
                </c:pt>
                <c:pt idx="746">
                  <c:v>41290</c:v>
                </c:pt>
                <c:pt idx="747">
                  <c:v>41291</c:v>
                </c:pt>
                <c:pt idx="748">
                  <c:v>41292</c:v>
                </c:pt>
                <c:pt idx="749">
                  <c:v>41293</c:v>
                </c:pt>
                <c:pt idx="750">
                  <c:v>41294</c:v>
                </c:pt>
                <c:pt idx="751">
                  <c:v>41295</c:v>
                </c:pt>
                <c:pt idx="752">
                  <c:v>41296</c:v>
                </c:pt>
                <c:pt idx="753">
                  <c:v>41297</c:v>
                </c:pt>
                <c:pt idx="754">
                  <c:v>41298</c:v>
                </c:pt>
                <c:pt idx="755">
                  <c:v>41299</c:v>
                </c:pt>
                <c:pt idx="756">
                  <c:v>41300</c:v>
                </c:pt>
                <c:pt idx="757">
                  <c:v>41301</c:v>
                </c:pt>
                <c:pt idx="758">
                  <c:v>41302</c:v>
                </c:pt>
                <c:pt idx="759">
                  <c:v>41303</c:v>
                </c:pt>
                <c:pt idx="760">
                  <c:v>41304</c:v>
                </c:pt>
                <c:pt idx="761">
                  <c:v>41305</c:v>
                </c:pt>
                <c:pt idx="762">
                  <c:v>41306</c:v>
                </c:pt>
                <c:pt idx="763">
                  <c:v>41307</c:v>
                </c:pt>
                <c:pt idx="764">
                  <c:v>41308</c:v>
                </c:pt>
                <c:pt idx="765">
                  <c:v>41309</c:v>
                </c:pt>
                <c:pt idx="766">
                  <c:v>41310</c:v>
                </c:pt>
                <c:pt idx="767">
                  <c:v>41311</c:v>
                </c:pt>
                <c:pt idx="768">
                  <c:v>41312</c:v>
                </c:pt>
                <c:pt idx="769">
                  <c:v>41313</c:v>
                </c:pt>
                <c:pt idx="770">
                  <c:v>41314</c:v>
                </c:pt>
                <c:pt idx="771">
                  <c:v>41315</c:v>
                </c:pt>
                <c:pt idx="772">
                  <c:v>41316</c:v>
                </c:pt>
                <c:pt idx="773">
                  <c:v>41317</c:v>
                </c:pt>
                <c:pt idx="774">
                  <c:v>41318</c:v>
                </c:pt>
                <c:pt idx="775">
                  <c:v>41319</c:v>
                </c:pt>
                <c:pt idx="776">
                  <c:v>41320</c:v>
                </c:pt>
                <c:pt idx="777">
                  <c:v>41321</c:v>
                </c:pt>
                <c:pt idx="778">
                  <c:v>41322</c:v>
                </c:pt>
                <c:pt idx="779">
                  <c:v>41323</c:v>
                </c:pt>
                <c:pt idx="780">
                  <c:v>41324</c:v>
                </c:pt>
                <c:pt idx="781">
                  <c:v>41325</c:v>
                </c:pt>
                <c:pt idx="782">
                  <c:v>41326</c:v>
                </c:pt>
                <c:pt idx="783">
                  <c:v>41327</c:v>
                </c:pt>
                <c:pt idx="784">
                  <c:v>41328</c:v>
                </c:pt>
                <c:pt idx="785">
                  <c:v>41329</c:v>
                </c:pt>
                <c:pt idx="786">
                  <c:v>41330</c:v>
                </c:pt>
                <c:pt idx="787">
                  <c:v>41331</c:v>
                </c:pt>
                <c:pt idx="788">
                  <c:v>41332</c:v>
                </c:pt>
                <c:pt idx="789">
                  <c:v>41333</c:v>
                </c:pt>
                <c:pt idx="790">
                  <c:v>41334</c:v>
                </c:pt>
                <c:pt idx="791">
                  <c:v>41335</c:v>
                </c:pt>
                <c:pt idx="792">
                  <c:v>41336</c:v>
                </c:pt>
                <c:pt idx="793">
                  <c:v>41337</c:v>
                </c:pt>
                <c:pt idx="794">
                  <c:v>41338</c:v>
                </c:pt>
                <c:pt idx="795">
                  <c:v>41339</c:v>
                </c:pt>
                <c:pt idx="796">
                  <c:v>41340</c:v>
                </c:pt>
                <c:pt idx="797">
                  <c:v>41341</c:v>
                </c:pt>
                <c:pt idx="798">
                  <c:v>41342</c:v>
                </c:pt>
                <c:pt idx="799">
                  <c:v>41343</c:v>
                </c:pt>
                <c:pt idx="800">
                  <c:v>41344</c:v>
                </c:pt>
                <c:pt idx="801">
                  <c:v>41345</c:v>
                </c:pt>
                <c:pt idx="802">
                  <c:v>41346</c:v>
                </c:pt>
                <c:pt idx="803">
                  <c:v>41347</c:v>
                </c:pt>
                <c:pt idx="804">
                  <c:v>41348</c:v>
                </c:pt>
                <c:pt idx="805">
                  <c:v>41349</c:v>
                </c:pt>
                <c:pt idx="806">
                  <c:v>41350</c:v>
                </c:pt>
                <c:pt idx="807">
                  <c:v>41351</c:v>
                </c:pt>
                <c:pt idx="808">
                  <c:v>41352</c:v>
                </c:pt>
                <c:pt idx="809">
                  <c:v>41353</c:v>
                </c:pt>
                <c:pt idx="810">
                  <c:v>41354</c:v>
                </c:pt>
                <c:pt idx="811">
                  <c:v>41355</c:v>
                </c:pt>
                <c:pt idx="812">
                  <c:v>41356</c:v>
                </c:pt>
                <c:pt idx="813">
                  <c:v>41357</c:v>
                </c:pt>
                <c:pt idx="814">
                  <c:v>41358</c:v>
                </c:pt>
                <c:pt idx="815">
                  <c:v>41359</c:v>
                </c:pt>
                <c:pt idx="816">
                  <c:v>41360</c:v>
                </c:pt>
                <c:pt idx="817">
                  <c:v>41361</c:v>
                </c:pt>
                <c:pt idx="818">
                  <c:v>41362</c:v>
                </c:pt>
                <c:pt idx="819">
                  <c:v>41363</c:v>
                </c:pt>
                <c:pt idx="820">
                  <c:v>41364</c:v>
                </c:pt>
                <c:pt idx="821">
                  <c:v>41365</c:v>
                </c:pt>
                <c:pt idx="822">
                  <c:v>41366</c:v>
                </c:pt>
                <c:pt idx="823">
                  <c:v>41367</c:v>
                </c:pt>
                <c:pt idx="824">
                  <c:v>41368</c:v>
                </c:pt>
                <c:pt idx="825">
                  <c:v>41369</c:v>
                </c:pt>
                <c:pt idx="826">
                  <c:v>41370</c:v>
                </c:pt>
                <c:pt idx="827">
                  <c:v>41371</c:v>
                </c:pt>
                <c:pt idx="828">
                  <c:v>41372</c:v>
                </c:pt>
                <c:pt idx="829">
                  <c:v>41373</c:v>
                </c:pt>
                <c:pt idx="830">
                  <c:v>41374</c:v>
                </c:pt>
                <c:pt idx="831">
                  <c:v>41375</c:v>
                </c:pt>
                <c:pt idx="832">
                  <c:v>41376</c:v>
                </c:pt>
                <c:pt idx="833">
                  <c:v>41377</c:v>
                </c:pt>
                <c:pt idx="834">
                  <c:v>41378</c:v>
                </c:pt>
                <c:pt idx="835">
                  <c:v>41379</c:v>
                </c:pt>
                <c:pt idx="836">
                  <c:v>41380</c:v>
                </c:pt>
                <c:pt idx="837">
                  <c:v>41381</c:v>
                </c:pt>
                <c:pt idx="838">
                  <c:v>41382</c:v>
                </c:pt>
                <c:pt idx="839">
                  <c:v>41383</c:v>
                </c:pt>
                <c:pt idx="840">
                  <c:v>41384</c:v>
                </c:pt>
                <c:pt idx="841">
                  <c:v>41385</c:v>
                </c:pt>
                <c:pt idx="842">
                  <c:v>41386</c:v>
                </c:pt>
                <c:pt idx="843">
                  <c:v>41387</c:v>
                </c:pt>
                <c:pt idx="844">
                  <c:v>41388</c:v>
                </c:pt>
                <c:pt idx="845">
                  <c:v>41389</c:v>
                </c:pt>
                <c:pt idx="846">
                  <c:v>41390</c:v>
                </c:pt>
                <c:pt idx="847">
                  <c:v>41391</c:v>
                </c:pt>
                <c:pt idx="848">
                  <c:v>41392</c:v>
                </c:pt>
                <c:pt idx="849">
                  <c:v>41393</c:v>
                </c:pt>
                <c:pt idx="850">
                  <c:v>41394</c:v>
                </c:pt>
                <c:pt idx="851">
                  <c:v>41395</c:v>
                </c:pt>
                <c:pt idx="852">
                  <c:v>41396</c:v>
                </c:pt>
                <c:pt idx="853">
                  <c:v>41397</c:v>
                </c:pt>
                <c:pt idx="854">
                  <c:v>41398</c:v>
                </c:pt>
                <c:pt idx="855">
                  <c:v>41399</c:v>
                </c:pt>
                <c:pt idx="856">
                  <c:v>41400</c:v>
                </c:pt>
                <c:pt idx="857">
                  <c:v>41401</c:v>
                </c:pt>
                <c:pt idx="858">
                  <c:v>41402</c:v>
                </c:pt>
                <c:pt idx="859">
                  <c:v>41403</c:v>
                </c:pt>
                <c:pt idx="860">
                  <c:v>41404</c:v>
                </c:pt>
                <c:pt idx="861">
                  <c:v>41405</c:v>
                </c:pt>
                <c:pt idx="862">
                  <c:v>41406</c:v>
                </c:pt>
                <c:pt idx="863">
                  <c:v>41407</c:v>
                </c:pt>
                <c:pt idx="864">
                  <c:v>41408</c:v>
                </c:pt>
                <c:pt idx="865">
                  <c:v>41409</c:v>
                </c:pt>
                <c:pt idx="866">
                  <c:v>41410</c:v>
                </c:pt>
                <c:pt idx="867">
                  <c:v>41411</c:v>
                </c:pt>
                <c:pt idx="868">
                  <c:v>41412</c:v>
                </c:pt>
                <c:pt idx="869">
                  <c:v>41413</c:v>
                </c:pt>
                <c:pt idx="870">
                  <c:v>41414</c:v>
                </c:pt>
                <c:pt idx="871">
                  <c:v>41415</c:v>
                </c:pt>
                <c:pt idx="872">
                  <c:v>41416</c:v>
                </c:pt>
                <c:pt idx="873">
                  <c:v>41417</c:v>
                </c:pt>
                <c:pt idx="874">
                  <c:v>41418</c:v>
                </c:pt>
                <c:pt idx="875">
                  <c:v>41419</c:v>
                </c:pt>
                <c:pt idx="876">
                  <c:v>41420</c:v>
                </c:pt>
                <c:pt idx="877">
                  <c:v>41421</c:v>
                </c:pt>
                <c:pt idx="878">
                  <c:v>41422</c:v>
                </c:pt>
                <c:pt idx="879">
                  <c:v>41423</c:v>
                </c:pt>
                <c:pt idx="880">
                  <c:v>41424</c:v>
                </c:pt>
                <c:pt idx="881">
                  <c:v>41425</c:v>
                </c:pt>
                <c:pt idx="882">
                  <c:v>41426</c:v>
                </c:pt>
                <c:pt idx="883">
                  <c:v>41427</c:v>
                </c:pt>
                <c:pt idx="884">
                  <c:v>41428</c:v>
                </c:pt>
                <c:pt idx="885">
                  <c:v>41429</c:v>
                </c:pt>
                <c:pt idx="886">
                  <c:v>41430</c:v>
                </c:pt>
                <c:pt idx="887">
                  <c:v>41431</c:v>
                </c:pt>
                <c:pt idx="888">
                  <c:v>41432</c:v>
                </c:pt>
                <c:pt idx="889">
                  <c:v>41433</c:v>
                </c:pt>
                <c:pt idx="890">
                  <c:v>41434</c:v>
                </c:pt>
                <c:pt idx="891">
                  <c:v>41435</c:v>
                </c:pt>
                <c:pt idx="892">
                  <c:v>41436</c:v>
                </c:pt>
                <c:pt idx="893">
                  <c:v>41437</c:v>
                </c:pt>
                <c:pt idx="894">
                  <c:v>41438</c:v>
                </c:pt>
                <c:pt idx="895">
                  <c:v>41439</c:v>
                </c:pt>
                <c:pt idx="896">
                  <c:v>41440</c:v>
                </c:pt>
                <c:pt idx="897">
                  <c:v>41441</c:v>
                </c:pt>
                <c:pt idx="898">
                  <c:v>41442</c:v>
                </c:pt>
                <c:pt idx="899">
                  <c:v>41443</c:v>
                </c:pt>
                <c:pt idx="900">
                  <c:v>41444</c:v>
                </c:pt>
                <c:pt idx="901">
                  <c:v>41445</c:v>
                </c:pt>
                <c:pt idx="902">
                  <c:v>41446</c:v>
                </c:pt>
                <c:pt idx="903">
                  <c:v>41447</c:v>
                </c:pt>
                <c:pt idx="904">
                  <c:v>41448</c:v>
                </c:pt>
                <c:pt idx="905">
                  <c:v>41449</c:v>
                </c:pt>
                <c:pt idx="906">
                  <c:v>41450</c:v>
                </c:pt>
                <c:pt idx="907">
                  <c:v>41451</c:v>
                </c:pt>
                <c:pt idx="908">
                  <c:v>41452</c:v>
                </c:pt>
                <c:pt idx="909">
                  <c:v>41453</c:v>
                </c:pt>
                <c:pt idx="910">
                  <c:v>41454</c:v>
                </c:pt>
                <c:pt idx="911">
                  <c:v>41455</c:v>
                </c:pt>
                <c:pt idx="912">
                  <c:v>41456</c:v>
                </c:pt>
                <c:pt idx="913">
                  <c:v>41457</c:v>
                </c:pt>
                <c:pt idx="914">
                  <c:v>41458</c:v>
                </c:pt>
                <c:pt idx="915">
                  <c:v>41459</c:v>
                </c:pt>
                <c:pt idx="916">
                  <c:v>41460</c:v>
                </c:pt>
                <c:pt idx="917">
                  <c:v>41461</c:v>
                </c:pt>
                <c:pt idx="918">
                  <c:v>41462</c:v>
                </c:pt>
                <c:pt idx="919">
                  <c:v>41463</c:v>
                </c:pt>
                <c:pt idx="920">
                  <c:v>41464</c:v>
                </c:pt>
                <c:pt idx="921">
                  <c:v>41465</c:v>
                </c:pt>
                <c:pt idx="922">
                  <c:v>41466</c:v>
                </c:pt>
                <c:pt idx="923">
                  <c:v>41467</c:v>
                </c:pt>
                <c:pt idx="924">
                  <c:v>41468</c:v>
                </c:pt>
                <c:pt idx="925">
                  <c:v>41469</c:v>
                </c:pt>
                <c:pt idx="926">
                  <c:v>41470</c:v>
                </c:pt>
                <c:pt idx="927">
                  <c:v>41471</c:v>
                </c:pt>
                <c:pt idx="928">
                  <c:v>41472</c:v>
                </c:pt>
                <c:pt idx="929">
                  <c:v>41473</c:v>
                </c:pt>
                <c:pt idx="930">
                  <c:v>41474</c:v>
                </c:pt>
                <c:pt idx="931">
                  <c:v>41475</c:v>
                </c:pt>
                <c:pt idx="932">
                  <c:v>41476</c:v>
                </c:pt>
                <c:pt idx="933">
                  <c:v>41477</c:v>
                </c:pt>
                <c:pt idx="934">
                  <c:v>41478</c:v>
                </c:pt>
                <c:pt idx="935">
                  <c:v>41479</c:v>
                </c:pt>
                <c:pt idx="936">
                  <c:v>41480</c:v>
                </c:pt>
                <c:pt idx="937">
                  <c:v>41481</c:v>
                </c:pt>
                <c:pt idx="938">
                  <c:v>41482</c:v>
                </c:pt>
                <c:pt idx="939">
                  <c:v>41483</c:v>
                </c:pt>
                <c:pt idx="940">
                  <c:v>41484</c:v>
                </c:pt>
                <c:pt idx="941">
                  <c:v>41485</c:v>
                </c:pt>
                <c:pt idx="942">
                  <c:v>41486</c:v>
                </c:pt>
                <c:pt idx="943">
                  <c:v>41487</c:v>
                </c:pt>
                <c:pt idx="944">
                  <c:v>41488</c:v>
                </c:pt>
                <c:pt idx="945">
                  <c:v>41489</c:v>
                </c:pt>
                <c:pt idx="946">
                  <c:v>41490</c:v>
                </c:pt>
                <c:pt idx="947">
                  <c:v>41491</c:v>
                </c:pt>
                <c:pt idx="948">
                  <c:v>41492</c:v>
                </c:pt>
                <c:pt idx="949">
                  <c:v>41493</c:v>
                </c:pt>
                <c:pt idx="950">
                  <c:v>41494</c:v>
                </c:pt>
                <c:pt idx="951">
                  <c:v>41495</c:v>
                </c:pt>
                <c:pt idx="952">
                  <c:v>41496</c:v>
                </c:pt>
                <c:pt idx="953">
                  <c:v>41497</c:v>
                </c:pt>
                <c:pt idx="954">
                  <c:v>41498</c:v>
                </c:pt>
                <c:pt idx="955">
                  <c:v>41499</c:v>
                </c:pt>
                <c:pt idx="956">
                  <c:v>41500</c:v>
                </c:pt>
                <c:pt idx="957">
                  <c:v>41501</c:v>
                </c:pt>
                <c:pt idx="958">
                  <c:v>41502</c:v>
                </c:pt>
                <c:pt idx="959">
                  <c:v>41503</c:v>
                </c:pt>
                <c:pt idx="960">
                  <c:v>41504</c:v>
                </c:pt>
                <c:pt idx="961">
                  <c:v>41505</c:v>
                </c:pt>
                <c:pt idx="962">
                  <c:v>41506</c:v>
                </c:pt>
                <c:pt idx="963">
                  <c:v>41507</c:v>
                </c:pt>
                <c:pt idx="964">
                  <c:v>41508</c:v>
                </c:pt>
                <c:pt idx="965">
                  <c:v>41509</c:v>
                </c:pt>
                <c:pt idx="966">
                  <c:v>41510</c:v>
                </c:pt>
                <c:pt idx="967">
                  <c:v>41511</c:v>
                </c:pt>
                <c:pt idx="968">
                  <c:v>41512</c:v>
                </c:pt>
                <c:pt idx="969">
                  <c:v>41513</c:v>
                </c:pt>
                <c:pt idx="970">
                  <c:v>41514</c:v>
                </c:pt>
                <c:pt idx="971">
                  <c:v>41515</c:v>
                </c:pt>
                <c:pt idx="972">
                  <c:v>41516</c:v>
                </c:pt>
                <c:pt idx="973">
                  <c:v>41517</c:v>
                </c:pt>
                <c:pt idx="974">
                  <c:v>41518</c:v>
                </c:pt>
                <c:pt idx="975">
                  <c:v>41519</c:v>
                </c:pt>
                <c:pt idx="976">
                  <c:v>41520</c:v>
                </c:pt>
                <c:pt idx="977">
                  <c:v>41521</c:v>
                </c:pt>
                <c:pt idx="978">
                  <c:v>41522</c:v>
                </c:pt>
                <c:pt idx="979">
                  <c:v>41523</c:v>
                </c:pt>
                <c:pt idx="980">
                  <c:v>41524</c:v>
                </c:pt>
                <c:pt idx="981">
                  <c:v>41525</c:v>
                </c:pt>
                <c:pt idx="982">
                  <c:v>41526</c:v>
                </c:pt>
                <c:pt idx="983">
                  <c:v>41527</c:v>
                </c:pt>
                <c:pt idx="984">
                  <c:v>41528</c:v>
                </c:pt>
                <c:pt idx="985">
                  <c:v>41529</c:v>
                </c:pt>
                <c:pt idx="986">
                  <c:v>41530</c:v>
                </c:pt>
                <c:pt idx="987">
                  <c:v>41531</c:v>
                </c:pt>
                <c:pt idx="988">
                  <c:v>41532</c:v>
                </c:pt>
                <c:pt idx="989">
                  <c:v>41533</c:v>
                </c:pt>
                <c:pt idx="990">
                  <c:v>41534</c:v>
                </c:pt>
                <c:pt idx="991">
                  <c:v>41535</c:v>
                </c:pt>
                <c:pt idx="992">
                  <c:v>41536</c:v>
                </c:pt>
                <c:pt idx="993">
                  <c:v>41537</c:v>
                </c:pt>
                <c:pt idx="994">
                  <c:v>41538</c:v>
                </c:pt>
                <c:pt idx="995">
                  <c:v>41539</c:v>
                </c:pt>
                <c:pt idx="996">
                  <c:v>41540</c:v>
                </c:pt>
                <c:pt idx="997">
                  <c:v>41541</c:v>
                </c:pt>
                <c:pt idx="998">
                  <c:v>41542</c:v>
                </c:pt>
                <c:pt idx="999">
                  <c:v>41543</c:v>
                </c:pt>
                <c:pt idx="1000">
                  <c:v>41544</c:v>
                </c:pt>
                <c:pt idx="1001">
                  <c:v>41545</c:v>
                </c:pt>
                <c:pt idx="1002">
                  <c:v>41546</c:v>
                </c:pt>
                <c:pt idx="1003">
                  <c:v>41547</c:v>
                </c:pt>
                <c:pt idx="1004">
                  <c:v>41548</c:v>
                </c:pt>
                <c:pt idx="1005">
                  <c:v>41549</c:v>
                </c:pt>
                <c:pt idx="1006">
                  <c:v>41550</c:v>
                </c:pt>
                <c:pt idx="1007">
                  <c:v>41551</c:v>
                </c:pt>
                <c:pt idx="1008">
                  <c:v>41552</c:v>
                </c:pt>
                <c:pt idx="1009">
                  <c:v>41553</c:v>
                </c:pt>
                <c:pt idx="1010">
                  <c:v>41554</c:v>
                </c:pt>
                <c:pt idx="1011">
                  <c:v>41555</c:v>
                </c:pt>
                <c:pt idx="1012">
                  <c:v>41556</c:v>
                </c:pt>
                <c:pt idx="1013">
                  <c:v>41557</c:v>
                </c:pt>
                <c:pt idx="1014">
                  <c:v>41558</c:v>
                </c:pt>
                <c:pt idx="1015">
                  <c:v>41559</c:v>
                </c:pt>
                <c:pt idx="1016">
                  <c:v>41560</c:v>
                </c:pt>
                <c:pt idx="1017">
                  <c:v>41561</c:v>
                </c:pt>
                <c:pt idx="1018">
                  <c:v>41562</c:v>
                </c:pt>
                <c:pt idx="1019">
                  <c:v>41563</c:v>
                </c:pt>
                <c:pt idx="1020">
                  <c:v>41564</c:v>
                </c:pt>
                <c:pt idx="1021">
                  <c:v>41565</c:v>
                </c:pt>
                <c:pt idx="1022">
                  <c:v>41566</c:v>
                </c:pt>
                <c:pt idx="1023">
                  <c:v>41567</c:v>
                </c:pt>
                <c:pt idx="1024">
                  <c:v>41568</c:v>
                </c:pt>
                <c:pt idx="1025">
                  <c:v>41569</c:v>
                </c:pt>
                <c:pt idx="1026">
                  <c:v>41570</c:v>
                </c:pt>
                <c:pt idx="1027">
                  <c:v>41571</c:v>
                </c:pt>
                <c:pt idx="1028">
                  <c:v>41572</c:v>
                </c:pt>
                <c:pt idx="1029">
                  <c:v>41573</c:v>
                </c:pt>
                <c:pt idx="1030">
                  <c:v>41574</c:v>
                </c:pt>
                <c:pt idx="1031">
                  <c:v>41575</c:v>
                </c:pt>
                <c:pt idx="1032">
                  <c:v>41576</c:v>
                </c:pt>
                <c:pt idx="1033">
                  <c:v>41577</c:v>
                </c:pt>
                <c:pt idx="1034">
                  <c:v>41578</c:v>
                </c:pt>
                <c:pt idx="1035">
                  <c:v>41579</c:v>
                </c:pt>
                <c:pt idx="1036">
                  <c:v>41580</c:v>
                </c:pt>
                <c:pt idx="1037">
                  <c:v>41581</c:v>
                </c:pt>
                <c:pt idx="1038">
                  <c:v>41582</c:v>
                </c:pt>
                <c:pt idx="1039">
                  <c:v>41583</c:v>
                </c:pt>
                <c:pt idx="1040">
                  <c:v>41584</c:v>
                </c:pt>
                <c:pt idx="1041">
                  <c:v>41585</c:v>
                </c:pt>
                <c:pt idx="1042">
                  <c:v>41586</c:v>
                </c:pt>
                <c:pt idx="1043">
                  <c:v>41587</c:v>
                </c:pt>
                <c:pt idx="1044">
                  <c:v>41588</c:v>
                </c:pt>
                <c:pt idx="1045">
                  <c:v>41589</c:v>
                </c:pt>
                <c:pt idx="1046">
                  <c:v>41590</c:v>
                </c:pt>
                <c:pt idx="1047">
                  <c:v>41591</c:v>
                </c:pt>
                <c:pt idx="1048">
                  <c:v>41592</c:v>
                </c:pt>
                <c:pt idx="1049">
                  <c:v>41593</c:v>
                </c:pt>
                <c:pt idx="1050">
                  <c:v>41594</c:v>
                </c:pt>
                <c:pt idx="1051">
                  <c:v>41595</c:v>
                </c:pt>
                <c:pt idx="1052">
                  <c:v>41596</c:v>
                </c:pt>
                <c:pt idx="1053">
                  <c:v>41597</c:v>
                </c:pt>
                <c:pt idx="1054">
                  <c:v>41598</c:v>
                </c:pt>
                <c:pt idx="1055">
                  <c:v>41599</c:v>
                </c:pt>
                <c:pt idx="1056">
                  <c:v>41600</c:v>
                </c:pt>
                <c:pt idx="1057">
                  <c:v>41601</c:v>
                </c:pt>
                <c:pt idx="1058">
                  <c:v>41602</c:v>
                </c:pt>
                <c:pt idx="1059">
                  <c:v>41603</c:v>
                </c:pt>
                <c:pt idx="1060">
                  <c:v>41604</c:v>
                </c:pt>
                <c:pt idx="1061">
                  <c:v>41605</c:v>
                </c:pt>
                <c:pt idx="1062">
                  <c:v>41606</c:v>
                </c:pt>
                <c:pt idx="1063">
                  <c:v>41607</c:v>
                </c:pt>
                <c:pt idx="1064">
                  <c:v>41608</c:v>
                </c:pt>
                <c:pt idx="1065">
                  <c:v>41609</c:v>
                </c:pt>
                <c:pt idx="1066">
                  <c:v>41610</c:v>
                </c:pt>
                <c:pt idx="1067">
                  <c:v>41611</c:v>
                </c:pt>
                <c:pt idx="1068">
                  <c:v>41612</c:v>
                </c:pt>
                <c:pt idx="1069">
                  <c:v>41613</c:v>
                </c:pt>
                <c:pt idx="1070">
                  <c:v>41614</c:v>
                </c:pt>
                <c:pt idx="1071">
                  <c:v>41615</c:v>
                </c:pt>
                <c:pt idx="1072">
                  <c:v>41616</c:v>
                </c:pt>
                <c:pt idx="1073">
                  <c:v>41617</c:v>
                </c:pt>
                <c:pt idx="1074">
                  <c:v>41618</c:v>
                </c:pt>
                <c:pt idx="1075">
                  <c:v>41619</c:v>
                </c:pt>
                <c:pt idx="1076">
                  <c:v>41620</c:v>
                </c:pt>
                <c:pt idx="1077">
                  <c:v>41621</c:v>
                </c:pt>
                <c:pt idx="1078">
                  <c:v>41622</c:v>
                </c:pt>
                <c:pt idx="1079">
                  <c:v>41623</c:v>
                </c:pt>
                <c:pt idx="1080">
                  <c:v>41624</c:v>
                </c:pt>
                <c:pt idx="1081">
                  <c:v>41625</c:v>
                </c:pt>
                <c:pt idx="1082">
                  <c:v>41626</c:v>
                </c:pt>
                <c:pt idx="1083">
                  <c:v>41627</c:v>
                </c:pt>
                <c:pt idx="1084">
                  <c:v>41628</c:v>
                </c:pt>
                <c:pt idx="1085">
                  <c:v>41629</c:v>
                </c:pt>
                <c:pt idx="1086">
                  <c:v>41630</c:v>
                </c:pt>
                <c:pt idx="1087">
                  <c:v>41631</c:v>
                </c:pt>
                <c:pt idx="1088">
                  <c:v>41632</c:v>
                </c:pt>
                <c:pt idx="1089">
                  <c:v>41633</c:v>
                </c:pt>
                <c:pt idx="1090">
                  <c:v>41634</c:v>
                </c:pt>
                <c:pt idx="1091">
                  <c:v>41635</c:v>
                </c:pt>
                <c:pt idx="1092">
                  <c:v>41636</c:v>
                </c:pt>
                <c:pt idx="1093">
                  <c:v>41637</c:v>
                </c:pt>
                <c:pt idx="1094">
                  <c:v>41638</c:v>
                </c:pt>
                <c:pt idx="1095">
                  <c:v>41639</c:v>
                </c:pt>
                <c:pt idx="1096">
                  <c:v>41640</c:v>
                </c:pt>
                <c:pt idx="1097">
                  <c:v>41641</c:v>
                </c:pt>
                <c:pt idx="1098">
                  <c:v>41642</c:v>
                </c:pt>
                <c:pt idx="1099">
                  <c:v>41643</c:v>
                </c:pt>
                <c:pt idx="1100">
                  <c:v>41644</c:v>
                </c:pt>
                <c:pt idx="1101">
                  <c:v>41645</c:v>
                </c:pt>
                <c:pt idx="1102">
                  <c:v>41646</c:v>
                </c:pt>
                <c:pt idx="1103">
                  <c:v>41647</c:v>
                </c:pt>
                <c:pt idx="1104">
                  <c:v>41648</c:v>
                </c:pt>
                <c:pt idx="1105">
                  <c:v>41649</c:v>
                </c:pt>
                <c:pt idx="1106">
                  <c:v>41650</c:v>
                </c:pt>
                <c:pt idx="1107">
                  <c:v>41651</c:v>
                </c:pt>
                <c:pt idx="1108">
                  <c:v>41652</c:v>
                </c:pt>
                <c:pt idx="1109">
                  <c:v>41653</c:v>
                </c:pt>
                <c:pt idx="1110">
                  <c:v>41654</c:v>
                </c:pt>
                <c:pt idx="1111">
                  <c:v>41655</c:v>
                </c:pt>
                <c:pt idx="1112">
                  <c:v>41656</c:v>
                </c:pt>
                <c:pt idx="1113">
                  <c:v>41657</c:v>
                </c:pt>
                <c:pt idx="1114">
                  <c:v>41658</c:v>
                </c:pt>
                <c:pt idx="1115">
                  <c:v>41659</c:v>
                </c:pt>
                <c:pt idx="1116">
                  <c:v>41660</c:v>
                </c:pt>
                <c:pt idx="1117">
                  <c:v>41661</c:v>
                </c:pt>
                <c:pt idx="1118">
                  <c:v>41662</c:v>
                </c:pt>
                <c:pt idx="1119">
                  <c:v>41663</c:v>
                </c:pt>
                <c:pt idx="1120">
                  <c:v>41664</c:v>
                </c:pt>
                <c:pt idx="1121">
                  <c:v>41665</c:v>
                </c:pt>
                <c:pt idx="1122">
                  <c:v>41666</c:v>
                </c:pt>
                <c:pt idx="1123">
                  <c:v>41667</c:v>
                </c:pt>
                <c:pt idx="1124">
                  <c:v>41668</c:v>
                </c:pt>
                <c:pt idx="1125">
                  <c:v>41669</c:v>
                </c:pt>
                <c:pt idx="1126">
                  <c:v>41670</c:v>
                </c:pt>
                <c:pt idx="1127">
                  <c:v>41671</c:v>
                </c:pt>
                <c:pt idx="1128">
                  <c:v>41672</c:v>
                </c:pt>
                <c:pt idx="1129">
                  <c:v>41673</c:v>
                </c:pt>
                <c:pt idx="1130">
                  <c:v>41674</c:v>
                </c:pt>
                <c:pt idx="1131">
                  <c:v>41675</c:v>
                </c:pt>
                <c:pt idx="1132">
                  <c:v>41676</c:v>
                </c:pt>
                <c:pt idx="1133">
                  <c:v>41677</c:v>
                </c:pt>
                <c:pt idx="1134">
                  <c:v>41678</c:v>
                </c:pt>
                <c:pt idx="1135">
                  <c:v>41679</c:v>
                </c:pt>
                <c:pt idx="1136">
                  <c:v>41680</c:v>
                </c:pt>
                <c:pt idx="1137">
                  <c:v>41681</c:v>
                </c:pt>
                <c:pt idx="1138">
                  <c:v>41682</c:v>
                </c:pt>
                <c:pt idx="1139">
                  <c:v>41683</c:v>
                </c:pt>
                <c:pt idx="1140">
                  <c:v>41684</c:v>
                </c:pt>
                <c:pt idx="1141">
                  <c:v>41685</c:v>
                </c:pt>
                <c:pt idx="1142">
                  <c:v>41686</c:v>
                </c:pt>
                <c:pt idx="1143">
                  <c:v>41687</c:v>
                </c:pt>
                <c:pt idx="1144">
                  <c:v>41688</c:v>
                </c:pt>
                <c:pt idx="1145">
                  <c:v>41689</c:v>
                </c:pt>
                <c:pt idx="1146">
                  <c:v>41690</c:v>
                </c:pt>
                <c:pt idx="1147">
                  <c:v>41691</c:v>
                </c:pt>
                <c:pt idx="1148">
                  <c:v>41692</c:v>
                </c:pt>
                <c:pt idx="1149">
                  <c:v>41693</c:v>
                </c:pt>
                <c:pt idx="1150">
                  <c:v>41694</c:v>
                </c:pt>
                <c:pt idx="1151">
                  <c:v>41695</c:v>
                </c:pt>
                <c:pt idx="1152">
                  <c:v>41696</c:v>
                </c:pt>
                <c:pt idx="1153">
                  <c:v>41697</c:v>
                </c:pt>
                <c:pt idx="1154">
                  <c:v>41698</c:v>
                </c:pt>
                <c:pt idx="1155">
                  <c:v>41699</c:v>
                </c:pt>
                <c:pt idx="1156">
                  <c:v>41700</c:v>
                </c:pt>
                <c:pt idx="1157">
                  <c:v>41701</c:v>
                </c:pt>
                <c:pt idx="1158">
                  <c:v>41702</c:v>
                </c:pt>
                <c:pt idx="1159">
                  <c:v>41703</c:v>
                </c:pt>
                <c:pt idx="1160">
                  <c:v>41704</c:v>
                </c:pt>
                <c:pt idx="1161">
                  <c:v>41705</c:v>
                </c:pt>
                <c:pt idx="1162">
                  <c:v>41706</c:v>
                </c:pt>
                <c:pt idx="1163">
                  <c:v>41707</c:v>
                </c:pt>
                <c:pt idx="1164">
                  <c:v>41708</c:v>
                </c:pt>
                <c:pt idx="1165">
                  <c:v>41709</c:v>
                </c:pt>
                <c:pt idx="1166">
                  <c:v>41710</c:v>
                </c:pt>
                <c:pt idx="1167">
                  <c:v>41711</c:v>
                </c:pt>
                <c:pt idx="1168">
                  <c:v>41712</c:v>
                </c:pt>
                <c:pt idx="1169">
                  <c:v>41713</c:v>
                </c:pt>
                <c:pt idx="1170">
                  <c:v>41714</c:v>
                </c:pt>
                <c:pt idx="1171">
                  <c:v>41715</c:v>
                </c:pt>
                <c:pt idx="1172">
                  <c:v>41716</c:v>
                </c:pt>
                <c:pt idx="1173">
                  <c:v>41717</c:v>
                </c:pt>
                <c:pt idx="1174">
                  <c:v>41718</c:v>
                </c:pt>
                <c:pt idx="1175">
                  <c:v>41719</c:v>
                </c:pt>
                <c:pt idx="1176">
                  <c:v>41720</c:v>
                </c:pt>
                <c:pt idx="1177">
                  <c:v>41721</c:v>
                </c:pt>
                <c:pt idx="1178">
                  <c:v>41722</c:v>
                </c:pt>
                <c:pt idx="1179">
                  <c:v>41723</c:v>
                </c:pt>
                <c:pt idx="1180">
                  <c:v>41724</c:v>
                </c:pt>
                <c:pt idx="1181">
                  <c:v>41725</c:v>
                </c:pt>
                <c:pt idx="1182">
                  <c:v>41726</c:v>
                </c:pt>
                <c:pt idx="1183">
                  <c:v>41727</c:v>
                </c:pt>
                <c:pt idx="1184">
                  <c:v>41728</c:v>
                </c:pt>
                <c:pt idx="1185">
                  <c:v>41729</c:v>
                </c:pt>
                <c:pt idx="1186">
                  <c:v>41730</c:v>
                </c:pt>
                <c:pt idx="1187">
                  <c:v>41731</c:v>
                </c:pt>
                <c:pt idx="1188">
                  <c:v>41732</c:v>
                </c:pt>
                <c:pt idx="1189">
                  <c:v>41733</c:v>
                </c:pt>
                <c:pt idx="1190">
                  <c:v>41734</c:v>
                </c:pt>
                <c:pt idx="1191">
                  <c:v>41735</c:v>
                </c:pt>
                <c:pt idx="1192">
                  <c:v>41736</c:v>
                </c:pt>
                <c:pt idx="1193">
                  <c:v>41737</c:v>
                </c:pt>
                <c:pt idx="1194">
                  <c:v>41738</c:v>
                </c:pt>
                <c:pt idx="1195">
                  <c:v>41739</c:v>
                </c:pt>
                <c:pt idx="1196">
                  <c:v>41740</c:v>
                </c:pt>
                <c:pt idx="1197">
                  <c:v>41741</c:v>
                </c:pt>
                <c:pt idx="1198">
                  <c:v>41742</c:v>
                </c:pt>
                <c:pt idx="1199">
                  <c:v>41743</c:v>
                </c:pt>
                <c:pt idx="1200">
                  <c:v>41744</c:v>
                </c:pt>
                <c:pt idx="1201">
                  <c:v>41745</c:v>
                </c:pt>
                <c:pt idx="1202">
                  <c:v>41746</c:v>
                </c:pt>
                <c:pt idx="1203">
                  <c:v>41747</c:v>
                </c:pt>
                <c:pt idx="1204">
                  <c:v>41748</c:v>
                </c:pt>
                <c:pt idx="1205">
                  <c:v>41749</c:v>
                </c:pt>
                <c:pt idx="1206">
                  <c:v>41750</c:v>
                </c:pt>
                <c:pt idx="1207">
                  <c:v>41751</c:v>
                </c:pt>
                <c:pt idx="1208">
                  <c:v>41752</c:v>
                </c:pt>
                <c:pt idx="1209">
                  <c:v>41753</c:v>
                </c:pt>
                <c:pt idx="1210">
                  <c:v>41754</c:v>
                </c:pt>
                <c:pt idx="1211">
                  <c:v>41755</c:v>
                </c:pt>
                <c:pt idx="1212">
                  <c:v>41756</c:v>
                </c:pt>
                <c:pt idx="1213">
                  <c:v>41757</c:v>
                </c:pt>
                <c:pt idx="1214">
                  <c:v>41758</c:v>
                </c:pt>
                <c:pt idx="1215">
                  <c:v>41759</c:v>
                </c:pt>
                <c:pt idx="1216">
                  <c:v>41760</c:v>
                </c:pt>
                <c:pt idx="1217">
                  <c:v>41761</c:v>
                </c:pt>
                <c:pt idx="1218">
                  <c:v>41762</c:v>
                </c:pt>
                <c:pt idx="1219">
                  <c:v>41763</c:v>
                </c:pt>
                <c:pt idx="1220">
                  <c:v>41764</c:v>
                </c:pt>
                <c:pt idx="1221">
                  <c:v>41765</c:v>
                </c:pt>
                <c:pt idx="1222">
                  <c:v>41766</c:v>
                </c:pt>
                <c:pt idx="1223">
                  <c:v>41767</c:v>
                </c:pt>
                <c:pt idx="1224">
                  <c:v>41768</c:v>
                </c:pt>
                <c:pt idx="1225">
                  <c:v>41769</c:v>
                </c:pt>
                <c:pt idx="1226">
                  <c:v>41770</c:v>
                </c:pt>
                <c:pt idx="1227">
                  <c:v>41771</c:v>
                </c:pt>
                <c:pt idx="1228">
                  <c:v>41772</c:v>
                </c:pt>
                <c:pt idx="1229">
                  <c:v>41773</c:v>
                </c:pt>
                <c:pt idx="1230">
                  <c:v>41774</c:v>
                </c:pt>
                <c:pt idx="1231">
                  <c:v>41775</c:v>
                </c:pt>
                <c:pt idx="1232">
                  <c:v>41776</c:v>
                </c:pt>
                <c:pt idx="1233">
                  <c:v>41777</c:v>
                </c:pt>
                <c:pt idx="1234">
                  <c:v>41778</c:v>
                </c:pt>
                <c:pt idx="1235">
                  <c:v>41779</c:v>
                </c:pt>
                <c:pt idx="1236">
                  <c:v>41780</c:v>
                </c:pt>
                <c:pt idx="1237">
                  <c:v>41781</c:v>
                </c:pt>
                <c:pt idx="1238">
                  <c:v>41782</c:v>
                </c:pt>
                <c:pt idx="1239">
                  <c:v>41783</c:v>
                </c:pt>
                <c:pt idx="1240">
                  <c:v>41784</c:v>
                </c:pt>
                <c:pt idx="1241">
                  <c:v>41785</c:v>
                </c:pt>
                <c:pt idx="1242">
                  <c:v>41786</c:v>
                </c:pt>
                <c:pt idx="1243">
                  <c:v>41787</c:v>
                </c:pt>
                <c:pt idx="1244">
                  <c:v>41788</c:v>
                </c:pt>
                <c:pt idx="1245">
                  <c:v>41789</c:v>
                </c:pt>
                <c:pt idx="1246">
                  <c:v>41790</c:v>
                </c:pt>
                <c:pt idx="1247">
                  <c:v>41791</c:v>
                </c:pt>
                <c:pt idx="1248">
                  <c:v>41792</c:v>
                </c:pt>
                <c:pt idx="1249">
                  <c:v>41793</c:v>
                </c:pt>
                <c:pt idx="1250">
                  <c:v>41794</c:v>
                </c:pt>
                <c:pt idx="1251">
                  <c:v>41795</c:v>
                </c:pt>
                <c:pt idx="1252">
                  <c:v>41796</c:v>
                </c:pt>
                <c:pt idx="1253">
                  <c:v>41797</c:v>
                </c:pt>
                <c:pt idx="1254">
                  <c:v>41798</c:v>
                </c:pt>
                <c:pt idx="1255">
                  <c:v>41799</c:v>
                </c:pt>
                <c:pt idx="1256">
                  <c:v>41800</c:v>
                </c:pt>
                <c:pt idx="1257">
                  <c:v>41801</c:v>
                </c:pt>
                <c:pt idx="1258">
                  <c:v>41802</c:v>
                </c:pt>
                <c:pt idx="1259">
                  <c:v>41803</c:v>
                </c:pt>
                <c:pt idx="1260">
                  <c:v>41804</c:v>
                </c:pt>
                <c:pt idx="1261">
                  <c:v>41805</c:v>
                </c:pt>
                <c:pt idx="1262">
                  <c:v>41806</c:v>
                </c:pt>
                <c:pt idx="1263">
                  <c:v>41807</c:v>
                </c:pt>
                <c:pt idx="1264">
                  <c:v>41808</c:v>
                </c:pt>
                <c:pt idx="1265">
                  <c:v>41809</c:v>
                </c:pt>
                <c:pt idx="1266">
                  <c:v>41810</c:v>
                </c:pt>
                <c:pt idx="1267">
                  <c:v>41811</c:v>
                </c:pt>
                <c:pt idx="1268">
                  <c:v>41812</c:v>
                </c:pt>
                <c:pt idx="1269">
                  <c:v>41813</c:v>
                </c:pt>
                <c:pt idx="1270">
                  <c:v>41814</c:v>
                </c:pt>
                <c:pt idx="1271">
                  <c:v>41815</c:v>
                </c:pt>
                <c:pt idx="1272">
                  <c:v>41816</c:v>
                </c:pt>
                <c:pt idx="1273">
                  <c:v>41817</c:v>
                </c:pt>
                <c:pt idx="1274">
                  <c:v>41818</c:v>
                </c:pt>
                <c:pt idx="1275">
                  <c:v>41819</c:v>
                </c:pt>
                <c:pt idx="1276">
                  <c:v>41820</c:v>
                </c:pt>
                <c:pt idx="1277">
                  <c:v>41821</c:v>
                </c:pt>
                <c:pt idx="1278">
                  <c:v>41822</c:v>
                </c:pt>
                <c:pt idx="1279">
                  <c:v>41823</c:v>
                </c:pt>
                <c:pt idx="1280">
                  <c:v>41824</c:v>
                </c:pt>
                <c:pt idx="1281">
                  <c:v>41825</c:v>
                </c:pt>
                <c:pt idx="1282">
                  <c:v>41826</c:v>
                </c:pt>
                <c:pt idx="1283">
                  <c:v>41827</c:v>
                </c:pt>
                <c:pt idx="1284">
                  <c:v>41828</c:v>
                </c:pt>
                <c:pt idx="1285">
                  <c:v>41829</c:v>
                </c:pt>
                <c:pt idx="1286">
                  <c:v>41830</c:v>
                </c:pt>
                <c:pt idx="1287">
                  <c:v>41831</c:v>
                </c:pt>
                <c:pt idx="1288">
                  <c:v>41832</c:v>
                </c:pt>
                <c:pt idx="1289">
                  <c:v>41833</c:v>
                </c:pt>
                <c:pt idx="1290">
                  <c:v>41834</c:v>
                </c:pt>
                <c:pt idx="1291">
                  <c:v>41835</c:v>
                </c:pt>
                <c:pt idx="1292">
                  <c:v>41836</c:v>
                </c:pt>
                <c:pt idx="1293">
                  <c:v>41837</c:v>
                </c:pt>
                <c:pt idx="1294">
                  <c:v>41838</c:v>
                </c:pt>
                <c:pt idx="1295">
                  <c:v>41839</c:v>
                </c:pt>
                <c:pt idx="1296">
                  <c:v>41840</c:v>
                </c:pt>
                <c:pt idx="1297">
                  <c:v>41841</c:v>
                </c:pt>
                <c:pt idx="1298">
                  <c:v>41842</c:v>
                </c:pt>
                <c:pt idx="1299">
                  <c:v>41843</c:v>
                </c:pt>
                <c:pt idx="1300">
                  <c:v>41844</c:v>
                </c:pt>
                <c:pt idx="1301">
                  <c:v>41845</c:v>
                </c:pt>
                <c:pt idx="1302">
                  <c:v>41846</c:v>
                </c:pt>
                <c:pt idx="1303">
                  <c:v>41847</c:v>
                </c:pt>
                <c:pt idx="1304">
                  <c:v>41848</c:v>
                </c:pt>
                <c:pt idx="1305">
                  <c:v>41849</c:v>
                </c:pt>
                <c:pt idx="1306">
                  <c:v>41850</c:v>
                </c:pt>
                <c:pt idx="1307">
                  <c:v>41851</c:v>
                </c:pt>
                <c:pt idx="1308">
                  <c:v>41852</c:v>
                </c:pt>
                <c:pt idx="1309">
                  <c:v>41853</c:v>
                </c:pt>
                <c:pt idx="1310">
                  <c:v>41854</c:v>
                </c:pt>
                <c:pt idx="1311">
                  <c:v>41855</c:v>
                </c:pt>
                <c:pt idx="1312">
                  <c:v>41856</c:v>
                </c:pt>
                <c:pt idx="1313">
                  <c:v>41857</c:v>
                </c:pt>
                <c:pt idx="1314">
                  <c:v>41858</c:v>
                </c:pt>
                <c:pt idx="1315">
                  <c:v>41859</c:v>
                </c:pt>
                <c:pt idx="1316">
                  <c:v>41860</c:v>
                </c:pt>
                <c:pt idx="1317">
                  <c:v>41861</c:v>
                </c:pt>
                <c:pt idx="1318">
                  <c:v>41862</c:v>
                </c:pt>
                <c:pt idx="1319">
                  <c:v>41863</c:v>
                </c:pt>
                <c:pt idx="1320">
                  <c:v>41864</c:v>
                </c:pt>
                <c:pt idx="1321">
                  <c:v>41865</c:v>
                </c:pt>
                <c:pt idx="1322">
                  <c:v>41866</c:v>
                </c:pt>
                <c:pt idx="1323">
                  <c:v>41867</c:v>
                </c:pt>
                <c:pt idx="1324">
                  <c:v>41868</c:v>
                </c:pt>
                <c:pt idx="1325">
                  <c:v>41869</c:v>
                </c:pt>
                <c:pt idx="1326">
                  <c:v>41870</c:v>
                </c:pt>
                <c:pt idx="1327">
                  <c:v>41871</c:v>
                </c:pt>
                <c:pt idx="1328">
                  <c:v>41872</c:v>
                </c:pt>
                <c:pt idx="1329">
                  <c:v>41873</c:v>
                </c:pt>
                <c:pt idx="1330">
                  <c:v>41874</c:v>
                </c:pt>
                <c:pt idx="1331">
                  <c:v>41875</c:v>
                </c:pt>
                <c:pt idx="1332">
                  <c:v>41876</c:v>
                </c:pt>
                <c:pt idx="1333">
                  <c:v>41877</c:v>
                </c:pt>
                <c:pt idx="1334">
                  <c:v>41878</c:v>
                </c:pt>
                <c:pt idx="1335">
                  <c:v>41879</c:v>
                </c:pt>
                <c:pt idx="1336">
                  <c:v>41880</c:v>
                </c:pt>
                <c:pt idx="1337">
                  <c:v>41881</c:v>
                </c:pt>
                <c:pt idx="1338">
                  <c:v>41882</c:v>
                </c:pt>
                <c:pt idx="1339">
                  <c:v>41883</c:v>
                </c:pt>
                <c:pt idx="1340">
                  <c:v>41884</c:v>
                </c:pt>
                <c:pt idx="1341">
                  <c:v>41885</c:v>
                </c:pt>
                <c:pt idx="1342">
                  <c:v>41886</c:v>
                </c:pt>
                <c:pt idx="1343">
                  <c:v>41887</c:v>
                </c:pt>
                <c:pt idx="1344">
                  <c:v>41888</c:v>
                </c:pt>
                <c:pt idx="1345">
                  <c:v>41889</c:v>
                </c:pt>
                <c:pt idx="1346">
                  <c:v>41890</c:v>
                </c:pt>
                <c:pt idx="1347">
                  <c:v>41891</c:v>
                </c:pt>
                <c:pt idx="1348">
                  <c:v>41892</c:v>
                </c:pt>
                <c:pt idx="1349">
                  <c:v>41893</c:v>
                </c:pt>
                <c:pt idx="1350">
                  <c:v>41894</c:v>
                </c:pt>
                <c:pt idx="1351">
                  <c:v>41895</c:v>
                </c:pt>
                <c:pt idx="1352">
                  <c:v>41896</c:v>
                </c:pt>
                <c:pt idx="1353">
                  <c:v>41897</c:v>
                </c:pt>
                <c:pt idx="1354">
                  <c:v>41898</c:v>
                </c:pt>
                <c:pt idx="1355">
                  <c:v>41899</c:v>
                </c:pt>
                <c:pt idx="1356">
                  <c:v>41900</c:v>
                </c:pt>
                <c:pt idx="1357">
                  <c:v>41901</c:v>
                </c:pt>
                <c:pt idx="1358">
                  <c:v>41902</c:v>
                </c:pt>
                <c:pt idx="1359">
                  <c:v>41903</c:v>
                </c:pt>
                <c:pt idx="1360">
                  <c:v>41904</c:v>
                </c:pt>
                <c:pt idx="1361">
                  <c:v>41905</c:v>
                </c:pt>
                <c:pt idx="1362">
                  <c:v>41906</c:v>
                </c:pt>
                <c:pt idx="1363">
                  <c:v>41907</c:v>
                </c:pt>
                <c:pt idx="1364">
                  <c:v>41908</c:v>
                </c:pt>
                <c:pt idx="1365">
                  <c:v>41909</c:v>
                </c:pt>
                <c:pt idx="1366">
                  <c:v>41910</c:v>
                </c:pt>
                <c:pt idx="1367">
                  <c:v>41911</c:v>
                </c:pt>
                <c:pt idx="1368">
                  <c:v>41912</c:v>
                </c:pt>
                <c:pt idx="1369">
                  <c:v>41913</c:v>
                </c:pt>
                <c:pt idx="1370">
                  <c:v>41914</c:v>
                </c:pt>
                <c:pt idx="1371">
                  <c:v>41915</c:v>
                </c:pt>
                <c:pt idx="1372">
                  <c:v>41916</c:v>
                </c:pt>
                <c:pt idx="1373">
                  <c:v>41917</c:v>
                </c:pt>
                <c:pt idx="1374">
                  <c:v>41918</c:v>
                </c:pt>
                <c:pt idx="1375">
                  <c:v>41919</c:v>
                </c:pt>
                <c:pt idx="1376">
                  <c:v>41920</c:v>
                </c:pt>
                <c:pt idx="1377">
                  <c:v>41921</c:v>
                </c:pt>
                <c:pt idx="1378">
                  <c:v>41922</c:v>
                </c:pt>
                <c:pt idx="1379">
                  <c:v>41923</c:v>
                </c:pt>
                <c:pt idx="1380">
                  <c:v>41924</c:v>
                </c:pt>
                <c:pt idx="1381">
                  <c:v>41925</c:v>
                </c:pt>
                <c:pt idx="1382">
                  <c:v>41926</c:v>
                </c:pt>
                <c:pt idx="1383">
                  <c:v>41927</c:v>
                </c:pt>
                <c:pt idx="1384">
                  <c:v>41928</c:v>
                </c:pt>
                <c:pt idx="1385">
                  <c:v>41929</c:v>
                </c:pt>
                <c:pt idx="1386">
                  <c:v>41930</c:v>
                </c:pt>
                <c:pt idx="1387">
                  <c:v>41931</c:v>
                </c:pt>
                <c:pt idx="1388">
                  <c:v>41932</c:v>
                </c:pt>
                <c:pt idx="1389">
                  <c:v>41933</c:v>
                </c:pt>
                <c:pt idx="1390">
                  <c:v>41934</c:v>
                </c:pt>
                <c:pt idx="1391">
                  <c:v>41935</c:v>
                </c:pt>
                <c:pt idx="1392">
                  <c:v>41936</c:v>
                </c:pt>
                <c:pt idx="1393">
                  <c:v>41937</c:v>
                </c:pt>
                <c:pt idx="1394">
                  <c:v>41938</c:v>
                </c:pt>
                <c:pt idx="1395">
                  <c:v>41939</c:v>
                </c:pt>
                <c:pt idx="1396">
                  <c:v>41940</c:v>
                </c:pt>
                <c:pt idx="1397">
                  <c:v>41941</c:v>
                </c:pt>
                <c:pt idx="1398">
                  <c:v>41942</c:v>
                </c:pt>
                <c:pt idx="1399">
                  <c:v>41943</c:v>
                </c:pt>
                <c:pt idx="1400">
                  <c:v>41944</c:v>
                </c:pt>
                <c:pt idx="1401">
                  <c:v>41945</c:v>
                </c:pt>
                <c:pt idx="1402">
                  <c:v>41946</c:v>
                </c:pt>
                <c:pt idx="1403">
                  <c:v>41947</c:v>
                </c:pt>
                <c:pt idx="1404">
                  <c:v>41948</c:v>
                </c:pt>
                <c:pt idx="1405">
                  <c:v>41949</c:v>
                </c:pt>
                <c:pt idx="1406">
                  <c:v>41950</c:v>
                </c:pt>
                <c:pt idx="1407">
                  <c:v>41951</c:v>
                </c:pt>
                <c:pt idx="1408">
                  <c:v>41952</c:v>
                </c:pt>
                <c:pt idx="1409">
                  <c:v>41953</c:v>
                </c:pt>
                <c:pt idx="1410">
                  <c:v>41954</c:v>
                </c:pt>
                <c:pt idx="1411">
                  <c:v>41955</c:v>
                </c:pt>
                <c:pt idx="1412">
                  <c:v>41956</c:v>
                </c:pt>
                <c:pt idx="1413">
                  <c:v>41957</c:v>
                </c:pt>
                <c:pt idx="1414">
                  <c:v>41958</c:v>
                </c:pt>
                <c:pt idx="1415">
                  <c:v>41959</c:v>
                </c:pt>
                <c:pt idx="1416">
                  <c:v>41960</c:v>
                </c:pt>
                <c:pt idx="1417">
                  <c:v>41961</c:v>
                </c:pt>
                <c:pt idx="1418">
                  <c:v>41962</c:v>
                </c:pt>
                <c:pt idx="1419">
                  <c:v>41963</c:v>
                </c:pt>
                <c:pt idx="1420">
                  <c:v>41964</c:v>
                </c:pt>
                <c:pt idx="1421">
                  <c:v>41965</c:v>
                </c:pt>
                <c:pt idx="1422">
                  <c:v>41966</c:v>
                </c:pt>
                <c:pt idx="1423">
                  <c:v>41967</c:v>
                </c:pt>
                <c:pt idx="1424">
                  <c:v>41968</c:v>
                </c:pt>
                <c:pt idx="1425">
                  <c:v>41969</c:v>
                </c:pt>
                <c:pt idx="1426">
                  <c:v>41970</c:v>
                </c:pt>
                <c:pt idx="1427">
                  <c:v>41971</c:v>
                </c:pt>
                <c:pt idx="1428">
                  <c:v>41972</c:v>
                </c:pt>
                <c:pt idx="1429">
                  <c:v>41973</c:v>
                </c:pt>
                <c:pt idx="1430">
                  <c:v>41974</c:v>
                </c:pt>
                <c:pt idx="1431">
                  <c:v>41975</c:v>
                </c:pt>
                <c:pt idx="1432">
                  <c:v>41976</c:v>
                </c:pt>
                <c:pt idx="1433">
                  <c:v>41977</c:v>
                </c:pt>
                <c:pt idx="1434">
                  <c:v>41978</c:v>
                </c:pt>
                <c:pt idx="1435">
                  <c:v>41979</c:v>
                </c:pt>
                <c:pt idx="1436">
                  <c:v>41980</c:v>
                </c:pt>
                <c:pt idx="1437">
                  <c:v>41981</c:v>
                </c:pt>
                <c:pt idx="1438">
                  <c:v>41982</c:v>
                </c:pt>
                <c:pt idx="1439">
                  <c:v>41983</c:v>
                </c:pt>
                <c:pt idx="1440">
                  <c:v>41984</c:v>
                </c:pt>
                <c:pt idx="1441">
                  <c:v>41985</c:v>
                </c:pt>
                <c:pt idx="1442">
                  <c:v>41986</c:v>
                </c:pt>
                <c:pt idx="1443">
                  <c:v>41987</c:v>
                </c:pt>
                <c:pt idx="1444">
                  <c:v>41988</c:v>
                </c:pt>
                <c:pt idx="1445">
                  <c:v>41989</c:v>
                </c:pt>
                <c:pt idx="1446">
                  <c:v>41990</c:v>
                </c:pt>
                <c:pt idx="1447">
                  <c:v>41991</c:v>
                </c:pt>
                <c:pt idx="1448">
                  <c:v>41992</c:v>
                </c:pt>
                <c:pt idx="1449">
                  <c:v>41993</c:v>
                </c:pt>
                <c:pt idx="1450">
                  <c:v>41994</c:v>
                </c:pt>
                <c:pt idx="1451">
                  <c:v>41995</c:v>
                </c:pt>
                <c:pt idx="1452">
                  <c:v>41996</c:v>
                </c:pt>
                <c:pt idx="1453">
                  <c:v>41997</c:v>
                </c:pt>
                <c:pt idx="1454">
                  <c:v>41998</c:v>
                </c:pt>
                <c:pt idx="1455">
                  <c:v>41999</c:v>
                </c:pt>
                <c:pt idx="1456">
                  <c:v>42000</c:v>
                </c:pt>
                <c:pt idx="1457">
                  <c:v>42001</c:v>
                </c:pt>
                <c:pt idx="1458">
                  <c:v>42002</c:v>
                </c:pt>
                <c:pt idx="1459">
                  <c:v>42003</c:v>
                </c:pt>
                <c:pt idx="1460">
                  <c:v>42004</c:v>
                </c:pt>
                <c:pt idx="1461">
                  <c:v>42005</c:v>
                </c:pt>
                <c:pt idx="1462">
                  <c:v>42006</c:v>
                </c:pt>
                <c:pt idx="1463">
                  <c:v>42007</c:v>
                </c:pt>
                <c:pt idx="1464">
                  <c:v>42008</c:v>
                </c:pt>
                <c:pt idx="1465">
                  <c:v>42009</c:v>
                </c:pt>
                <c:pt idx="1466">
                  <c:v>42010</c:v>
                </c:pt>
                <c:pt idx="1467">
                  <c:v>42011</c:v>
                </c:pt>
                <c:pt idx="1468">
                  <c:v>42012</c:v>
                </c:pt>
                <c:pt idx="1469">
                  <c:v>42013</c:v>
                </c:pt>
                <c:pt idx="1470">
                  <c:v>42014</c:v>
                </c:pt>
                <c:pt idx="1471">
                  <c:v>42015</c:v>
                </c:pt>
                <c:pt idx="1472">
                  <c:v>42016</c:v>
                </c:pt>
                <c:pt idx="1473">
                  <c:v>42017</c:v>
                </c:pt>
                <c:pt idx="1474">
                  <c:v>42018</c:v>
                </c:pt>
                <c:pt idx="1475">
                  <c:v>42019</c:v>
                </c:pt>
                <c:pt idx="1476">
                  <c:v>42020</c:v>
                </c:pt>
                <c:pt idx="1477">
                  <c:v>42021</c:v>
                </c:pt>
                <c:pt idx="1478">
                  <c:v>42022</c:v>
                </c:pt>
                <c:pt idx="1479">
                  <c:v>42023</c:v>
                </c:pt>
                <c:pt idx="1480">
                  <c:v>42024</c:v>
                </c:pt>
                <c:pt idx="1481">
                  <c:v>42025</c:v>
                </c:pt>
                <c:pt idx="1482">
                  <c:v>42026</c:v>
                </c:pt>
                <c:pt idx="1483">
                  <c:v>42027</c:v>
                </c:pt>
                <c:pt idx="1484">
                  <c:v>42028</c:v>
                </c:pt>
                <c:pt idx="1485">
                  <c:v>42029</c:v>
                </c:pt>
                <c:pt idx="1486">
                  <c:v>42030</c:v>
                </c:pt>
                <c:pt idx="1487">
                  <c:v>42031</c:v>
                </c:pt>
                <c:pt idx="1488">
                  <c:v>42032</c:v>
                </c:pt>
                <c:pt idx="1489">
                  <c:v>42033</c:v>
                </c:pt>
                <c:pt idx="1490">
                  <c:v>42034</c:v>
                </c:pt>
                <c:pt idx="1491">
                  <c:v>42035</c:v>
                </c:pt>
                <c:pt idx="1492">
                  <c:v>42036</c:v>
                </c:pt>
                <c:pt idx="1493">
                  <c:v>42037</c:v>
                </c:pt>
                <c:pt idx="1494">
                  <c:v>42038</c:v>
                </c:pt>
                <c:pt idx="1495">
                  <c:v>42039</c:v>
                </c:pt>
                <c:pt idx="1496">
                  <c:v>42040</c:v>
                </c:pt>
                <c:pt idx="1497">
                  <c:v>42041</c:v>
                </c:pt>
                <c:pt idx="1498">
                  <c:v>42042</c:v>
                </c:pt>
                <c:pt idx="1499">
                  <c:v>42043</c:v>
                </c:pt>
                <c:pt idx="1500">
                  <c:v>42044</c:v>
                </c:pt>
                <c:pt idx="1501">
                  <c:v>42045</c:v>
                </c:pt>
                <c:pt idx="1502">
                  <c:v>42046</c:v>
                </c:pt>
                <c:pt idx="1503">
                  <c:v>42047</c:v>
                </c:pt>
                <c:pt idx="1504">
                  <c:v>42048</c:v>
                </c:pt>
                <c:pt idx="1505">
                  <c:v>42049</c:v>
                </c:pt>
                <c:pt idx="1506">
                  <c:v>42050</c:v>
                </c:pt>
                <c:pt idx="1507">
                  <c:v>42051</c:v>
                </c:pt>
                <c:pt idx="1508">
                  <c:v>42052</c:v>
                </c:pt>
                <c:pt idx="1509">
                  <c:v>42053</c:v>
                </c:pt>
                <c:pt idx="1510">
                  <c:v>42054</c:v>
                </c:pt>
                <c:pt idx="1511">
                  <c:v>42055</c:v>
                </c:pt>
                <c:pt idx="1512">
                  <c:v>42056</c:v>
                </c:pt>
                <c:pt idx="1513">
                  <c:v>42057</c:v>
                </c:pt>
                <c:pt idx="1514">
                  <c:v>42058</c:v>
                </c:pt>
                <c:pt idx="1515">
                  <c:v>42059</c:v>
                </c:pt>
                <c:pt idx="1516">
                  <c:v>42060</c:v>
                </c:pt>
                <c:pt idx="1517">
                  <c:v>42061</c:v>
                </c:pt>
                <c:pt idx="1518">
                  <c:v>42062</c:v>
                </c:pt>
                <c:pt idx="1519">
                  <c:v>42063</c:v>
                </c:pt>
                <c:pt idx="1520">
                  <c:v>42064</c:v>
                </c:pt>
                <c:pt idx="1521">
                  <c:v>42065</c:v>
                </c:pt>
                <c:pt idx="1522">
                  <c:v>42066</c:v>
                </c:pt>
                <c:pt idx="1523">
                  <c:v>42067</c:v>
                </c:pt>
                <c:pt idx="1524">
                  <c:v>42068</c:v>
                </c:pt>
                <c:pt idx="1525">
                  <c:v>42069</c:v>
                </c:pt>
                <c:pt idx="1526">
                  <c:v>42070</c:v>
                </c:pt>
                <c:pt idx="1527">
                  <c:v>42071</c:v>
                </c:pt>
                <c:pt idx="1528">
                  <c:v>42072</c:v>
                </c:pt>
                <c:pt idx="1529">
                  <c:v>42073</c:v>
                </c:pt>
                <c:pt idx="1530">
                  <c:v>42074</c:v>
                </c:pt>
                <c:pt idx="1531">
                  <c:v>42075</c:v>
                </c:pt>
                <c:pt idx="1532">
                  <c:v>42076</c:v>
                </c:pt>
                <c:pt idx="1533">
                  <c:v>42077</c:v>
                </c:pt>
                <c:pt idx="1534">
                  <c:v>42078</c:v>
                </c:pt>
                <c:pt idx="1535">
                  <c:v>42079</c:v>
                </c:pt>
                <c:pt idx="1536">
                  <c:v>42080</c:v>
                </c:pt>
                <c:pt idx="1537">
                  <c:v>42081</c:v>
                </c:pt>
                <c:pt idx="1538">
                  <c:v>42082</c:v>
                </c:pt>
                <c:pt idx="1539">
                  <c:v>42083</c:v>
                </c:pt>
                <c:pt idx="1540">
                  <c:v>42084</c:v>
                </c:pt>
                <c:pt idx="1541">
                  <c:v>42085</c:v>
                </c:pt>
                <c:pt idx="1542">
                  <c:v>42086</c:v>
                </c:pt>
                <c:pt idx="1543">
                  <c:v>42087</c:v>
                </c:pt>
                <c:pt idx="1544">
                  <c:v>42088</c:v>
                </c:pt>
                <c:pt idx="1545">
                  <c:v>42089</c:v>
                </c:pt>
                <c:pt idx="1546">
                  <c:v>42090</c:v>
                </c:pt>
                <c:pt idx="1547">
                  <c:v>42091</c:v>
                </c:pt>
                <c:pt idx="1548">
                  <c:v>42092</c:v>
                </c:pt>
                <c:pt idx="1549">
                  <c:v>42093</c:v>
                </c:pt>
                <c:pt idx="1550">
                  <c:v>42094</c:v>
                </c:pt>
                <c:pt idx="1551">
                  <c:v>42095</c:v>
                </c:pt>
                <c:pt idx="1552">
                  <c:v>42096</c:v>
                </c:pt>
                <c:pt idx="1553">
                  <c:v>42097</c:v>
                </c:pt>
                <c:pt idx="1554">
                  <c:v>42098</c:v>
                </c:pt>
                <c:pt idx="1555">
                  <c:v>42099</c:v>
                </c:pt>
                <c:pt idx="1556">
                  <c:v>42100</c:v>
                </c:pt>
                <c:pt idx="1557">
                  <c:v>42101</c:v>
                </c:pt>
                <c:pt idx="1558">
                  <c:v>42102</c:v>
                </c:pt>
                <c:pt idx="1559">
                  <c:v>42103</c:v>
                </c:pt>
                <c:pt idx="1560">
                  <c:v>42104</c:v>
                </c:pt>
                <c:pt idx="1561">
                  <c:v>42105</c:v>
                </c:pt>
                <c:pt idx="1562">
                  <c:v>42106</c:v>
                </c:pt>
                <c:pt idx="1563">
                  <c:v>42107</c:v>
                </c:pt>
                <c:pt idx="1564">
                  <c:v>42108</c:v>
                </c:pt>
                <c:pt idx="1565">
                  <c:v>42109</c:v>
                </c:pt>
                <c:pt idx="1566">
                  <c:v>42110</c:v>
                </c:pt>
                <c:pt idx="1567">
                  <c:v>42111</c:v>
                </c:pt>
                <c:pt idx="1568">
                  <c:v>42112</c:v>
                </c:pt>
                <c:pt idx="1569">
                  <c:v>42113</c:v>
                </c:pt>
                <c:pt idx="1570">
                  <c:v>42114</c:v>
                </c:pt>
                <c:pt idx="1571">
                  <c:v>42115</c:v>
                </c:pt>
                <c:pt idx="1572">
                  <c:v>42116</c:v>
                </c:pt>
                <c:pt idx="1573">
                  <c:v>42117</c:v>
                </c:pt>
                <c:pt idx="1574">
                  <c:v>42118</c:v>
                </c:pt>
                <c:pt idx="1575">
                  <c:v>42119</c:v>
                </c:pt>
                <c:pt idx="1576">
                  <c:v>42120</c:v>
                </c:pt>
                <c:pt idx="1577">
                  <c:v>42121</c:v>
                </c:pt>
                <c:pt idx="1578">
                  <c:v>42122</c:v>
                </c:pt>
                <c:pt idx="1579">
                  <c:v>42123</c:v>
                </c:pt>
                <c:pt idx="1580">
                  <c:v>42124</c:v>
                </c:pt>
                <c:pt idx="1581">
                  <c:v>42125</c:v>
                </c:pt>
                <c:pt idx="1582">
                  <c:v>42126</c:v>
                </c:pt>
                <c:pt idx="1583">
                  <c:v>42127</c:v>
                </c:pt>
                <c:pt idx="1584">
                  <c:v>42128</c:v>
                </c:pt>
                <c:pt idx="1585">
                  <c:v>42129</c:v>
                </c:pt>
                <c:pt idx="1586">
                  <c:v>42130</c:v>
                </c:pt>
                <c:pt idx="1587">
                  <c:v>42131</c:v>
                </c:pt>
                <c:pt idx="1588">
                  <c:v>42132</c:v>
                </c:pt>
                <c:pt idx="1589">
                  <c:v>42133</c:v>
                </c:pt>
                <c:pt idx="1590">
                  <c:v>42134</c:v>
                </c:pt>
                <c:pt idx="1591">
                  <c:v>42135</c:v>
                </c:pt>
                <c:pt idx="1592">
                  <c:v>42136</c:v>
                </c:pt>
                <c:pt idx="1593">
                  <c:v>42137</c:v>
                </c:pt>
                <c:pt idx="1594">
                  <c:v>42138</c:v>
                </c:pt>
                <c:pt idx="1595">
                  <c:v>42139</c:v>
                </c:pt>
                <c:pt idx="1596">
                  <c:v>42140</c:v>
                </c:pt>
                <c:pt idx="1597">
                  <c:v>42141</c:v>
                </c:pt>
                <c:pt idx="1598">
                  <c:v>42142</c:v>
                </c:pt>
                <c:pt idx="1599">
                  <c:v>42143</c:v>
                </c:pt>
                <c:pt idx="1600">
                  <c:v>42144</c:v>
                </c:pt>
                <c:pt idx="1601">
                  <c:v>42145</c:v>
                </c:pt>
                <c:pt idx="1602">
                  <c:v>42146</c:v>
                </c:pt>
                <c:pt idx="1603">
                  <c:v>42147</c:v>
                </c:pt>
                <c:pt idx="1604">
                  <c:v>42148</c:v>
                </c:pt>
                <c:pt idx="1605">
                  <c:v>42149</c:v>
                </c:pt>
                <c:pt idx="1606">
                  <c:v>42150</c:v>
                </c:pt>
                <c:pt idx="1607">
                  <c:v>42151</c:v>
                </c:pt>
                <c:pt idx="1608">
                  <c:v>42152</c:v>
                </c:pt>
                <c:pt idx="1609">
                  <c:v>42153</c:v>
                </c:pt>
                <c:pt idx="1610">
                  <c:v>42154</c:v>
                </c:pt>
                <c:pt idx="1611">
                  <c:v>42155</c:v>
                </c:pt>
                <c:pt idx="1612">
                  <c:v>42156</c:v>
                </c:pt>
                <c:pt idx="1613">
                  <c:v>42157</c:v>
                </c:pt>
                <c:pt idx="1614">
                  <c:v>42158</c:v>
                </c:pt>
                <c:pt idx="1615">
                  <c:v>42159</c:v>
                </c:pt>
                <c:pt idx="1616">
                  <c:v>42160</c:v>
                </c:pt>
                <c:pt idx="1617">
                  <c:v>42161</c:v>
                </c:pt>
                <c:pt idx="1618">
                  <c:v>42162</c:v>
                </c:pt>
                <c:pt idx="1619">
                  <c:v>42163</c:v>
                </c:pt>
                <c:pt idx="1620">
                  <c:v>42164</c:v>
                </c:pt>
                <c:pt idx="1621">
                  <c:v>42165</c:v>
                </c:pt>
                <c:pt idx="1622">
                  <c:v>42166</c:v>
                </c:pt>
                <c:pt idx="1623">
                  <c:v>42167</c:v>
                </c:pt>
                <c:pt idx="1624">
                  <c:v>42168</c:v>
                </c:pt>
                <c:pt idx="1625">
                  <c:v>42169</c:v>
                </c:pt>
                <c:pt idx="1626">
                  <c:v>42170</c:v>
                </c:pt>
                <c:pt idx="1627">
                  <c:v>42171</c:v>
                </c:pt>
                <c:pt idx="1628">
                  <c:v>42172</c:v>
                </c:pt>
                <c:pt idx="1629">
                  <c:v>42173</c:v>
                </c:pt>
                <c:pt idx="1630">
                  <c:v>42174</c:v>
                </c:pt>
                <c:pt idx="1631">
                  <c:v>42175</c:v>
                </c:pt>
                <c:pt idx="1632">
                  <c:v>42176</c:v>
                </c:pt>
                <c:pt idx="1633">
                  <c:v>42177</c:v>
                </c:pt>
                <c:pt idx="1634">
                  <c:v>42178</c:v>
                </c:pt>
                <c:pt idx="1635">
                  <c:v>42179</c:v>
                </c:pt>
                <c:pt idx="1636">
                  <c:v>42180</c:v>
                </c:pt>
                <c:pt idx="1637">
                  <c:v>42181</c:v>
                </c:pt>
                <c:pt idx="1638">
                  <c:v>42182</c:v>
                </c:pt>
                <c:pt idx="1639">
                  <c:v>42183</c:v>
                </c:pt>
                <c:pt idx="1640">
                  <c:v>42184</c:v>
                </c:pt>
                <c:pt idx="1641">
                  <c:v>42185</c:v>
                </c:pt>
                <c:pt idx="1642">
                  <c:v>42186</c:v>
                </c:pt>
                <c:pt idx="1643">
                  <c:v>42187</c:v>
                </c:pt>
                <c:pt idx="1644">
                  <c:v>42188</c:v>
                </c:pt>
                <c:pt idx="1645">
                  <c:v>42189</c:v>
                </c:pt>
                <c:pt idx="1646">
                  <c:v>42190</c:v>
                </c:pt>
                <c:pt idx="1647">
                  <c:v>42191</c:v>
                </c:pt>
                <c:pt idx="1648">
                  <c:v>42192</c:v>
                </c:pt>
                <c:pt idx="1649">
                  <c:v>42193</c:v>
                </c:pt>
                <c:pt idx="1650">
                  <c:v>42194</c:v>
                </c:pt>
                <c:pt idx="1651">
                  <c:v>42195</c:v>
                </c:pt>
                <c:pt idx="1652">
                  <c:v>42196</c:v>
                </c:pt>
                <c:pt idx="1653">
                  <c:v>42197</c:v>
                </c:pt>
                <c:pt idx="1654">
                  <c:v>42198</c:v>
                </c:pt>
                <c:pt idx="1655">
                  <c:v>42199</c:v>
                </c:pt>
                <c:pt idx="1656">
                  <c:v>42200</c:v>
                </c:pt>
                <c:pt idx="1657">
                  <c:v>42201</c:v>
                </c:pt>
                <c:pt idx="1658">
                  <c:v>42202</c:v>
                </c:pt>
                <c:pt idx="1659">
                  <c:v>42203</c:v>
                </c:pt>
                <c:pt idx="1660">
                  <c:v>42204</c:v>
                </c:pt>
                <c:pt idx="1661">
                  <c:v>42205</c:v>
                </c:pt>
                <c:pt idx="1662">
                  <c:v>42206</c:v>
                </c:pt>
                <c:pt idx="1663">
                  <c:v>42207</c:v>
                </c:pt>
                <c:pt idx="1664">
                  <c:v>42208</c:v>
                </c:pt>
                <c:pt idx="1665">
                  <c:v>42209</c:v>
                </c:pt>
                <c:pt idx="1666">
                  <c:v>42210</c:v>
                </c:pt>
                <c:pt idx="1667">
                  <c:v>42211</c:v>
                </c:pt>
                <c:pt idx="1668">
                  <c:v>42212</c:v>
                </c:pt>
                <c:pt idx="1669">
                  <c:v>42213</c:v>
                </c:pt>
                <c:pt idx="1670">
                  <c:v>42214</c:v>
                </c:pt>
                <c:pt idx="1671">
                  <c:v>42215</c:v>
                </c:pt>
                <c:pt idx="1672">
                  <c:v>42216</c:v>
                </c:pt>
                <c:pt idx="1673">
                  <c:v>42217</c:v>
                </c:pt>
                <c:pt idx="1674">
                  <c:v>42218</c:v>
                </c:pt>
                <c:pt idx="1675">
                  <c:v>42219</c:v>
                </c:pt>
                <c:pt idx="1676">
                  <c:v>42220</c:v>
                </c:pt>
                <c:pt idx="1677">
                  <c:v>42221</c:v>
                </c:pt>
                <c:pt idx="1678">
                  <c:v>42222</c:v>
                </c:pt>
                <c:pt idx="1679">
                  <c:v>42223</c:v>
                </c:pt>
                <c:pt idx="1680">
                  <c:v>42224</c:v>
                </c:pt>
                <c:pt idx="1681">
                  <c:v>42225</c:v>
                </c:pt>
                <c:pt idx="1682">
                  <c:v>42226</c:v>
                </c:pt>
                <c:pt idx="1683">
                  <c:v>42227</c:v>
                </c:pt>
                <c:pt idx="1684">
                  <c:v>42228</c:v>
                </c:pt>
                <c:pt idx="1685">
                  <c:v>42229</c:v>
                </c:pt>
                <c:pt idx="1686">
                  <c:v>42230</c:v>
                </c:pt>
                <c:pt idx="1687">
                  <c:v>42231</c:v>
                </c:pt>
                <c:pt idx="1688">
                  <c:v>42232</c:v>
                </c:pt>
                <c:pt idx="1689">
                  <c:v>42233</c:v>
                </c:pt>
                <c:pt idx="1690">
                  <c:v>42234</c:v>
                </c:pt>
                <c:pt idx="1691">
                  <c:v>42235</c:v>
                </c:pt>
                <c:pt idx="1692">
                  <c:v>42236</c:v>
                </c:pt>
                <c:pt idx="1693">
                  <c:v>42237</c:v>
                </c:pt>
                <c:pt idx="1694">
                  <c:v>42238</c:v>
                </c:pt>
                <c:pt idx="1695">
                  <c:v>42239</c:v>
                </c:pt>
                <c:pt idx="1696">
                  <c:v>42240</c:v>
                </c:pt>
                <c:pt idx="1697">
                  <c:v>42241</c:v>
                </c:pt>
                <c:pt idx="1698">
                  <c:v>42242</c:v>
                </c:pt>
                <c:pt idx="1699">
                  <c:v>42243</c:v>
                </c:pt>
                <c:pt idx="1700">
                  <c:v>42244</c:v>
                </c:pt>
                <c:pt idx="1701">
                  <c:v>42245</c:v>
                </c:pt>
                <c:pt idx="1702">
                  <c:v>42246</c:v>
                </c:pt>
                <c:pt idx="1703">
                  <c:v>42247</c:v>
                </c:pt>
                <c:pt idx="1704">
                  <c:v>42248</c:v>
                </c:pt>
                <c:pt idx="1705">
                  <c:v>42249</c:v>
                </c:pt>
                <c:pt idx="1706">
                  <c:v>42250</c:v>
                </c:pt>
                <c:pt idx="1707">
                  <c:v>42251</c:v>
                </c:pt>
                <c:pt idx="1708">
                  <c:v>42252</c:v>
                </c:pt>
                <c:pt idx="1709">
                  <c:v>42253</c:v>
                </c:pt>
                <c:pt idx="1710">
                  <c:v>42254</c:v>
                </c:pt>
                <c:pt idx="1711">
                  <c:v>42255</c:v>
                </c:pt>
                <c:pt idx="1712">
                  <c:v>42256</c:v>
                </c:pt>
                <c:pt idx="1713">
                  <c:v>42257</c:v>
                </c:pt>
                <c:pt idx="1714">
                  <c:v>42258</c:v>
                </c:pt>
                <c:pt idx="1715">
                  <c:v>42259</c:v>
                </c:pt>
                <c:pt idx="1716">
                  <c:v>42260</c:v>
                </c:pt>
                <c:pt idx="1717">
                  <c:v>42261</c:v>
                </c:pt>
                <c:pt idx="1718">
                  <c:v>42262</c:v>
                </c:pt>
                <c:pt idx="1719">
                  <c:v>42263</c:v>
                </c:pt>
                <c:pt idx="1720">
                  <c:v>42264</c:v>
                </c:pt>
                <c:pt idx="1721">
                  <c:v>42265</c:v>
                </c:pt>
                <c:pt idx="1722">
                  <c:v>42266</c:v>
                </c:pt>
                <c:pt idx="1723">
                  <c:v>42267</c:v>
                </c:pt>
                <c:pt idx="1724">
                  <c:v>42268</c:v>
                </c:pt>
                <c:pt idx="1725">
                  <c:v>42269</c:v>
                </c:pt>
                <c:pt idx="1726">
                  <c:v>42270</c:v>
                </c:pt>
                <c:pt idx="1727">
                  <c:v>42271</c:v>
                </c:pt>
                <c:pt idx="1728">
                  <c:v>42272</c:v>
                </c:pt>
                <c:pt idx="1729">
                  <c:v>42273</c:v>
                </c:pt>
                <c:pt idx="1730">
                  <c:v>42274</c:v>
                </c:pt>
                <c:pt idx="1731">
                  <c:v>42275</c:v>
                </c:pt>
                <c:pt idx="1732">
                  <c:v>42276</c:v>
                </c:pt>
                <c:pt idx="1733">
                  <c:v>42277</c:v>
                </c:pt>
                <c:pt idx="1734">
                  <c:v>42278</c:v>
                </c:pt>
                <c:pt idx="1735">
                  <c:v>42279</c:v>
                </c:pt>
                <c:pt idx="1736">
                  <c:v>42280</c:v>
                </c:pt>
                <c:pt idx="1737">
                  <c:v>42281</c:v>
                </c:pt>
                <c:pt idx="1738">
                  <c:v>42282</c:v>
                </c:pt>
                <c:pt idx="1739">
                  <c:v>42283</c:v>
                </c:pt>
                <c:pt idx="1740">
                  <c:v>42284</c:v>
                </c:pt>
                <c:pt idx="1741">
                  <c:v>42285</c:v>
                </c:pt>
                <c:pt idx="1742">
                  <c:v>42286</c:v>
                </c:pt>
                <c:pt idx="1743">
                  <c:v>42287</c:v>
                </c:pt>
                <c:pt idx="1744">
                  <c:v>42288</c:v>
                </c:pt>
                <c:pt idx="1745">
                  <c:v>42289</c:v>
                </c:pt>
                <c:pt idx="1746">
                  <c:v>42290</c:v>
                </c:pt>
                <c:pt idx="1747">
                  <c:v>42291</c:v>
                </c:pt>
                <c:pt idx="1748">
                  <c:v>42292</c:v>
                </c:pt>
                <c:pt idx="1749">
                  <c:v>42293</c:v>
                </c:pt>
                <c:pt idx="1750">
                  <c:v>42294</c:v>
                </c:pt>
                <c:pt idx="1751">
                  <c:v>42295</c:v>
                </c:pt>
                <c:pt idx="1752">
                  <c:v>42296</c:v>
                </c:pt>
                <c:pt idx="1753">
                  <c:v>42297</c:v>
                </c:pt>
                <c:pt idx="1754">
                  <c:v>42298</c:v>
                </c:pt>
                <c:pt idx="1755">
                  <c:v>42299</c:v>
                </c:pt>
                <c:pt idx="1756">
                  <c:v>42300</c:v>
                </c:pt>
                <c:pt idx="1757">
                  <c:v>42301</c:v>
                </c:pt>
                <c:pt idx="1758">
                  <c:v>42302</c:v>
                </c:pt>
                <c:pt idx="1759">
                  <c:v>42303</c:v>
                </c:pt>
                <c:pt idx="1760">
                  <c:v>42304</c:v>
                </c:pt>
                <c:pt idx="1761">
                  <c:v>42305</c:v>
                </c:pt>
                <c:pt idx="1762">
                  <c:v>42306</c:v>
                </c:pt>
                <c:pt idx="1763">
                  <c:v>42307</c:v>
                </c:pt>
                <c:pt idx="1764">
                  <c:v>42308</c:v>
                </c:pt>
                <c:pt idx="1765">
                  <c:v>42309</c:v>
                </c:pt>
                <c:pt idx="1766">
                  <c:v>42310</c:v>
                </c:pt>
                <c:pt idx="1767">
                  <c:v>42311</c:v>
                </c:pt>
                <c:pt idx="1768">
                  <c:v>42312</c:v>
                </c:pt>
                <c:pt idx="1769">
                  <c:v>42313</c:v>
                </c:pt>
                <c:pt idx="1770">
                  <c:v>42314</c:v>
                </c:pt>
                <c:pt idx="1771">
                  <c:v>42315</c:v>
                </c:pt>
                <c:pt idx="1772">
                  <c:v>42316</c:v>
                </c:pt>
                <c:pt idx="1773">
                  <c:v>42317</c:v>
                </c:pt>
                <c:pt idx="1774">
                  <c:v>42318</c:v>
                </c:pt>
                <c:pt idx="1775">
                  <c:v>42319</c:v>
                </c:pt>
                <c:pt idx="1776">
                  <c:v>42320</c:v>
                </c:pt>
                <c:pt idx="1777">
                  <c:v>42321</c:v>
                </c:pt>
                <c:pt idx="1778">
                  <c:v>42322</c:v>
                </c:pt>
                <c:pt idx="1779">
                  <c:v>42323</c:v>
                </c:pt>
                <c:pt idx="1780">
                  <c:v>42324</c:v>
                </c:pt>
                <c:pt idx="1781">
                  <c:v>42325</c:v>
                </c:pt>
                <c:pt idx="1782">
                  <c:v>42326</c:v>
                </c:pt>
                <c:pt idx="1783">
                  <c:v>42327</c:v>
                </c:pt>
                <c:pt idx="1784">
                  <c:v>42328</c:v>
                </c:pt>
                <c:pt idx="1785">
                  <c:v>42329</c:v>
                </c:pt>
                <c:pt idx="1786">
                  <c:v>42330</c:v>
                </c:pt>
                <c:pt idx="1787">
                  <c:v>42331</c:v>
                </c:pt>
                <c:pt idx="1788">
                  <c:v>42332</c:v>
                </c:pt>
                <c:pt idx="1789">
                  <c:v>42333</c:v>
                </c:pt>
                <c:pt idx="1790">
                  <c:v>42334</c:v>
                </c:pt>
                <c:pt idx="1791">
                  <c:v>42335</c:v>
                </c:pt>
                <c:pt idx="1792">
                  <c:v>42336</c:v>
                </c:pt>
                <c:pt idx="1793">
                  <c:v>42337</c:v>
                </c:pt>
                <c:pt idx="1794">
                  <c:v>42338</c:v>
                </c:pt>
                <c:pt idx="1795">
                  <c:v>42339</c:v>
                </c:pt>
                <c:pt idx="1796">
                  <c:v>42340</c:v>
                </c:pt>
                <c:pt idx="1797">
                  <c:v>42341</c:v>
                </c:pt>
                <c:pt idx="1798">
                  <c:v>42342</c:v>
                </c:pt>
                <c:pt idx="1799">
                  <c:v>42343</c:v>
                </c:pt>
                <c:pt idx="1800">
                  <c:v>42344</c:v>
                </c:pt>
                <c:pt idx="1801">
                  <c:v>42345</c:v>
                </c:pt>
                <c:pt idx="1802">
                  <c:v>42346</c:v>
                </c:pt>
                <c:pt idx="1803">
                  <c:v>42347</c:v>
                </c:pt>
                <c:pt idx="1804">
                  <c:v>42348</c:v>
                </c:pt>
                <c:pt idx="1805">
                  <c:v>42349</c:v>
                </c:pt>
                <c:pt idx="1806">
                  <c:v>42350</c:v>
                </c:pt>
                <c:pt idx="1807">
                  <c:v>42351</c:v>
                </c:pt>
                <c:pt idx="1808">
                  <c:v>42352</c:v>
                </c:pt>
                <c:pt idx="1809">
                  <c:v>42353</c:v>
                </c:pt>
                <c:pt idx="1810">
                  <c:v>42354</c:v>
                </c:pt>
                <c:pt idx="1811">
                  <c:v>42355</c:v>
                </c:pt>
                <c:pt idx="1812">
                  <c:v>42356</c:v>
                </c:pt>
                <c:pt idx="1813">
                  <c:v>42357</c:v>
                </c:pt>
                <c:pt idx="1814">
                  <c:v>42358</c:v>
                </c:pt>
                <c:pt idx="1815">
                  <c:v>42359</c:v>
                </c:pt>
                <c:pt idx="1816">
                  <c:v>42360</c:v>
                </c:pt>
                <c:pt idx="1817">
                  <c:v>42361</c:v>
                </c:pt>
                <c:pt idx="1818">
                  <c:v>42362</c:v>
                </c:pt>
                <c:pt idx="1819">
                  <c:v>42363</c:v>
                </c:pt>
                <c:pt idx="1820">
                  <c:v>42364</c:v>
                </c:pt>
                <c:pt idx="1821">
                  <c:v>42365</c:v>
                </c:pt>
                <c:pt idx="1822">
                  <c:v>42366</c:v>
                </c:pt>
                <c:pt idx="1823">
                  <c:v>42367</c:v>
                </c:pt>
                <c:pt idx="1824">
                  <c:v>42368</c:v>
                </c:pt>
                <c:pt idx="1825">
                  <c:v>42369</c:v>
                </c:pt>
                <c:pt idx="1826">
                  <c:v>42370</c:v>
                </c:pt>
                <c:pt idx="1827">
                  <c:v>42371</c:v>
                </c:pt>
                <c:pt idx="1828">
                  <c:v>42372</c:v>
                </c:pt>
                <c:pt idx="1829">
                  <c:v>42373</c:v>
                </c:pt>
                <c:pt idx="1830">
                  <c:v>42374</c:v>
                </c:pt>
                <c:pt idx="1831">
                  <c:v>42375</c:v>
                </c:pt>
                <c:pt idx="1832">
                  <c:v>42376</c:v>
                </c:pt>
                <c:pt idx="1833">
                  <c:v>42377</c:v>
                </c:pt>
                <c:pt idx="1834">
                  <c:v>42378</c:v>
                </c:pt>
                <c:pt idx="1835">
                  <c:v>42379</c:v>
                </c:pt>
                <c:pt idx="1836">
                  <c:v>42380</c:v>
                </c:pt>
                <c:pt idx="1837">
                  <c:v>42381</c:v>
                </c:pt>
                <c:pt idx="1838">
                  <c:v>42382</c:v>
                </c:pt>
                <c:pt idx="1839">
                  <c:v>42383</c:v>
                </c:pt>
                <c:pt idx="1840">
                  <c:v>42384</c:v>
                </c:pt>
                <c:pt idx="1841">
                  <c:v>42385</c:v>
                </c:pt>
                <c:pt idx="1842">
                  <c:v>42386</c:v>
                </c:pt>
                <c:pt idx="1843">
                  <c:v>42387</c:v>
                </c:pt>
                <c:pt idx="1844">
                  <c:v>42388</c:v>
                </c:pt>
                <c:pt idx="1845">
                  <c:v>42389</c:v>
                </c:pt>
                <c:pt idx="1846">
                  <c:v>42390</c:v>
                </c:pt>
                <c:pt idx="1847">
                  <c:v>42391</c:v>
                </c:pt>
                <c:pt idx="1848">
                  <c:v>42392</c:v>
                </c:pt>
                <c:pt idx="1849">
                  <c:v>42393</c:v>
                </c:pt>
                <c:pt idx="1850">
                  <c:v>42394</c:v>
                </c:pt>
                <c:pt idx="1851">
                  <c:v>42395</c:v>
                </c:pt>
                <c:pt idx="1852">
                  <c:v>42396</c:v>
                </c:pt>
                <c:pt idx="1853">
                  <c:v>42397</c:v>
                </c:pt>
                <c:pt idx="1854">
                  <c:v>42398</c:v>
                </c:pt>
                <c:pt idx="1855">
                  <c:v>42399</c:v>
                </c:pt>
                <c:pt idx="1856">
                  <c:v>42400</c:v>
                </c:pt>
                <c:pt idx="1857">
                  <c:v>42401</c:v>
                </c:pt>
                <c:pt idx="1858">
                  <c:v>42402</c:v>
                </c:pt>
                <c:pt idx="1859">
                  <c:v>42403</c:v>
                </c:pt>
                <c:pt idx="1860">
                  <c:v>42404</c:v>
                </c:pt>
                <c:pt idx="1861">
                  <c:v>42405</c:v>
                </c:pt>
                <c:pt idx="1862">
                  <c:v>42406</c:v>
                </c:pt>
                <c:pt idx="1863">
                  <c:v>42407</c:v>
                </c:pt>
                <c:pt idx="1864">
                  <c:v>42408</c:v>
                </c:pt>
                <c:pt idx="1865">
                  <c:v>42409</c:v>
                </c:pt>
                <c:pt idx="1866">
                  <c:v>42410</c:v>
                </c:pt>
                <c:pt idx="1867">
                  <c:v>42411</c:v>
                </c:pt>
                <c:pt idx="1868">
                  <c:v>42412</c:v>
                </c:pt>
                <c:pt idx="1869">
                  <c:v>42413</c:v>
                </c:pt>
                <c:pt idx="1870">
                  <c:v>42414</c:v>
                </c:pt>
                <c:pt idx="1871">
                  <c:v>42415</c:v>
                </c:pt>
                <c:pt idx="1872">
                  <c:v>42416</c:v>
                </c:pt>
                <c:pt idx="1873">
                  <c:v>42417</c:v>
                </c:pt>
                <c:pt idx="1874">
                  <c:v>42418</c:v>
                </c:pt>
                <c:pt idx="1875">
                  <c:v>42419</c:v>
                </c:pt>
                <c:pt idx="1876">
                  <c:v>42420</c:v>
                </c:pt>
                <c:pt idx="1877">
                  <c:v>42421</c:v>
                </c:pt>
                <c:pt idx="1878">
                  <c:v>42422</c:v>
                </c:pt>
                <c:pt idx="1879">
                  <c:v>42423</c:v>
                </c:pt>
                <c:pt idx="1880">
                  <c:v>42424</c:v>
                </c:pt>
                <c:pt idx="1881">
                  <c:v>42425</c:v>
                </c:pt>
                <c:pt idx="1882">
                  <c:v>42426</c:v>
                </c:pt>
                <c:pt idx="1883">
                  <c:v>42427</c:v>
                </c:pt>
                <c:pt idx="1884">
                  <c:v>42428</c:v>
                </c:pt>
                <c:pt idx="1885">
                  <c:v>42429</c:v>
                </c:pt>
                <c:pt idx="1886">
                  <c:v>42430</c:v>
                </c:pt>
                <c:pt idx="1887">
                  <c:v>42431</c:v>
                </c:pt>
                <c:pt idx="1888">
                  <c:v>42432</c:v>
                </c:pt>
                <c:pt idx="1889">
                  <c:v>42433</c:v>
                </c:pt>
                <c:pt idx="1890">
                  <c:v>42434</c:v>
                </c:pt>
                <c:pt idx="1891">
                  <c:v>42435</c:v>
                </c:pt>
                <c:pt idx="1892">
                  <c:v>42436</c:v>
                </c:pt>
                <c:pt idx="1893">
                  <c:v>42437</c:v>
                </c:pt>
                <c:pt idx="1894">
                  <c:v>42438</c:v>
                </c:pt>
                <c:pt idx="1895">
                  <c:v>42439</c:v>
                </c:pt>
                <c:pt idx="1896">
                  <c:v>42440</c:v>
                </c:pt>
                <c:pt idx="1897">
                  <c:v>42441</c:v>
                </c:pt>
                <c:pt idx="1898">
                  <c:v>42442</c:v>
                </c:pt>
                <c:pt idx="1899">
                  <c:v>42443</c:v>
                </c:pt>
                <c:pt idx="1900">
                  <c:v>42444</c:v>
                </c:pt>
                <c:pt idx="1901">
                  <c:v>42445</c:v>
                </c:pt>
                <c:pt idx="1902">
                  <c:v>42446</c:v>
                </c:pt>
                <c:pt idx="1903">
                  <c:v>42447</c:v>
                </c:pt>
                <c:pt idx="1904">
                  <c:v>42448</c:v>
                </c:pt>
                <c:pt idx="1905">
                  <c:v>42449</c:v>
                </c:pt>
                <c:pt idx="1906">
                  <c:v>42450</c:v>
                </c:pt>
                <c:pt idx="1907">
                  <c:v>42451</c:v>
                </c:pt>
                <c:pt idx="1908">
                  <c:v>42452</c:v>
                </c:pt>
                <c:pt idx="1909">
                  <c:v>42453</c:v>
                </c:pt>
                <c:pt idx="1910">
                  <c:v>42454</c:v>
                </c:pt>
                <c:pt idx="1911">
                  <c:v>42455</c:v>
                </c:pt>
                <c:pt idx="1912">
                  <c:v>42456</c:v>
                </c:pt>
                <c:pt idx="1913">
                  <c:v>42457</c:v>
                </c:pt>
                <c:pt idx="1914">
                  <c:v>42458</c:v>
                </c:pt>
                <c:pt idx="1915">
                  <c:v>42459</c:v>
                </c:pt>
                <c:pt idx="1916">
                  <c:v>42460</c:v>
                </c:pt>
                <c:pt idx="1917">
                  <c:v>42461</c:v>
                </c:pt>
                <c:pt idx="1918">
                  <c:v>42462</c:v>
                </c:pt>
                <c:pt idx="1919">
                  <c:v>42463</c:v>
                </c:pt>
                <c:pt idx="1920">
                  <c:v>42464</c:v>
                </c:pt>
                <c:pt idx="1921">
                  <c:v>42465</c:v>
                </c:pt>
                <c:pt idx="1922">
                  <c:v>42466</c:v>
                </c:pt>
                <c:pt idx="1923">
                  <c:v>42467</c:v>
                </c:pt>
                <c:pt idx="1924">
                  <c:v>42468</c:v>
                </c:pt>
                <c:pt idx="1925">
                  <c:v>42469</c:v>
                </c:pt>
                <c:pt idx="1926">
                  <c:v>42470</c:v>
                </c:pt>
                <c:pt idx="1927">
                  <c:v>42471</c:v>
                </c:pt>
                <c:pt idx="1928">
                  <c:v>42472</c:v>
                </c:pt>
                <c:pt idx="1929">
                  <c:v>42473</c:v>
                </c:pt>
                <c:pt idx="1930">
                  <c:v>42474</c:v>
                </c:pt>
                <c:pt idx="1931">
                  <c:v>42475</c:v>
                </c:pt>
                <c:pt idx="1932">
                  <c:v>42476</c:v>
                </c:pt>
                <c:pt idx="1933">
                  <c:v>42477</c:v>
                </c:pt>
                <c:pt idx="1934">
                  <c:v>42478</c:v>
                </c:pt>
                <c:pt idx="1935">
                  <c:v>42479</c:v>
                </c:pt>
                <c:pt idx="1936">
                  <c:v>42480</c:v>
                </c:pt>
                <c:pt idx="1937">
                  <c:v>42481</c:v>
                </c:pt>
                <c:pt idx="1938">
                  <c:v>42482</c:v>
                </c:pt>
                <c:pt idx="1939">
                  <c:v>42483</c:v>
                </c:pt>
                <c:pt idx="1940">
                  <c:v>42484</c:v>
                </c:pt>
                <c:pt idx="1941">
                  <c:v>42485</c:v>
                </c:pt>
                <c:pt idx="1942">
                  <c:v>42486</c:v>
                </c:pt>
                <c:pt idx="1943">
                  <c:v>42487</c:v>
                </c:pt>
                <c:pt idx="1944">
                  <c:v>42488</c:v>
                </c:pt>
                <c:pt idx="1945">
                  <c:v>42489</c:v>
                </c:pt>
                <c:pt idx="1946">
                  <c:v>42490</c:v>
                </c:pt>
                <c:pt idx="1947">
                  <c:v>42491</c:v>
                </c:pt>
                <c:pt idx="1948">
                  <c:v>42492</c:v>
                </c:pt>
                <c:pt idx="1949">
                  <c:v>42493</c:v>
                </c:pt>
                <c:pt idx="1950">
                  <c:v>42494</c:v>
                </c:pt>
                <c:pt idx="1951">
                  <c:v>42495</c:v>
                </c:pt>
                <c:pt idx="1952">
                  <c:v>42496</c:v>
                </c:pt>
                <c:pt idx="1953">
                  <c:v>42497</c:v>
                </c:pt>
                <c:pt idx="1954">
                  <c:v>42498</c:v>
                </c:pt>
                <c:pt idx="1955">
                  <c:v>42499</c:v>
                </c:pt>
                <c:pt idx="1956">
                  <c:v>42500</c:v>
                </c:pt>
                <c:pt idx="1957">
                  <c:v>42501</c:v>
                </c:pt>
                <c:pt idx="1958">
                  <c:v>42502</c:v>
                </c:pt>
                <c:pt idx="1959">
                  <c:v>42503</c:v>
                </c:pt>
                <c:pt idx="1960">
                  <c:v>42504</c:v>
                </c:pt>
                <c:pt idx="1961">
                  <c:v>42505</c:v>
                </c:pt>
                <c:pt idx="1962">
                  <c:v>42506</c:v>
                </c:pt>
                <c:pt idx="1963">
                  <c:v>42507</c:v>
                </c:pt>
                <c:pt idx="1964">
                  <c:v>42508</c:v>
                </c:pt>
                <c:pt idx="1965">
                  <c:v>42509</c:v>
                </c:pt>
                <c:pt idx="1966">
                  <c:v>42510</c:v>
                </c:pt>
                <c:pt idx="1967">
                  <c:v>42511</c:v>
                </c:pt>
                <c:pt idx="1968">
                  <c:v>42512</c:v>
                </c:pt>
                <c:pt idx="1969">
                  <c:v>42513</c:v>
                </c:pt>
                <c:pt idx="1970">
                  <c:v>42514</c:v>
                </c:pt>
                <c:pt idx="1971">
                  <c:v>42515</c:v>
                </c:pt>
                <c:pt idx="1972">
                  <c:v>42516</c:v>
                </c:pt>
                <c:pt idx="1973">
                  <c:v>42517</c:v>
                </c:pt>
                <c:pt idx="1974">
                  <c:v>42518</c:v>
                </c:pt>
                <c:pt idx="1975">
                  <c:v>42519</c:v>
                </c:pt>
                <c:pt idx="1976">
                  <c:v>42520</c:v>
                </c:pt>
                <c:pt idx="1977">
                  <c:v>42521</c:v>
                </c:pt>
                <c:pt idx="1978">
                  <c:v>42522</c:v>
                </c:pt>
                <c:pt idx="1979">
                  <c:v>42523</c:v>
                </c:pt>
                <c:pt idx="1980">
                  <c:v>42524</c:v>
                </c:pt>
                <c:pt idx="1981">
                  <c:v>42525</c:v>
                </c:pt>
                <c:pt idx="1982">
                  <c:v>42526</c:v>
                </c:pt>
                <c:pt idx="1983">
                  <c:v>42527</c:v>
                </c:pt>
                <c:pt idx="1984">
                  <c:v>42528</c:v>
                </c:pt>
                <c:pt idx="1985">
                  <c:v>42529</c:v>
                </c:pt>
                <c:pt idx="1986">
                  <c:v>42530</c:v>
                </c:pt>
                <c:pt idx="1987">
                  <c:v>42531</c:v>
                </c:pt>
                <c:pt idx="1988">
                  <c:v>42532</c:v>
                </c:pt>
                <c:pt idx="1989">
                  <c:v>42533</c:v>
                </c:pt>
                <c:pt idx="1990">
                  <c:v>42534</c:v>
                </c:pt>
                <c:pt idx="1991">
                  <c:v>42535</c:v>
                </c:pt>
                <c:pt idx="1992">
                  <c:v>42536</c:v>
                </c:pt>
                <c:pt idx="1993">
                  <c:v>42537</c:v>
                </c:pt>
                <c:pt idx="1994">
                  <c:v>42538</c:v>
                </c:pt>
                <c:pt idx="1995">
                  <c:v>42539</c:v>
                </c:pt>
                <c:pt idx="1996">
                  <c:v>42540</c:v>
                </c:pt>
                <c:pt idx="1997">
                  <c:v>42541</c:v>
                </c:pt>
                <c:pt idx="1998">
                  <c:v>42542</c:v>
                </c:pt>
                <c:pt idx="1999">
                  <c:v>42543</c:v>
                </c:pt>
                <c:pt idx="2000">
                  <c:v>42544</c:v>
                </c:pt>
                <c:pt idx="2001">
                  <c:v>42545</c:v>
                </c:pt>
                <c:pt idx="2002">
                  <c:v>42546</c:v>
                </c:pt>
                <c:pt idx="2003">
                  <c:v>42547</c:v>
                </c:pt>
                <c:pt idx="2004">
                  <c:v>42548</c:v>
                </c:pt>
                <c:pt idx="2005">
                  <c:v>42549</c:v>
                </c:pt>
                <c:pt idx="2006">
                  <c:v>42550</c:v>
                </c:pt>
                <c:pt idx="2007">
                  <c:v>42551</c:v>
                </c:pt>
                <c:pt idx="2008">
                  <c:v>42552</c:v>
                </c:pt>
                <c:pt idx="2009">
                  <c:v>42553</c:v>
                </c:pt>
                <c:pt idx="2010">
                  <c:v>42554</c:v>
                </c:pt>
                <c:pt idx="2011">
                  <c:v>42555</c:v>
                </c:pt>
                <c:pt idx="2012">
                  <c:v>42556</c:v>
                </c:pt>
                <c:pt idx="2013">
                  <c:v>42557</c:v>
                </c:pt>
                <c:pt idx="2014">
                  <c:v>42558</c:v>
                </c:pt>
                <c:pt idx="2015">
                  <c:v>42559</c:v>
                </c:pt>
                <c:pt idx="2016">
                  <c:v>42560</c:v>
                </c:pt>
                <c:pt idx="2017">
                  <c:v>42561</c:v>
                </c:pt>
                <c:pt idx="2018">
                  <c:v>42562</c:v>
                </c:pt>
                <c:pt idx="2019">
                  <c:v>42563</c:v>
                </c:pt>
                <c:pt idx="2020">
                  <c:v>42564</c:v>
                </c:pt>
                <c:pt idx="2021">
                  <c:v>42565</c:v>
                </c:pt>
                <c:pt idx="2022">
                  <c:v>42566</c:v>
                </c:pt>
                <c:pt idx="2023">
                  <c:v>42567</c:v>
                </c:pt>
                <c:pt idx="2024">
                  <c:v>42568</c:v>
                </c:pt>
                <c:pt idx="2025">
                  <c:v>42569</c:v>
                </c:pt>
                <c:pt idx="2026">
                  <c:v>42570</c:v>
                </c:pt>
                <c:pt idx="2027">
                  <c:v>42571</c:v>
                </c:pt>
                <c:pt idx="2028">
                  <c:v>42572</c:v>
                </c:pt>
                <c:pt idx="2029">
                  <c:v>42573</c:v>
                </c:pt>
                <c:pt idx="2030">
                  <c:v>42574</c:v>
                </c:pt>
                <c:pt idx="2031">
                  <c:v>42575</c:v>
                </c:pt>
                <c:pt idx="2032">
                  <c:v>42576</c:v>
                </c:pt>
                <c:pt idx="2033">
                  <c:v>42577</c:v>
                </c:pt>
                <c:pt idx="2034">
                  <c:v>42578</c:v>
                </c:pt>
                <c:pt idx="2035">
                  <c:v>42579</c:v>
                </c:pt>
                <c:pt idx="2036">
                  <c:v>42580</c:v>
                </c:pt>
                <c:pt idx="2037">
                  <c:v>42581</c:v>
                </c:pt>
                <c:pt idx="2038">
                  <c:v>42582</c:v>
                </c:pt>
                <c:pt idx="2039">
                  <c:v>42583</c:v>
                </c:pt>
                <c:pt idx="2040">
                  <c:v>42584</c:v>
                </c:pt>
                <c:pt idx="2041">
                  <c:v>42585</c:v>
                </c:pt>
                <c:pt idx="2042">
                  <c:v>42586</c:v>
                </c:pt>
                <c:pt idx="2043">
                  <c:v>42587</c:v>
                </c:pt>
                <c:pt idx="2044">
                  <c:v>42588</c:v>
                </c:pt>
                <c:pt idx="2045">
                  <c:v>42589</c:v>
                </c:pt>
                <c:pt idx="2046">
                  <c:v>42590</c:v>
                </c:pt>
                <c:pt idx="2047">
                  <c:v>42591</c:v>
                </c:pt>
                <c:pt idx="2048">
                  <c:v>42592</c:v>
                </c:pt>
                <c:pt idx="2049">
                  <c:v>42593</c:v>
                </c:pt>
                <c:pt idx="2050">
                  <c:v>42594</c:v>
                </c:pt>
                <c:pt idx="2051">
                  <c:v>42595</c:v>
                </c:pt>
                <c:pt idx="2052">
                  <c:v>42596</c:v>
                </c:pt>
                <c:pt idx="2053">
                  <c:v>42597</c:v>
                </c:pt>
                <c:pt idx="2054">
                  <c:v>42598</c:v>
                </c:pt>
                <c:pt idx="2055">
                  <c:v>42599</c:v>
                </c:pt>
                <c:pt idx="2056">
                  <c:v>42600</c:v>
                </c:pt>
                <c:pt idx="2057">
                  <c:v>42601</c:v>
                </c:pt>
                <c:pt idx="2058">
                  <c:v>42602</c:v>
                </c:pt>
                <c:pt idx="2059">
                  <c:v>42603</c:v>
                </c:pt>
                <c:pt idx="2060">
                  <c:v>42604</c:v>
                </c:pt>
                <c:pt idx="2061">
                  <c:v>42605</c:v>
                </c:pt>
                <c:pt idx="2062">
                  <c:v>42606</c:v>
                </c:pt>
                <c:pt idx="2063">
                  <c:v>42607</c:v>
                </c:pt>
                <c:pt idx="2064">
                  <c:v>42608</c:v>
                </c:pt>
                <c:pt idx="2065">
                  <c:v>42609</c:v>
                </c:pt>
                <c:pt idx="2066">
                  <c:v>42610</c:v>
                </c:pt>
                <c:pt idx="2067">
                  <c:v>42611</c:v>
                </c:pt>
                <c:pt idx="2068">
                  <c:v>42612</c:v>
                </c:pt>
                <c:pt idx="2069">
                  <c:v>42613</c:v>
                </c:pt>
                <c:pt idx="2070">
                  <c:v>42614</c:v>
                </c:pt>
                <c:pt idx="2071">
                  <c:v>42615</c:v>
                </c:pt>
                <c:pt idx="2072">
                  <c:v>42616</c:v>
                </c:pt>
                <c:pt idx="2073">
                  <c:v>42617</c:v>
                </c:pt>
                <c:pt idx="2074">
                  <c:v>42618</c:v>
                </c:pt>
                <c:pt idx="2075">
                  <c:v>42619</c:v>
                </c:pt>
                <c:pt idx="2076">
                  <c:v>42620</c:v>
                </c:pt>
                <c:pt idx="2077">
                  <c:v>42621</c:v>
                </c:pt>
                <c:pt idx="2078">
                  <c:v>42622</c:v>
                </c:pt>
                <c:pt idx="2079">
                  <c:v>42623</c:v>
                </c:pt>
                <c:pt idx="2080">
                  <c:v>42624</c:v>
                </c:pt>
                <c:pt idx="2081">
                  <c:v>42625</c:v>
                </c:pt>
                <c:pt idx="2082">
                  <c:v>42626</c:v>
                </c:pt>
                <c:pt idx="2083">
                  <c:v>42627</c:v>
                </c:pt>
                <c:pt idx="2084">
                  <c:v>42628</c:v>
                </c:pt>
                <c:pt idx="2085">
                  <c:v>42629</c:v>
                </c:pt>
                <c:pt idx="2086">
                  <c:v>42630</c:v>
                </c:pt>
                <c:pt idx="2087">
                  <c:v>42631</c:v>
                </c:pt>
                <c:pt idx="2088">
                  <c:v>42632</c:v>
                </c:pt>
                <c:pt idx="2089">
                  <c:v>42633</c:v>
                </c:pt>
                <c:pt idx="2090">
                  <c:v>42634</c:v>
                </c:pt>
                <c:pt idx="2091">
                  <c:v>42635</c:v>
                </c:pt>
                <c:pt idx="2092">
                  <c:v>42636</c:v>
                </c:pt>
                <c:pt idx="2093">
                  <c:v>42637</c:v>
                </c:pt>
                <c:pt idx="2094">
                  <c:v>42638</c:v>
                </c:pt>
                <c:pt idx="2095">
                  <c:v>42639</c:v>
                </c:pt>
                <c:pt idx="2096">
                  <c:v>42640</c:v>
                </c:pt>
                <c:pt idx="2097">
                  <c:v>42641</c:v>
                </c:pt>
                <c:pt idx="2098">
                  <c:v>42642</c:v>
                </c:pt>
                <c:pt idx="2099">
                  <c:v>42643</c:v>
                </c:pt>
                <c:pt idx="2100">
                  <c:v>42644</c:v>
                </c:pt>
                <c:pt idx="2101">
                  <c:v>42645</c:v>
                </c:pt>
                <c:pt idx="2102">
                  <c:v>42646</c:v>
                </c:pt>
                <c:pt idx="2103">
                  <c:v>42647</c:v>
                </c:pt>
                <c:pt idx="2104">
                  <c:v>42648</c:v>
                </c:pt>
                <c:pt idx="2105">
                  <c:v>42649</c:v>
                </c:pt>
                <c:pt idx="2106">
                  <c:v>42650</c:v>
                </c:pt>
                <c:pt idx="2107">
                  <c:v>42651</c:v>
                </c:pt>
                <c:pt idx="2108">
                  <c:v>42652</c:v>
                </c:pt>
                <c:pt idx="2109">
                  <c:v>42653</c:v>
                </c:pt>
                <c:pt idx="2110">
                  <c:v>42654</c:v>
                </c:pt>
                <c:pt idx="2111">
                  <c:v>42655</c:v>
                </c:pt>
                <c:pt idx="2112">
                  <c:v>42656</c:v>
                </c:pt>
                <c:pt idx="2113">
                  <c:v>42657</c:v>
                </c:pt>
                <c:pt idx="2114">
                  <c:v>42658</c:v>
                </c:pt>
                <c:pt idx="2115">
                  <c:v>42659</c:v>
                </c:pt>
                <c:pt idx="2116">
                  <c:v>42660</c:v>
                </c:pt>
                <c:pt idx="2117">
                  <c:v>42661</c:v>
                </c:pt>
                <c:pt idx="2118">
                  <c:v>42662</c:v>
                </c:pt>
                <c:pt idx="2119">
                  <c:v>42663</c:v>
                </c:pt>
                <c:pt idx="2120">
                  <c:v>42664</c:v>
                </c:pt>
                <c:pt idx="2121">
                  <c:v>42665</c:v>
                </c:pt>
                <c:pt idx="2122">
                  <c:v>42666</c:v>
                </c:pt>
                <c:pt idx="2123">
                  <c:v>42667</c:v>
                </c:pt>
                <c:pt idx="2124">
                  <c:v>42668</c:v>
                </c:pt>
                <c:pt idx="2125">
                  <c:v>42669</c:v>
                </c:pt>
                <c:pt idx="2126">
                  <c:v>42670</c:v>
                </c:pt>
                <c:pt idx="2127">
                  <c:v>42671</c:v>
                </c:pt>
                <c:pt idx="2128">
                  <c:v>42672</c:v>
                </c:pt>
                <c:pt idx="2129">
                  <c:v>42673</c:v>
                </c:pt>
                <c:pt idx="2130">
                  <c:v>42674</c:v>
                </c:pt>
                <c:pt idx="2131">
                  <c:v>42675</c:v>
                </c:pt>
                <c:pt idx="2132">
                  <c:v>42676</c:v>
                </c:pt>
                <c:pt idx="2133">
                  <c:v>42677</c:v>
                </c:pt>
                <c:pt idx="2134">
                  <c:v>42678</c:v>
                </c:pt>
                <c:pt idx="2135">
                  <c:v>42679</c:v>
                </c:pt>
                <c:pt idx="2136">
                  <c:v>42680</c:v>
                </c:pt>
                <c:pt idx="2137">
                  <c:v>42681</c:v>
                </c:pt>
                <c:pt idx="2138">
                  <c:v>42682</c:v>
                </c:pt>
                <c:pt idx="2139">
                  <c:v>42683</c:v>
                </c:pt>
                <c:pt idx="2140">
                  <c:v>42684</c:v>
                </c:pt>
                <c:pt idx="2141">
                  <c:v>42685</c:v>
                </c:pt>
                <c:pt idx="2142">
                  <c:v>42686</c:v>
                </c:pt>
                <c:pt idx="2143">
                  <c:v>42687</c:v>
                </c:pt>
                <c:pt idx="2144">
                  <c:v>42688</c:v>
                </c:pt>
                <c:pt idx="2145">
                  <c:v>42689</c:v>
                </c:pt>
                <c:pt idx="2146">
                  <c:v>42690</c:v>
                </c:pt>
                <c:pt idx="2147">
                  <c:v>42691</c:v>
                </c:pt>
                <c:pt idx="2148">
                  <c:v>42692</c:v>
                </c:pt>
                <c:pt idx="2149">
                  <c:v>42693</c:v>
                </c:pt>
                <c:pt idx="2150">
                  <c:v>42694</c:v>
                </c:pt>
                <c:pt idx="2151">
                  <c:v>42695</c:v>
                </c:pt>
                <c:pt idx="2152">
                  <c:v>42696</c:v>
                </c:pt>
                <c:pt idx="2153">
                  <c:v>42697</c:v>
                </c:pt>
                <c:pt idx="2154">
                  <c:v>42698</c:v>
                </c:pt>
                <c:pt idx="2155">
                  <c:v>42699</c:v>
                </c:pt>
                <c:pt idx="2156">
                  <c:v>42700</c:v>
                </c:pt>
                <c:pt idx="2157">
                  <c:v>42701</c:v>
                </c:pt>
                <c:pt idx="2158">
                  <c:v>42702</c:v>
                </c:pt>
                <c:pt idx="2159">
                  <c:v>42703</c:v>
                </c:pt>
                <c:pt idx="2160">
                  <c:v>42704</c:v>
                </c:pt>
                <c:pt idx="2161">
                  <c:v>42705</c:v>
                </c:pt>
                <c:pt idx="2162">
                  <c:v>42706</c:v>
                </c:pt>
                <c:pt idx="2163">
                  <c:v>42707</c:v>
                </c:pt>
                <c:pt idx="2164">
                  <c:v>42708</c:v>
                </c:pt>
                <c:pt idx="2165">
                  <c:v>42709</c:v>
                </c:pt>
                <c:pt idx="2166">
                  <c:v>42710</c:v>
                </c:pt>
                <c:pt idx="2167">
                  <c:v>42711</c:v>
                </c:pt>
                <c:pt idx="2168">
                  <c:v>42712</c:v>
                </c:pt>
                <c:pt idx="2169">
                  <c:v>42713</c:v>
                </c:pt>
                <c:pt idx="2170">
                  <c:v>42714</c:v>
                </c:pt>
                <c:pt idx="2171">
                  <c:v>42715</c:v>
                </c:pt>
                <c:pt idx="2172">
                  <c:v>42716</c:v>
                </c:pt>
                <c:pt idx="2173">
                  <c:v>42717</c:v>
                </c:pt>
                <c:pt idx="2174">
                  <c:v>42718</c:v>
                </c:pt>
                <c:pt idx="2175">
                  <c:v>42719</c:v>
                </c:pt>
                <c:pt idx="2176">
                  <c:v>42720</c:v>
                </c:pt>
                <c:pt idx="2177">
                  <c:v>42721</c:v>
                </c:pt>
                <c:pt idx="2178">
                  <c:v>42722</c:v>
                </c:pt>
                <c:pt idx="2179">
                  <c:v>42723</c:v>
                </c:pt>
                <c:pt idx="2180">
                  <c:v>42724</c:v>
                </c:pt>
                <c:pt idx="2181">
                  <c:v>42725</c:v>
                </c:pt>
                <c:pt idx="2182">
                  <c:v>42726</c:v>
                </c:pt>
                <c:pt idx="2183">
                  <c:v>42727</c:v>
                </c:pt>
                <c:pt idx="2184">
                  <c:v>42728</c:v>
                </c:pt>
                <c:pt idx="2185">
                  <c:v>42729</c:v>
                </c:pt>
                <c:pt idx="2186">
                  <c:v>42730</c:v>
                </c:pt>
                <c:pt idx="2187">
                  <c:v>42731</c:v>
                </c:pt>
                <c:pt idx="2188">
                  <c:v>42732</c:v>
                </c:pt>
                <c:pt idx="2189">
                  <c:v>42733</c:v>
                </c:pt>
                <c:pt idx="2190">
                  <c:v>42734</c:v>
                </c:pt>
                <c:pt idx="2191">
                  <c:v>42735</c:v>
                </c:pt>
                <c:pt idx="2192">
                  <c:v>42736</c:v>
                </c:pt>
                <c:pt idx="2193">
                  <c:v>42737</c:v>
                </c:pt>
                <c:pt idx="2194">
                  <c:v>42738</c:v>
                </c:pt>
                <c:pt idx="2195">
                  <c:v>42739</c:v>
                </c:pt>
                <c:pt idx="2196">
                  <c:v>42740</c:v>
                </c:pt>
                <c:pt idx="2197">
                  <c:v>42741</c:v>
                </c:pt>
                <c:pt idx="2198">
                  <c:v>42742</c:v>
                </c:pt>
                <c:pt idx="2199">
                  <c:v>42743</c:v>
                </c:pt>
                <c:pt idx="2200">
                  <c:v>42744</c:v>
                </c:pt>
                <c:pt idx="2201">
                  <c:v>42745</c:v>
                </c:pt>
                <c:pt idx="2202">
                  <c:v>42746</c:v>
                </c:pt>
                <c:pt idx="2203">
                  <c:v>42747</c:v>
                </c:pt>
                <c:pt idx="2204">
                  <c:v>42748</c:v>
                </c:pt>
                <c:pt idx="2205">
                  <c:v>42749</c:v>
                </c:pt>
                <c:pt idx="2206">
                  <c:v>42750</c:v>
                </c:pt>
                <c:pt idx="2207">
                  <c:v>42751</c:v>
                </c:pt>
                <c:pt idx="2208">
                  <c:v>42752</c:v>
                </c:pt>
                <c:pt idx="2209">
                  <c:v>42753</c:v>
                </c:pt>
                <c:pt idx="2210">
                  <c:v>42754</c:v>
                </c:pt>
                <c:pt idx="2211">
                  <c:v>42755</c:v>
                </c:pt>
                <c:pt idx="2212">
                  <c:v>42756</c:v>
                </c:pt>
                <c:pt idx="2213">
                  <c:v>42757</c:v>
                </c:pt>
                <c:pt idx="2214">
                  <c:v>42758</c:v>
                </c:pt>
                <c:pt idx="2215">
                  <c:v>42759</c:v>
                </c:pt>
                <c:pt idx="2216">
                  <c:v>42760</c:v>
                </c:pt>
                <c:pt idx="2217">
                  <c:v>42761</c:v>
                </c:pt>
                <c:pt idx="2218">
                  <c:v>42762</c:v>
                </c:pt>
                <c:pt idx="2219">
                  <c:v>42763</c:v>
                </c:pt>
                <c:pt idx="2220">
                  <c:v>42764</c:v>
                </c:pt>
                <c:pt idx="2221">
                  <c:v>42765</c:v>
                </c:pt>
                <c:pt idx="2222">
                  <c:v>42766</c:v>
                </c:pt>
                <c:pt idx="2223">
                  <c:v>42767</c:v>
                </c:pt>
                <c:pt idx="2224">
                  <c:v>42768</c:v>
                </c:pt>
                <c:pt idx="2225">
                  <c:v>42769</c:v>
                </c:pt>
                <c:pt idx="2226">
                  <c:v>42770</c:v>
                </c:pt>
                <c:pt idx="2227">
                  <c:v>42771</c:v>
                </c:pt>
                <c:pt idx="2228">
                  <c:v>42772</c:v>
                </c:pt>
                <c:pt idx="2229">
                  <c:v>42773</c:v>
                </c:pt>
                <c:pt idx="2230">
                  <c:v>42774</c:v>
                </c:pt>
                <c:pt idx="2231">
                  <c:v>42775</c:v>
                </c:pt>
                <c:pt idx="2232">
                  <c:v>42776</c:v>
                </c:pt>
                <c:pt idx="2233">
                  <c:v>42777</c:v>
                </c:pt>
                <c:pt idx="2234">
                  <c:v>42778</c:v>
                </c:pt>
                <c:pt idx="2235">
                  <c:v>42779</c:v>
                </c:pt>
                <c:pt idx="2236">
                  <c:v>42780</c:v>
                </c:pt>
                <c:pt idx="2237">
                  <c:v>42781</c:v>
                </c:pt>
                <c:pt idx="2238">
                  <c:v>42782</c:v>
                </c:pt>
                <c:pt idx="2239">
                  <c:v>42783</c:v>
                </c:pt>
                <c:pt idx="2240">
                  <c:v>42784</c:v>
                </c:pt>
                <c:pt idx="2241">
                  <c:v>42785</c:v>
                </c:pt>
                <c:pt idx="2242">
                  <c:v>42786</c:v>
                </c:pt>
                <c:pt idx="2243">
                  <c:v>42787</c:v>
                </c:pt>
                <c:pt idx="2244">
                  <c:v>42788</c:v>
                </c:pt>
                <c:pt idx="2245">
                  <c:v>42789</c:v>
                </c:pt>
                <c:pt idx="2246">
                  <c:v>42790</c:v>
                </c:pt>
                <c:pt idx="2247">
                  <c:v>42791</c:v>
                </c:pt>
                <c:pt idx="2248">
                  <c:v>42792</c:v>
                </c:pt>
                <c:pt idx="2249">
                  <c:v>42793</c:v>
                </c:pt>
                <c:pt idx="2250">
                  <c:v>42794</c:v>
                </c:pt>
                <c:pt idx="2251">
                  <c:v>42795</c:v>
                </c:pt>
                <c:pt idx="2252">
                  <c:v>42796</c:v>
                </c:pt>
                <c:pt idx="2253">
                  <c:v>42797</c:v>
                </c:pt>
                <c:pt idx="2254">
                  <c:v>42798</c:v>
                </c:pt>
                <c:pt idx="2255">
                  <c:v>42799</c:v>
                </c:pt>
                <c:pt idx="2256">
                  <c:v>42800</c:v>
                </c:pt>
                <c:pt idx="2257">
                  <c:v>42801</c:v>
                </c:pt>
                <c:pt idx="2258">
                  <c:v>42802</c:v>
                </c:pt>
                <c:pt idx="2259">
                  <c:v>42803</c:v>
                </c:pt>
                <c:pt idx="2260">
                  <c:v>42804</c:v>
                </c:pt>
                <c:pt idx="2261">
                  <c:v>42805</c:v>
                </c:pt>
                <c:pt idx="2262">
                  <c:v>42806</c:v>
                </c:pt>
                <c:pt idx="2263">
                  <c:v>42807</c:v>
                </c:pt>
                <c:pt idx="2264">
                  <c:v>42808</c:v>
                </c:pt>
                <c:pt idx="2265">
                  <c:v>42809</c:v>
                </c:pt>
                <c:pt idx="2266">
                  <c:v>42810</c:v>
                </c:pt>
                <c:pt idx="2267">
                  <c:v>42811</c:v>
                </c:pt>
                <c:pt idx="2268">
                  <c:v>42812</c:v>
                </c:pt>
                <c:pt idx="2269">
                  <c:v>42813</c:v>
                </c:pt>
                <c:pt idx="2270">
                  <c:v>42814</c:v>
                </c:pt>
                <c:pt idx="2271">
                  <c:v>42815</c:v>
                </c:pt>
                <c:pt idx="2272">
                  <c:v>42816</c:v>
                </c:pt>
                <c:pt idx="2273">
                  <c:v>42817</c:v>
                </c:pt>
                <c:pt idx="2274">
                  <c:v>42818</c:v>
                </c:pt>
                <c:pt idx="2275">
                  <c:v>42819</c:v>
                </c:pt>
                <c:pt idx="2276">
                  <c:v>42820</c:v>
                </c:pt>
                <c:pt idx="2277">
                  <c:v>42821</c:v>
                </c:pt>
                <c:pt idx="2278">
                  <c:v>42822</c:v>
                </c:pt>
                <c:pt idx="2279">
                  <c:v>42823</c:v>
                </c:pt>
                <c:pt idx="2280">
                  <c:v>42824</c:v>
                </c:pt>
                <c:pt idx="2281">
                  <c:v>42825</c:v>
                </c:pt>
                <c:pt idx="2282">
                  <c:v>42826</c:v>
                </c:pt>
                <c:pt idx="2283">
                  <c:v>42827</c:v>
                </c:pt>
                <c:pt idx="2284">
                  <c:v>42828</c:v>
                </c:pt>
                <c:pt idx="2285">
                  <c:v>42829</c:v>
                </c:pt>
                <c:pt idx="2286">
                  <c:v>42830</c:v>
                </c:pt>
                <c:pt idx="2287">
                  <c:v>42831</c:v>
                </c:pt>
                <c:pt idx="2288">
                  <c:v>42832</c:v>
                </c:pt>
                <c:pt idx="2289">
                  <c:v>42833</c:v>
                </c:pt>
                <c:pt idx="2290">
                  <c:v>42834</c:v>
                </c:pt>
                <c:pt idx="2291">
                  <c:v>42835</c:v>
                </c:pt>
                <c:pt idx="2292">
                  <c:v>42836</c:v>
                </c:pt>
                <c:pt idx="2293">
                  <c:v>42837</c:v>
                </c:pt>
                <c:pt idx="2294">
                  <c:v>42838</c:v>
                </c:pt>
                <c:pt idx="2295">
                  <c:v>42839</c:v>
                </c:pt>
                <c:pt idx="2296">
                  <c:v>42840</c:v>
                </c:pt>
                <c:pt idx="2297">
                  <c:v>42841</c:v>
                </c:pt>
                <c:pt idx="2298">
                  <c:v>42842</c:v>
                </c:pt>
                <c:pt idx="2299">
                  <c:v>42843</c:v>
                </c:pt>
                <c:pt idx="2300">
                  <c:v>42844</c:v>
                </c:pt>
                <c:pt idx="2301">
                  <c:v>42845</c:v>
                </c:pt>
                <c:pt idx="2302">
                  <c:v>42846</c:v>
                </c:pt>
                <c:pt idx="2303">
                  <c:v>42847</c:v>
                </c:pt>
                <c:pt idx="2304">
                  <c:v>42848</c:v>
                </c:pt>
                <c:pt idx="2305">
                  <c:v>42849</c:v>
                </c:pt>
                <c:pt idx="2306">
                  <c:v>42850</c:v>
                </c:pt>
                <c:pt idx="2307">
                  <c:v>42851</c:v>
                </c:pt>
                <c:pt idx="2308">
                  <c:v>42852</c:v>
                </c:pt>
                <c:pt idx="2309">
                  <c:v>42853</c:v>
                </c:pt>
                <c:pt idx="2310">
                  <c:v>42854</c:v>
                </c:pt>
                <c:pt idx="2311">
                  <c:v>42855</c:v>
                </c:pt>
                <c:pt idx="2312">
                  <c:v>42856</c:v>
                </c:pt>
                <c:pt idx="2313">
                  <c:v>42857</c:v>
                </c:pt>
                <c:pt idx="2314">
                  <c:v>42858</c:v>
                </c:pt>
                <c:pt idx="2315">
                  <c:v>42859</c:v>
                </c:pt>
                <c:pt idx="2316">
                  <c:v>42860</c:v>
                </c:pt>
                <c:pt idx="2317">
                  <c:v>42861</c:v>
                </c:pt>
                <c:pt idx="2318">
                  <c:v>42862</c:v>
                </c:pt>
                <c:pt idx="2319">
                  <c:v>42863</c:v>
                </c:pt>
                <c:pt idx="2320">
                  <c:v>42864</c:v>
                </c:pt>
                <c:pt idx="2321">
                  <c:v>42865</c:v>
                </c:pt>
                <c:pt idx="2322">
                  <c:v>42866</c:v>
                </c:pt>
                <c:pt idx="2323">
                  <c:v>42867</c:v>
                </c:pt>
                <c:pt idx="2324">
                  <c:v>42868</c:v>
                </c:pt>
                <c:pt idx="2325">
                  <c:v>42869</c:v>
                </c:pt>
                <c:pt idx="2326">
                  <c:v>42870</c:v>
                </c:pt>
                <c:pt idx="2327">
                  <c:v>42871</c:v>
                </c:pt>
                <c:pt idx="2328">
                  <c:v>42872</c:v>
                </c:pt>
                <c:pt idx="2329">
                  <c:v>42873</c:v>
                </c:pt>
                <c:pt idx="2330">
                  <c:v>42874</c:v>
                </c:pt>
                <c:pt idx="2331">
                  <c:v>42875</c:v>
                </c:pt>
                <c:pt idx="2332">
                  <c:v>42876</c:v>
                </c:pt>
                <c:pt idx="2333">
                  <c:v>42877</c:v>
                </c:pt>
                <c:pt idx="2334">
                  <c:v>42878</c:v>
                </c:pt>
                <c:pt idx="2335">
                  <c:v>42879</c:v>
                </c:pt>
                <c:pt idx="2336">
                  <c:v>42880</c:v>
                </c:pt>
                <c:pt idx="2337">
                  <c:v>42881</c:v>
                </c:pt>
                <c:pt idx="2338">
                  <c:v>42882</c:v>
                </c:pt>
                <c:pt idx="2339">
                  <c:v>42883</c:v>
                </c:pt>
                <c:pt idx="2340">
                  <c:v>42884</c:v>
                </c:pt>
                <c:pt idx="2341">
                  <c:v>42885</c:v>
                </c:pt>
                <c:pt idx="2342">
                  <c:v>42886</c:v>
                </c:pt>
                <c:pt idx="2343">
                  <c:v>42887</c:v>
                </c:pt>
                <c:pt idx="2344">
                  <c:v>42888</c:v>
                </c:pt>
                <c:pt idx="2345">
                  <c:v>42889</c:v>
                </c:pt>
                <c:pt idx="2346">
                  <c:v>42890</c:v>
                </c:pt>
                <c:pt idx="2347">
                  <c:v>42891</c:v>
                </c:pt>
                <c:pt idx="2348">
                  <c:v>42892</c:v>
                </c:pt>
                <c:pt idx="2349">
                  <c:v>42893</c:v>
                </c:pt>
                <c:pt idx="2350">
                  <c:v>42894</c:v>
                </c:pt>
                <c:pt idx="2351">
                  <c:v>42895</c:v>
                </c:pt>
                <c:pt idx="2352">
                  <c:v>42896</c:v>
                </c:pt>
                <c:pt idx="2353">
                  <c:v>42897</c:v>
                </c:pt>
                <c:pt idx="2354">
                  <c:v>42898</c:v>
                </c:pt>
                <c:pt idx="2355">
                  <c:v>42899</c:v>
                </c:pt>
                <c:pt idx="2356">
                  <c:v>42900</c:v>
                </c:pt>
                <c:pt idx="2357">
                  <c:v>42901</c:v>
                </c:pt>
                <c:pt idx="2358">
                  <c:v>42902</c:v>
                </c:pt>
                <c:pt idx="2359">
                  <c:v>42903</c:v>
                </c:pt>
                <c:pt idx="2360">
                  <c:v>42904</c:v>
                </c:pt>
                <c:pt idx="2361">
                  <c:v>42905</c:v>
                </c:pt>
                <c:pt idx="2362">
                  <c:v>42906</c:v>
                </c:pt>
                <c:pt idx="2363">
                  <c:v>42907</c:v>
                </c:pt>
                <c:pt idx="2364">
                  <c:v>42908</c:v>
                </c:pt>
                <c:pt idx="2365">
                  <c:v>42909</c:v>
                </c:pt>
                <c:pt idx="2366">
                  <c:v>42910</c:v>
                </c:pt>
                <c:pt idx="2367">
                  <c:v>42911</c:v>
                </c:pt>
                <c:pt idx="2368">
                  <c:v>42912</c:v>
                </c:pt>
                <c:pt idx="2369">
                  <c:v>42913</c:v>
                </c:pt>
                <c:pt idx="2370">
                  <c:v>42914</c:v>
                </c:pt>
                <c:pt idx="2371">
                  <c:v>42915</c:v>
                </c:pt>
                <c:pt idx="2372">
                  <c:v>42916</c:v>
                </c:pt>
                <c:pt idx="2373">
                  <c:v>42917</c:v>
                </c:pt>
                <c:pt idx="2374">
                  <c:v>42918</c:v>
                </c:pt>
                <c:pt idx="2375">
                  <c:v>42919</c:v>
                </c:pt>
                <c:pt idx="2376">
                  <c:v>42920</c:v>
                </c:pt>
                <c:pt idx="2377">
                  <c:v>42921</c:v>
                </c:pt>
                <c:pt idx="2378">
                  <c:v>42922</c:v>
                </c:pt>
                <c:pt idx="2379">
                  <c:v>42923</c:v>
                </c:pt>
                <c:pt idx="2380">
                  <c:v>42924</c:v>
                </c:pt>
                <c:pt idx="2381">
                  <c:v>42925</c:v>
                </c:pt>
                <c:pt idx="2382">
                  <c:v>42926</c:v>
                </c:pt>
                <c:pt idx="2383">
                  <c:v>42927</c:v>
                </c:pt>
                <c:pt idx="2384">
                  <c:v>42928</c:v>
                </c:pt>
                <c:pt idx="2385">
                  <c:v>42929</c:v>
                </c:pt>
                <c:pt idx="2386">
                  <c:v>42930</c:v>
                </c:pt>
                <c:pt idx="2387">
                  <c:v>42931</c:v>
                </c:pt>
                <c:pt idx="2388">
                  <c:v>42932</c:v>
                </c:pt>
                <c:pt idx="2389">
                  <c:v>42933</c:v>
                </c:pt>
                <c:pt idx="2390">
                  <c:v>42934</c:v>
                </c:pt>
                <c:pt idx="2391">
                  <c:v>42935</c:v>
                </c:pt>
                <c:pt idx="2392">
                  <c:v>42936</c:v>
                </c:pt>
                <c:pt idx="2393">
                  <c:v>42937</c:v>
                </c:pt>
                <c:pt idx="2394">
                  <c:v>42938</c:v>
                </c:pt>
                <c:pt idx="2395">
                  <c:v>42939</c:v>
                </c:pt>
                <c:pt idx="2396">
                  <c:v>42940</c:v>
                </c:pt>
                <c:pt idx="2397">
                  <c:v>42941</c:v>
                </c:pt>
                <c:pt idx="2398">
                  <c:v>42942</c:v>
                </c:pt>
                <c:pt idx="2399">
                  <c:v>42943</c:v>
                </c:pt>
                <c:pt idx="2400">
                  <c:v>42944</c:v>
                </c:pt>
                <c:pt idx="2401">
                  <c:v>42945</c:v>
                </c:pt>
                <c:pt idx="2402">
                  <c:v>42946</c:v>
                </c:pt>
                <c:pt idx="2403">
                  <c:v>42947</c:v>
                </c:pt>
                <c:pt idx="2404">
                  <c:v>42948</c:v>
                </c:pt>
                <c:pt idx="2405">
                  <c:v>42949</c:v>
                </c:pt>
                <c:pt idx="2406">
                  <c:v>42950</c:v>
                </c:pt>
                <c:pt idx="2407">
                  <c:v>42951</c:v>
                </c:pt>
                <c:pt idx="2408">
                  <c:v>42952</c:v>
                </c:pt>
                <c:pt idx="2409">
                  <c:v>42953</c:v>
                </c:pt>
                <c:pt idx="2410">
                  <c:v>42954</c:v>
                </c:pt>
                <c:pt idx="2411">
                  <c:v>42955</c:v>
                </c:pt>
                <c:pt idx="2412">
                  <c:v>42956</c:v>
                </c:pt>
                <c:pt idx="2413">
                  <c:v>42957</c:v>
                </c:pt>
                <c:pt idx="2414">
                  <c:v>42958</c:v>
                </c:pt>
                <c:pt idx="2415">
                  <c:v>42959</c:v>
                </c:pt>
                <c:pt idx="2416">
                  <c:v>42960</c:v>
                </c:pt>
                <c:pt idx="2417">
                  <c:v>42961</c:v>
                </c:pt>
                <c:pt idx="2418">
                  <c:v>42962</c:v>
                </c:pt>
                <c:pt idx="2419">
                  <c:v>42963</c:v>
                </c:pt>
                <c:pt idx="2420">
                  <c:v>42964</c:v>
                </c:pt>
                <c:pt idx="2421">
                  <c:v>42965</c:v>
                </c:pt>
                <c:pt idx="2422">
                  <c:v>42966</c:v>
                </c:pt>
                <c:pt idx="2423">
                  <c:v>42967</c:v>
                </c:pt>
                <c:pt idx="2424">
                  <c:v>42968</c:v>
                </c:pt>
                <c:pt idx="2425">
                  <c:v>42969</c:v>
                </c:pt>
                <c:pt idx="2426">
                  <c:v>42970</c:v>
                </c:pt>
                <c:pt idx="2427">
                  <c:v>42971</c:v>
                </c:pt>
                <c:pt idx="2428">
                  <c:v>42972</c:v>
                </c:pt>
                <c:pt idx="2429">
                  <c:v>42973</c:v>
                </c:pt>
                <c:pt idx="2430">
                  <c:v>42974</c:v>
                </c:pt>
                <c:pt idx="2431">
                  <c:v>42975</c:v>
                </c:pt>
                <c:pt idx="2432">
                  <c:v>42976</c:v>
                </c:pt>
                <c:pt idx="2433">
                  <c:v>42977</c:v>
                </c:pt>
                <c:pt idx="2434">
                  <c:v>42978</c:v>
                </c:pt>
                <c:pt idx="2435">
                  <c:v>42979</c:v>
                </c:pt>
                <c:pt idx="2436">
                  <c:v>42980</c:v>
                </c:pt>
                <c:pt idx="2437">
                  <c:v>42981</c:v>
                </c:pt>
                <c:pt idx="2438">
                  <c:v>42982</c:v>
                </c:pt>
                <c:pt idx="2439">
                  <c:v>42983</c:v>
                </c:pt>
                <c:pt idx="2440">
                  <c:v>42984</c:v>
                </c:pt>
                <c:pt idx="2441">
                  <c:v>42985</c:v>
                </c:pt>
                <c:pt idx="2442">
                  <c:v>42986</c:v>
                </c:pt>
                <c:pt idx="2443">
                  <c:v>42987</c:v>
                </c:pt>
                <c:pt idx="2444">
                  <c:v>42988</c:v>
                </c:pt>
                <c:pt idx="2445">
                  <c:v>42989</c:v>
                </c:pt>
                <c:pt idx="2446">
                  <c:v>42990</c:v>
                </c:pt>
                <c:pt idx="2447">
                  <c:v>42991</c:v>
                </c:pt>
                <c:pt idx="2448">
                  <c:v>42992</c:v>
                </c:pt>
                <c:pt idx="2449">
                  <c:v>42993</c:v>
                </c:pt>
                <c:pt idx="2450">
                  <c:v>42994</c:v>
                </c:pt>
                <c:pt idx="2451">
                  <c:v>42995</c:v>
                </c:pt>
                <c:pt idx="2452">
                  <c:v>42996</c:v>
                </c:pt>
                <c:pt idx="2453">
                  <c:v>42997</c:v>
                </c:pt>
                <c:pt idx="2454">
                  <c:v>42998</c:v>
                </c:pt>
                <c:pt idx="2455">
                  <c:v>42999</c:v>
                </c:pt>
                <c:pt idx="2456">
                  <c:v>43000</c:v>
                </c:pt>
                <c:pt idx="2457">
                  <c:v>43001</c:v>
                </c:pt>
                <c:pt idx="2458">
                  <c:v>43002</c:v>
                </c:pt>
                <c:pt idx="2459">
                  <c:v>43003</c:v>
                </c:pt>
                <c:pt idx="2460">
                  <c:v>43004</c:v>
                </c:pt>
                <c:pt idx="2461">
                  <c:v>43005</c:v>
                </c:pt>
                <c:pt idx="2462">
                  <c:v>43006</c:v>
                </c:pt>
                <c:pt idx="2463">
                  <c:v>43007</c:v>
                </c:pt>
                <c:pt idx="2464">
                  <c:v>43008</c:v>
                </c:pt>
                <c:pt idx="2465">
                  <c:v>43009</c:v>
                </c:pt>
                <c:pt idx="2466">
                  <c:v>43010</c:v>
                </c:pt>
                <c:pt idx="2467">
                  <c:v>43011</c:v>
                </c:pt>
                <c:pt idx="2468">
                  <c:v>43012</c:v>
                </c:pt>
                <c:pt idx="2469">
                  <c:v>43013</c:v>
                </c:pt>
                <c:pt idx="2470">
                  <c:v>43014</c:v>
                </c:pt>
                <c:pt idx="2471">
                  <c:v>43015</c:v>
                </c:pt>
                <c:pt idx="2472">
                  <c:v>43016</c:v>
                </c:pt>
                <c:pt idx="2473">
                  <c:v>43017</c:v>
                </c:pt>
                <c:pt idx="2474">
                  <c:v>43018</c:v>
                </c:pt>
                <c:pt idx="2475">
                  <c:v>43019</c:v>
                </c:pt>
                <c:pt idx="2476">
                  <c:v>43020</c:v>
                </c:pt>
                <c:pt idx="2477">
                  <c:v>43021</c:v>
                </c:pt>
                <c:pt idx="2478">
                  <c:v>43022</c:v>
                </c:pt>
                <c:pt idx="2479">
                  <c:v>43023</c:v>
                </c:pt>
                <c:pt idx="2480">
                  <c:v>43024</c:v>
                </c:pt>
                <c:pt idx="2481">
                  <c:v>43025</c:v>
                </c:pt>
                <c:pt idx="2482">
                  <c:v>43026</c:v>
                </c:pt>
                <c:pt idx="2483">
                  <c:v>43027</c:v>
                </c:pt>
                <c:pt idx="2484">
                  <c:v>43028</c:v>
                </c:pt>
                <c:pt idx="2485">
                  <c:v>43029</c:v>
                </c:pt>
                <c:pt idx="2486">
                  <c:v>43030</c:v>
                </c:pt>
                <c:pt idx="2487">
                  <c:v>43031</c:v>
                </c:pt>
                <c:pt idx="2488">
                  <c:v>43032</c:v>
                </c:pt>
                <c:pt idx="2489">
                  <c:v>43033</c:v>
                </c:pt>
                <c:pt idx="2490">
                  <c:v>43034</c:v>
                </c:pt>
                <c:pt idx="2491">
                  <c:v>43035</c:v>
                </c:pt>
                <c:pt idx="2492">
                  <c:v>43036</c:v>
                </c:pt>
                <c:pt idx="2493">
                  <c:v>43037</c:v>
                </c:pt>
                <c:pt idx="2494">
                  <c:v>43038</c:v>
                </c:pt>
                <c:pt idx="2495">
                  <c:v>43039</c:v>
                </c:pt>
                <c:pt idx="2496">
                  <c:v>43040</c:v>
                </c:pt>
                <c:pt idx="2497">
                  <c:v>43041</c:v>
                </c:pt>
                <c:pt idx="2498">
                  <c:v>43042</c:v>
                </c:pt>
                <c:pt idx="2499">
                  <c:v>43043</c:v>
                </c:pt>
                <c:pt idx="2500">
                  <c:v>43044</c:v>
                </c:pt>
                <c:pt idx="2501">
                  <c:v>43045</c:v>
                </c:pt>
                <c:pt idx="2502">
                  <c:v>43046</c:v>
                </c:pt>
                <c:pt idx="2503">
                  <c:v>43047</c:v>
                </c:pt>
                <c:pt idx="2504">
                  <c:v>43048</c:v>
                </c:pt>
                <c:pt idx="2505">
                  <c:v>43049</c:v>
                </c:pt>
                <c:pt idx="2506">
                  <c:v>43050</c:v>
                </c:pt>
                <c:pt idx="2507">
                  <c:v>43051</c:v>
                </c:pt>
                <c:pt idx="2508">
                  <c:v>43052</c:v>
                </c:pt>
                <c:pt idx="2509">
                  <c:v>43053</c:v>
                </c:pt>
                <c:pt idx="2510">
                  <c:v>43054</c:v>
                </c:pt>
                <c:pt idx="2511">
                  <c:v>43055</c:v>
                </c:pt>
                <c:pt idx="2512">
                  <c:v>43056</c:v>
                </c:pt>
                <c:pt idx="2513">
                  <c:v>43057</c:v>
                </c:pt>
                <c:pt idx="2514">
                  <c:v>43058</c:v>
                </c:pt>
                <c:pt idx="2515">
                  <c:v>43059</c:v>
                </c:pt>
                <c:pt idx="2516">
                  <c:v>43060</c:v>
                </c:pt>
                <c:pt idx="2517">
                  <c:v>43061</c:v>
                </c:pt>
                <c:pt idx="2518">
                  <c:v>43062</c:v>
                </c:pt>
                <c:pt idx="2519">
                  <c:v>43063</c:v>
                </c:pt>
                <c:pt idx="2520">
                  <c:v>43064</c:v>
                </c:pt>
                <c:pt idx="2521">
                  <c:v>43065</c:v>
                </c:pt>
                <c:pt idx="2522">
                  <c:v>43066</c:v>
                </c:pt>
                <c:pt idx="2523">
                  <c:v>43067</c:v>
                </c:pt>
                <c:pt idx="2524">
                  <c:v>43068</c:v>
                </c:pt>
                <c:pt idx="2525">
                  <c:v>43069</c:v>
                </c:pt>
                <c:pt idx="2526">
                  <c:v>43070</c:v>
                </c:pt>
                <c:pt idx="2527">
                  <c:v>43071</c:v>
                </c:pt>
                <c:pt idx="2528">
                  <c:v>43072</c:v>
                </c:pt>
                <c:pt idx="2529">
                  <c:v>43073</c:v>
                </c:pt>
                <c:pt idx="2530">
                  <c:v>43074</c:v>
                </c:pt>
                <c:pt idx="2531">
                  <c:v>43075</c:v>
                </c:pt>
                <c:pt idx="2532">
                  <c:v>43076</c:v>
                </c:pt>
                <c:pt idx="2533">
                  <c:v>43077</c:v>
                </c:pt>
                <c:pt idx="2534">
                  <c:v>43078</c:v>
                </c:pt>
                <c:pt idx="2535">
                  <c:v>43079</c:v>
                </c:pt>
                <c:pt idx="2536">
                  <c:v>43080</c:v>
                </c:pt>
                <c:pt idx="2537">
                  <c:v>43081</c:v>
                </c:pt>
                <c:pt idx="2538">
                  <c:v>43082</c:v>
                </c:pt>
                <c:pt idx="2539">
                  <c:v>43083</c:v>
                </c:pt>
                <c:pt idx="2540">
                  <c:v>43084</c:v>
                </c:pt>
                <c:pt idx="2541">
                  <c:v>43085</c:v>
                </c:pt>
                <c:pt idx="2542">
                  <c:v>43086</c:v>
                </c:pt>
                <c:pt idx="2543">
                  <c:v>43087</c:v>
                </c:pt>
                <c:pt idx="2544">
                  <c:v>43088</c:v>
                </c:pt>
                <c:pt idx="2545">
                  <c:v>43089</c:v>
                </c:pt>
                <c:pt idx="2546">
                  <c:v>43090</c:v>
                </c:pt>
                <c:pt idx="2547">
                  <c:v>43091</c:v>
                </c:pt>
                <c:pt idx="2548">
                  <c:v>43092</c:v>
                </c:pt>
                <c:pt idx="2549">
                  <c:v>43093</c:v>
                </c:pt>
                <c:pt idx="2550">
                  <c:v>43094</c:v>
                </c:pt>
                <c:pt idx="2551">
                  <c:v>43095</c:v>
                </c:pt>
                <c:pt idx="2552">
                  <c:v>43096</c:v>
                </c:pt>
                <c:pt idx="2553">
                  <c:v>43097</c:v>
                </c:pt>
                <c:pt idx="2554">
                  <c:v>43098</c:v>
                </c:pt>
                <c:pt idx="2555">
                  <c:v>43099</c:v>
                </c:pt>
                <c:pt idx="2556">
                  <c:v>43100</c:v>
                </c:pt>
                <c:pt idx="2557">
                  <c:v>43101</c:v>
                </c:pt>
                <c:pt idx="2558">
                  <c:v>43102</c:v>
                </c:pt>
                <c:pt idx="2559">
                  <c:v>43103</c:v>
                </c:pt>
                <c:pt idx="2560">
                  <c:v>43104</c:v>
                </c:pt>
                <c:pt idx="2561">
                  <c:v>43105</c:v>
                </c:pt>
                <c:pt idx="2562">
                  <c:v>43106</c:v>
                </c:pt>
                <c:pt idx="2563">
                  <c:v>43107</c:v>
                </c:pt>
                <c:pt idx="2564">
                  <c:v>43108</c:v>
                </c:pt>
                <c:pt idx="2565">
                  <c:v>43109</c:v>
                </c:pt>
                <c:pt idx="2566">
                  <c:v>43110</c:v>
                </c:pt>
                <c:pt idx="2567">
                  <c:v>43111</c:v>
                </c:pt>
                <c:pt idx="2568">
                  <c:v>43112</c:v>
                </c:pt>
                <c:pt idx="2569">
                  <c:v>43113</c:v>
                </c:pt>
                <c:pt idx="2570">
                  <c:v>43114</c:v>
                </c:pt>
                <c:pt idx="2571">
                  <c:v>43115</c:v>
                </c:pt>
                <c:pt idx="2572">
                  <c:v>43116</c:v>
                </c:pt>
                <c:pt idx="2573">
                  <c:v>43117</c:v>
                </c:pt>
                <c:pt idx="2574">
                  <c:v>43118</c:v>
                </c:pt>
                <c:pt idx="2575">
                  <c:v>43119</c:v>
                </c:pt>
                <c:pt idx="2576">
                  <c:v>43120</c:v>
                </c:pt>
                <c:pt idx="2577">
                  <c:v>43121</c:v>
                </c:pt>
                <c:pt idx="2578">
                  <c:v>43122</c:v>
                </c:pt>
                <c:pt idx="2579">
                  <c:v>43123</c:v>
                </c:pt>
                <c:pt idx="2580">
                  <c:v>43124</c:v>
                </c:pt>
                <c:pt idx="2581">
                  <c:v>43125</c:v>
                </c:pt>
                <c:pt idx="2582">
                  <c:v>43126</c:v>
                </c:pt>
                <c:pt idx="2583">
                  <c:v>43127</c:v>
                </c:pt>
                <c:pt idx="2584">
                  <c:v>43128</c:v>
                </c:pt>
                <c:pt idx="2585">
                  <c:v>43129</c:v>
                </c:pt>
                <c:pt idx="2586">
                  <c:v>43130</c:v>
                </c:pt>
                <c:pt idx="2587">
                  <c:v>43131</c:v>
                </c:pt>
                <c:pt idx="2588">
                  <c:v>43132</c:v>
                </c:pt>
                <c:pt idx="2589">
                  <c:v>43133</c:v>
                </c:pt>
                <c:pt idx="2590">
                  <c:v>43134</c:v>
                </c:pt>
                <c:pt idx="2591">
                  <c:v>43135</c:v>
                </c:pt>
                <c:pt idx="2592">
                  <c:v>43136</c:v>
                </c:pt>
                <c:pt idx="2593">
                  <c:v>43137</c:v>
                </c:pt>
                <c:pt idx="2594">
                  <c:v>43138</c:v>
                </c:pt>
                <c:pt idx="2595">
                  <c:v>43139</c:v>
                </c:pt>
                <c:pt idx="2596">
                  <c:v>43140</c:v>
                </c:pt>
                <c:pt idx="2597">
                  <c:v>43141</c:v>
                </c:pt>
                <c:pt idx="2598">
                  <c:v>43142</c:v>
                </c:pt>
                <c:pt idx="2599">
                  <c:v>43143</c:v>
                </c:pt>
                <c:pt idx="2600">
                  <c:v>43144</c:v>
                </c:pt>
                <c:pt idx="2601">
                  <c:v>43145</c:v>
                </c:pt>
              </c:numCache>
            </c:numRef>
          </c:cat>
          <c:val>
            <c:numRef>
              <c:f>'HNB tečaj'!$B$5119:$B$7720</c:f>
              <c:numCache>
                <c:formatCode>0.000000</c:formatCode>
                <c:ptCount val="2602"/>
                <c:pt idx="0">
                  <c:v>7.3842970000000001</c:v>
                </c:pt>
                <c:pt idx="1">
                  <c:v>7.3842970000000001</c:v>
                </c:pt>
                <c:pt idx="2">
                  <c:v>7.3842970000000001</c:v>
                </c:pt>
                <c:pt idx="3">
                  <c:v>7.3866779999999999</c:v>
                </c:pt>
                <c:pt idx="4">
                  <c:v>7.3893139999999997</c:v>
                </c:pt>
                <c:pt idx="5">
                  <c:v>7.3894310000000001</c:v>
                </c:pt>
                <c:pt idx="6">
                  <c:v>7.3894310000000001</c:v>
                </c:pt>
                <c:pt idx="7">
                  <c:v>7.3911110000000004</c:v>
                </c:pt>
                <c:pt idx="8">
                  <c:v>7.3911110000000004</c:v>
                </c:pt>
                <c:pt idx="9">
                  <c:v>7.3911110000000004</c:v>
                </c:pt>
                <c:pt idx="10">
                  <c:v>7.399877</c:v>
                </c:pt>
                <c:pt idx="11">
                  <c:v>7.3989560000000001</c:v>
                </c:pt>
                <c:pt idx="12">
                  <c:v>7.4009179999999999</c:v>
                </c:pt>
                <c:pt idx="13">
                  <c:v>7.4060110000000003</c:v>
                </c:pt>
                <c:pt idx="14">
                  <c:v>7.401637</c:v>
                </c:pt>
                <c:pt idx="15">
                  <c:v>7.401637</c:v>
                </c:pt>
                <c:pt idx="16">
                  <c:v>7.401637</c:v>
                </c:pt>
                <c:pt idx="17">
                  <c:v>7.4028450000000001</c:v>
                </c:pt>
                <c:pt idx="18">
                  <c:v>7.3937980000000003</c:v>
                </c:pt>
                <c:pt idx="19">
                  <c:v>7.3905459999999996</c:v>
                </c:pt>
                <c:pt idx="20">
                  <c:v>7.3936089999999997</c:v>
                </c:pt>
                <c:pt idx="21">
                  <c:v>7.3883919999999996</c:v>
                </c:pt>
                <c:pt idx="22">
                  <c:v>7.3883919999999996</c:v>
                </c:pt>
                <c:pt idx="23">
                  <c:v>7.3883919999999996</c:v>
                </c:pt>
                <c:pt idx="24">
                  <c:v>7.3978349999999997</c:v>
                </c:pt>
                <c:pt idx="25">
                  <c:v>7.3947950000000002</c:v>
                </c:pt>
                <c:pt idx="26">
                  <c:v>7.3986700000000001</c:v>
                </c:pt>
                <c:pt idx="27">
                  <c:v>7.4124670000000004</c:v>
                </c:pt>
                <c:pt idx="28">
                  <c:v>7.407203</c:v>
                </c:pt>
                <c:pt idx="29">
                  <c:v>7.407203</c:v>
                </c:pt>
                <c:pt idx="30">
                  <c:v>7.407203</c:v>
                </c:pt>
                <c:pt idx="31">
                  <c:v>7.4159689999999996</c:v>
                </c:pt>
                <c:pt idx="32">
                  <c:v>7.4175599999999999</c:v>
                </c:pt>
                <c:pt idx="33">
                  <c:v>7.4108260000000001</c:v>
                </c:pt>
                <c:pt idx="34">
                  <c:v>7.4184770000000002</c:v>
                </c:pt>
                <c:pt idx="35">
                  <c:v>7.4149050000000001</c:v>
                </c:pt>
                <c:pt idx="36">
                  <c:v>7.4149050000000001</c:v>
                </c:pt>
                <c:pt idx="37">
                  <c:v>7.4149050000000001</c:v>
                </c:pt>
                <c:pt idx="38">
                  <c:v>7.4110860000000001</c:v>
                </c:pt>
                <c:pt idx="39">
                  <c:v>7.4101189999999999</c:v>
                </c:pt>
                <c:pt idx="40">
                  <c:v>7.4128429999999996</c:v>
                </c:pt>
                <c:pt idx="41">
                  <c:v>7.4155620000000004</c:v>
                </c:pt>
                <c:pt idx="42">
                  <c:v>7.4119539999999997</c:v>
                </c:pt>
                <c:pt idx="43">
                  <c:v>7.4119539999999997</c:v>
                </c:pt>
                <c:pt idx="44">
                  <c:v>7.4119539999999997</c:v>
                </c:pt>
                <c:pt idx="45">
                  <c:v>7.4103820000000002</c:v>
                </c:pt>
                <c:pt idx="46">
                  <c:v>7.4042529999999998</c:v>
                </c:pt>
                <c:pt idx="47">
                  <c:v>7.410514</c:v>
                </c:pt>
                <c:pt idx="48">
                  <c:v>7.3981440000000003</c:v>
                </c:pt>
                <c:pt idx="49">
                  <c:v>7.4072630000000004</c:v>
                </c:pt>
                <c:pt idx="50">
                  <c:v>7.4072630000000004</c:v>
                </c:pt>
                <c:pt idx="51">
                  <c:v>7.4072630000000004</c:v>
                </c:pt>
                <c:pt idx="52">
                  <c:v>7.4042349999999999</c:v>
                </c:pt>
                <c:pt idx="53">
                  <c:v>7.4063290000000004</c:v>
                </c:pt>
                <c:pt idx="54">
                  <c:v>7.4092349999999998</c:v>
                </c:pt>
                <c:pt idx="55">
                  <c:v>7.4129800000000001</c:v>
                </c:pt>
                <c:pt idx="56">
                  <c:v>7.4148199999999997</c:v>
                </c:pt>
                <c:pt idx="57">
                  <c:v>7.4148199999999997</c:v>
                </c:pt>
                <c:pt idx="58">
                  <c:v>7.4148199999999997</c:v>
                </c:pt>
                <c:pt idx="59">
                  <c:v>7.4194250000000004</c:v>
                </c:pt>
                <c:pt idx="60">
                  <c:v>7.4246829999999999</c:v>
                </c:pt>
                <c:pt idx="61">
                  <c:v>7.4174059999999997</c:v>
                </c:pt>
                <c:pt idx="62">
                  <c:v>7.421627</c:v>
                </c:pt>
                <c:pt idx="63">
                  <c:v>7.4121160000000001</c:v>
                </c:pt>
                <c:pt idx="64">
                  <c:v>7.4121160000000001</c:v>
                </c:pt>
                <c:pt idx="65">
                  <c:v>7.4121160000000001</c:v>
                </c:pt>
                <c:pt idx="66">
                  <c:v>7.4072480000000001</c:v>
                </c:pt>
                <c:pt idx="67">
                  <c:v>7.403009</c:v>
                </c:pt>
                <c:pt idx="68">
                  <c:v>7.4006569999999998</c:v>
                </c:pt>
                <c:pt idx="69">
                  <c:v>7.3951770000000003</c:v>
                </c:pt>
                <c:pt idx="70">
                  <c:v>7.3881410000000001</c:v>
                </c:pt>
                <c:pt idx="71">
                  <c:v>7.3881410000000001</c:v>
                </c:pt>
                <c:pt idx="72">
                  <c:v>7.3881410000000001</c:v>
                </c:pt>
                <c:pt idx="73">
                  <c:v>7.390746</c:v>
                </c:pt>
                <c:pt idx="74">
                  <c:v>7.3968119999999997</c:v>
                </c:pt>
                <c:pt idx="75">
                  <c:v>7.3830470000000004</c:v>
                </c:pt>
                <c:pt idx="76">
                  <c:v>7.3742479999999997</c:v>
                </c:pt>
                <c:pt idx="77">
                  <c:v>7.3746499999999999</c:v>
                </c:pt>
                <c:pt idx="78">
                  <c:v>7.3746499999999999</c:v>
                </c:pt>
                <c:pt idx="79">
                  <c:v>7.3746499999999999</c:v>
                </c:pt>
                <c:pt idx="80">
                  <c:v>7.3863830000000004</c:v>
                </c:pt>
                <c:pt idx="81">
                  <c:v>7.3755649999999999</c:v>
                </c:pt>
                <c:pt idx="82">
                  <c:v>7.3715320000000002</c:v>
                </c:pt>
                <c:pt idx="83">
                  <c:v>7.3789509999999998</c:v>
                </c:pt>
                <c:pt idx="84">
                  <c:v>7.3817469999999998</c:v>
                </c:pt>
                <c:pt idx="85">
                  <c:v>7.3817469999999998</c:v>
                </c:pt>
                <c:pt idx="86">
                  <c:v>7.3817469999999998</c:v>
                </c:pt>
                <c:pt idx="87">
                  <c:v>7.3848200000000004</c:v>
                </c:pt>
                <c:pt idx="88">
                  <c:v>7.3854369999999996</c:v>
                </c:pt>
                <c:pt idx="89">
                  <c:v>7.3828069999999997</c:v>
                </c:pt>
                <c:pt idx="90">
                  <c:v>7.3776169999999999</c:v>
                </c:pt>
                <c:pt idx="91">
                  <c:v>7.3832550000000001</c:v>
                </c:pt>
                <c:pt idx="92">
                  <c:v>7.3832550000000001</c:v>
                </c:pt>
                <c:pt idx="93">
                  <c:v>7.3832550000000001</c:v>
                </c:pt>
                <c:pt idx="94">
                  <c:v>7.3710529999999999</c:v>
                </c:pt>
                <c:pt idx="95">
                  <c:v>7.3710649999999998</c:v>
                </c:pt>
                <c:pt idx="96">
                  <c:v>7.3640749999999997</c:v>
                </c:pt>
                <c:pt idx="97">
                  <c:v>7.3681049999999999</c:v>
                </c:pt>
                <c:pt idx="98">
                  <c:v>7.3655780000000002</c:v>
                </c:pt>
                <c:pt idx="99">
                  <c:v>7.3655780000000002</c:v>
                </c:pt>
                <c:pt idx="100">
                  <c:v>7.3655780000000002</c:v>
                </c:pt>
                <c:pt idx="101">
                  <c:v>7.3654929999999998</c:v>
                </c:pt>
                <c:pt idx="102">
                  <c:v>7.360894</c:v>
                </c:pt>
                <c:pt idx="103">
                  <c:v>7.3630550000000001</c:v>
                </c:pt>
                <c:pt idx="104">
                  <c:v>7.3622310000000004</c:v>
                </c:pt>
                <c:pt idx="105">
                  <c:v>7.3618990000000002</c:v>
                </c:pt>
                <c:pt idx="106">
                  <c:v>7.3618990000000002</c:v>
                </c:pt>
                <c:pt idx="107">
                  <c:v>7.3618990000000002</c:v>
                </c:pt>
                <c:pt idx="108">
                  <c:v>7.3563400000000003</c:v>
                </c:pt>
                <c:pt idx="109">
                  <c:v>7.3467549999999999</c:v>
                </c:pt>
                <c:pt idx="110">
                  <c:v>7.357564</c:v>
                </c:pt>
                <c:pt idx="111">
                  <c:v>7.3590650000000002</c:v>
                </c:pt>
                <c:pt idx="112">
                  <c:v>7.3578210000000004</c:v>
                </c:pt>
                <c:pt idx="113">
                  <c:v>7.3578210000000004</c:v>
                </c:pt>
                <c:pt idx="114">
                  <c:v>7.3578210000000004</c:v>
                </c:pt>
                <c:pt idx="115">
                  <c:v>7.3578210000000004</c:v>
                </c:pt>
                <c:pt idx="116">
                  <c:v>7.3519389999999998</c:v>
                </c:pt>
                <c:pt idx="117">
                  <c:v>7.3530189999999997</c:v>
                </c:pt>
                <c:pt idx="118">
                  <c:v>7.3474149999999998</c:v>
                </c:pt>
                <c:pt idx="119">
                  <c:v>7.354349</c:v>
                </c:pt>
                <c:pt idx="120">
                  <c:v>7.354349</c:v>
                </c:pt>
                <c:pt idx="121">
                  <c:v>7.354349</c:v>
                </c:pt>
                <c:pt idx="122">
                  <c:v>7.3582049999999999</c:v>
                </c:pt>
                <c:pt idx="123">
                  <c:v>7.3575369999999998</c:v>
                </c:pt>
                <c:pt idx="124">
                  <c:v>7.3699640000000004</c:v>
                </c:pt>
                <c:pt idx="125">
                  <c:v>7.3769859999999996</c:v>
                </c:pt>
                <c:pt idx="126">
                  <c:v>7.3760729999999999</c:v>
                </c:pt>
                <c:pt idx="127">
                  <c:v>7.3760729999999999</c:v>
                </c:pt>
                <c:pt idx="128">
                  <c:v>7.3760729999999999</c:v>
                </c:pt>
                <c:pt idx="129">
                  <c:v>7.3722849999999998</c:v>
                </c:pt>
                <c:pt idx="130">
                  <c:v>7.3710560000000003</c:v>
                </c:pt>
                <c:pt idx="131">
                  <c:v>7.3731309999999999</c:v>
                </c:pt>
                <c:pt idx="132">
                  <c:v>7.3807280000000004</c:v>
                </c:pt>
                <c:pt idx="133">
                  <c:v>7.369154</c:v>
                </c:pt>
                <c:pt idx="134">
                  <c:v>7.369154</c:v>
                </c:pt>
                <c:pt idx="135">
                  <c:v>7.369154</c:v>
                </c:pt>
                <c:pt idx="136">
                  <c:v>7.3792650000000002</c:v>
                </c:pt>
                <c:pt idx="137">
                  <c:v>7.383572</c:v>
                </c:pt>
                <c:pt idx="138">
                  <c:v>7.4011699999999996</c:v>
                </c:pt>
                <c:pt idx="139">
                  <c:v>7.413411</c:v>
                </c:pt>
                <c:pt idx="140">
                  <c:v>7.4072630000000004</c:v>
                </c:pt>
                <c:pt idx="141">
                  <c:v>7.4072630000000004</c:v>
                </c:pt>
                <c:pt idx="142">
                  <c:v>7.4072630000000004</c:v>
                </c:pt>
                <c:pt idx="143">
                  <c:v>7.4156339999999998</c:v>
                </c:pt>
                <c:pt idx="144">
                  <c:v>7.4119970000000004</c:v>
                </c:pt>
                <c:pt idx="145">
                  <c:v>7.4317310000000001</c:v>
                </c:pt>
                <c:pt idx="146">
                  <c:v>7.4340440000000001</c:v>
                </c:pt>
                <c:pt idx="147">
                  <c:v>7.4375220000000004</c:v>
                </c:pt>
                <c:pt idx="148">
                  <c:v>7.4375220000000004</c:v>
                </c:pt>
                <c:pt idx="149">
                  <c:v>7.4375220000000004</c:v>
                </c:pt>
                <c:pt idx="150">
                  <c:v>7.4318949999999999</c:v>
                </c:pt>
                <c:pt idx="151">
                  <c:v>7.4387100000000004</c:v>
                </c:pt>
                <c:pt idx="152">
                  <c:v>7.4433239999999996</c:v>
                </c:pt>
                <c:pt idx="153">
                  <c:v>7.4402150000000002</c:v>
                </c:pt>
                <c:pt idx="154">
                  <c:v>7.4559119999999997</c:v>
                </c:pt>
                <c:pt idx="155">
                  <c:v>7.4559119999999997</c:v>
                </c:pt>
                <c:pt idx="156">
                  <c:v>7.4559119999999997</c:v>
                </c:pt>
                <c:pt idx="157">
                  <c:v>7.4459530000000003</c:v>
                </c:pt>
                <c:pt idx="158">
                  <c:v>7.4505090000000003</c:v>
                </c:pt>
                <c:pt idx="159">
                  <c:v>7.4467109999999996</c:v>
                </c:pt>
                <c:pt idx="160">
                  <c:v>7.4337879999999998</c:v>
                </c:pt>
                <c:pt idx="161">
                  <c:v>7.4154749999999998</c:v>
                </c:pt>
                <c:pt idx="162">
                  <c:v>7.4154749999999998</c:v>
                </c:pt>
                <c:pt idx="163">
                  <c:v>7.4154749999999998</c:v>
                </c:pt>
                <c:pt idx="164">
                  <c:v>7.3989919999999998</c:v>
                </c:pt>
                <c:pt idx="165">
                  <c:v>7.3967919999999996</c:v>
                </c:pt>
                <c:pt idx="166">
                  <c:v>7.3974209999999996</c:v>
                </c:pt>
                <c:pt idx="167">
                  <c:v>7.3942680000000003</c:v>
                </c:pt>
                <c:pt idx="168">
                  <c:v>7.3992240000000002</c:v>
                </c:pt>
                <c:pt idx="169">
                  <c:v>7.3992240000000002</c:v>
                </c:pt>
                <c:pt idx="170">
                  <c:v>7.3992240000000002</c:v>
                </c:pt>
                <c:pt idx="171">
                  <c:v>7.4033499999999997</c:v>
                </c:pt>
                <c:pt idx="172">
                  <c:v>7.3913089999999997</c:v>
                </c:pt>
                <c:pt idx="173">
                  <c:v>7.3913089999999997</c:v>
                </c:pt>
                <c:pt idx="174">
                  <c:v>7.3913089999999997</c:v>
                </c:pt>
                <c:pt idx="175">
                  <c:v>7.3787279999999997</c:v>
                </c:pt>
                <c:pt idx="176">
                  <c:v>7.3787279999999997</c:v>
                </c:pt>
                <c:pt idx="177">
                  <c:v>7.3787279999999997</c:v>
                </c:pt>
                <c:pt idx="178">
                  <c:v>7.3733000000000004</c:v>
                </c:pt>
                <c:pt idx="179">
                  <c:v>7.3660019999999999</c:v>
                </c:pt>
                <c:pt idx="180">
                  <c:v>7.3739460000000001</c:v>
                </c:pt>
                <c:pt idx="181">
                  <c:v>7.3837089999999996</c:v>
                </c:pt>
                <c:pt idx="182">
                  <c:v>7.3874389999999996</c:v>
                </c:pt>
                <c:pt idx="183">
                  <c:v>7.3874389999999996</c:v>
                </c:pt>
                <c:pt idx="184">
                  <c:v>7.3874389999999996</c:v>
                </c:pt>
                <c:pt idx="185">
                  <c:v>7.393656</c:v>
                </c:pt>
                <c:pt idx="186">
                  <c:v>7.3880160000000004</c:v>
                </c:pt>
                <c:pt idx="187">
                  <c:v>7.3940149999999996</c:v>
                </c:pt>
                <c:pt idx="188">
                  <c:v>7.3907299999999996</c:v>
                </c:pt>
                <c:pt idx="189">
                  <c:v>7.3996919999999999</c:v>
                </c:pt>
                <c:pt idx="190">
                  <c:v>7.3996919999999999</c:v>
                </c:pt>
                <c:pt idx="191">
                  <c:v>7.3996919999999999</c:v>
                </c:pt>
                <c:pt idx="192">
                  <c:v>7.3905950000000002</c:v>
                </c:pt>
                <c:pt idx="193">
                  <c:v>7.383095</c:v>
                </c:pt>
                <c:pt idx="194">
                  <c:v>7.4158710000000001</c:v>
                </c:pt>
                <c:pt idx="195">
                  <c:v>7.4346120000000004</c:v>
                </c:pt>
                <c:pt idx="196">
                  <c:v>7.4261179999999998</c:v>
                </c:pt>
                <c:pt idx="197">
                  <c:v>7.4261179999999998</c:v>
                </c:pt>
                <c:pt idx="198">
                  <c:v>7.4261179999999998</c:v>
                </c:pt>
                <c:pt idx="199">
                  <c:v>7.4303480000000004</c:v>
                </c:pt>
                <c:pt idx="200">
                  <c:v>7.431603</c:v>
                </c:pt>
                <c:pt idx="201">
                  <c:v>7.4423700000000004</c:v>
                </c:pt>
                <c:pt idx="202">
                  <c:v>7.4542970000000004</c:v>
                </c:pt>
                <c:pt idx="203">
                  <c:v>7.4541459999999997</c:v>
                </c:pt>
                <c:pt idx="204">
                  <c:v>7.4541459999999997</c:v>
                </c:pt>
                <c:pt idx="205">
                  <c:v>7.4541459999999997</c:v>
                </c:pt>
                <c:pt idx="206">
                  <c:v>7.4599500000000001</c:v>
                </c:pt>
                <c:pt idx="207">
                  <c:v>7.4611190000000001</c:v>
                </c:pt>
                <c:pt idx="208">
                  <c:v>7.440931</c:v>
                </c:pt>
                <c:pt idx="209">
                  <c:v>7.452178</c:v>
                </c:pt>
                <c:pt idx="210">
                  <c:v>7.4520710000000001</c:v>
                </c:pt>
                <c:pt idx="211">
                  <c:v>7.4520710000000001</c:v>
                </c:pt>
                <c:pt idx="212">
                  <c:v>7.4520710000000001</c:v>
                </c:pt>
                <c:pt idx="213">
                  <c:v>7.4485440000000001</c:v>
                </c:pt>
                <c:pt idx="214">
                  <c:v>7.4308940000000003</c:v>
                </c:pt>
                <c:pt idx="215">
                  <c:v>7.4303569999999999</c:v>
                </c:pt>
                <c:pt idx="216">
                  <c:v>7.4485619999999999</c:v>
                </c:pt>
                <c:pt idx="217">
                  <c:v>7.4485619999999999</c:v>
                </c:pt>
                <c:pt idx="218">
                  <c:v>7.4485619999999999</c:v>
                </c:pt>
                <c:pt idx="219">
                  <c:v>7.4485619999999999</c:v>
                </c:pt>
                <c:pt idx="220">
                  <c:v>7.4349559999999997</c:v>
                </c:pt>
                <c:pt idx="221">
                  <c:v>7.4431180000000001</c:v>
                </c:pt>
                <c:pt idx="222">
                  <c:v>7.4479800000000003</c:v>
                </c:pt>
                <c:pt idx="223">
                  <c:v>7.4468139999999998</c:v>
                </c:pt>
                <c:pt idx="224">
                  <c:v>7.4434089999999999</c:v>
                </c:pt>
                <c:pt idx="225">
                  <c:v>7.4434089999999999</c:v>
                </c:pt>
                <c:pt idx="226">
                  <c:v>7.4434089999999999</c:v>
                </c:pt>
                <c:pt idx="227">
                  <c:v>7.4434089999999999</c:v>
                </c:pt>
                <c:pt idx="228">
                  <c:v>7.4542229999999998</c:v>
                </c:pt>
                <c:pt idx="229">
                  <c:v>7.4487909999999999</c:v>
                </c:pt>
                <c:pt idx="230">
                  <c:v>7.4538159999999998</c:v>
                </c:pt>
                <c:pt idx="231">
                  <c:v>7.4610310000000002</c:v>
                </c:pt>
                <c:pt idx="232">
                  <c:v>7.4610310000000002</c:v>
                </c:pt>
                <c:pt idx="233">
                  <c:v>7.4610310000000002</c:v>
                </c:pt>
                <c:pt idx="234">
                  <c:v>7.4683599999999997</c:v>
                </c:pt>
                <c:pt idx="235">
                  <c:v>7.4761220000000002</c:v>
                </c:pt>
                <c:pt idx="236">
                  <c:v>7.4803220000000001</c:v>
                </c:pt>
                <c:pt idx="237">
                  <c:v>7.4619020000000003</c:v>
                </c:pt>
                <c:pt idx="238">
                  <c:v>7.4709209999999997</c:v>
                </c:pt>
                <c:pt idx="239">
                  <c:v>7.4709209999999997</c:v>
                </c:pt>
                <c:pt idx="240">
                  <c:v>7.4709209999999997</c:v>
                </c:pt>
                <c:pt idx="241">
                  <c:v>7.4812190000000003</c:v>
                </c:pt>
                <c:pt idx="242">
                  <c:v>7.4708579999999998</c:v>
                </c:pt>
                <c:pt idx="243">
                  <c:v>7.4705729999999999</c:v>
                </c:pt>
                <c:pt idx="244">
                  <c:v>7.4783540000000004</c:v>
                </c:pt>
                <c:pt idx="245">
                  <c:v>7.4784410000000001</c:v>
                </c:pt>
                <c:pt idx="246">
                  <c:v>7.4784410000000001</c:v>
                </c:pt>
                <c:pt idx="247">
                  <c:v>7.4784410000000001</c:v>
                </c:pt>
                <c:pt idx="248">
                  <c:v>7.4766570000000003</c:v>
                </c:pt>
                <c:pt idx="249">
                  <c:v>7.4862640000000003</c:v>
                </c:pt>
                <c:pt idx="250">
                  <c:v>7.4996210000000003</c:v>
                </c:pt>
                <c:pt idx="251">
                  <c:v>7.4932449999999999</c:v>
                </c:pt>
                <c:pt idx="252">
                  <c:v>7.4868540000000001</c:v>
                </c:pt>
                <c:pt idx="253">
                  <c:v>7.4868540000000001</c:v>
                </c:pt>
                <c:pt idx="254">
                  <c:v>7.4868540000000001</c:v>
                </c:pt>
                <c:pt idx="255">
                  <c:v>7.4807759999999996</c:v>
                </c:pt>
                <c:pt idx="256">
                  <c:v>7.4852309999999997</c:v>
                </c:pt>
                <c:pt idx="257">
                  <c:v>7.4866469999999996</c:v>
                </c:pt>
                <c:pt idx="258">
                  <c:v>7.4897879999999999</c:v>
                </c:pt>
                <c:pt idx="259">
                  <c:v>7.4959470000000001</c:v>
                </c:pt>
                <c:pt idx="260">
                  <c:v>7.4959470000000001</c:v>
                </c:pt>
                <c:pt idx="261">
                  <c:v>7.4959470000000001</c:v>
                </c:pt>
                <c:pt idx="262">
                  <c:v>7.504448</c:v>
                </c:pt>
                <c:pt idx="263">
                  <c:v>7.5002639999999996</c:v>
                </c:pt>
                <c:pt idx="264">
                  <c:v>7.4836960000000001</c:v>
                </c:pt>
                <c:pt idx="265">
                  <c:v>7.4860329999999999</c:v>
                </c:pt>
                <c:pt idx="266">
                  <c:v>7.483975</c:v>
                </c:pt>
                <c:pt idx="267">
                  <c:v>7.483975</c:v>
                </c:pt>
                <c:pt idx="268">
                  <c:v>7.483975</c:v>
                </c:pt>
                <c:pt idx="269">
                  <c:v>7.4804700000000004</c:v>
                </c:pt>
                <c:pt idx="270">
                  <c:v>7.4837129999999998</c:v>
                </c:pt>
                <c:pt idx="271">
                  <c:v>7.4875559999999997</c:v>
                </c:pt>
                <c:pt idx="272">
                  <c:v>7.4920229999999997</c:v>
                </c:pt>
                <c:pt idx="273">
                  <c:v>7.4910040000000002</c:v>
                </c:pt>
                <c:pt idx="274">
                  <c:v>7.4910040000000002</c:v>
                </c:pt>
                <c:pt idx="275">
                  <c:v>7.4910040000000002</c:v>
                </c:pt>
                <c:pt idx="276">
                  <c:v>7.4952040000000002</c:v>
                </c:pt>
                <c:pt idx="277">
                  <c:v>7.4954900000000002</c:v>
                </c:pt>
                <c:pt idx="278">
                  <c:v>7.5020540000000002</c:v>
                </c:pt>
                <c:pt idx="279">
                  <c:v>7.5071589999999997</c:v>
                </c:pt>
                <c:pt idx="280">
                  <c:v>7.4995500000000002</c:v>
                </c:pt>
                <c:pt idx="281">
                  <c:v>7.4995500000000002</c:v>
                </c:pt>
                <c:pt idx="282">
                  <c:v>7.4995500000000002</c:v>
                </c:pt>
                <c:pt idx="283">
                  <c:v>7.4923479999999998</c:v>
                </c:pt>
                <c:pt idx="284">
                  <c:v>7.4836650000000002</c:v>
                </c:pt>
                <c:pt idx="285">
                  <c:v>7.4695790000000004</c:v>
                </c:pt>
                <c:pt idx="286">
                  <c:v>7.4827459999999997</c:v>
                </c:pt>
                <c:pt idx="287">
                  <c:v>7.4748510000000001</c:v>
                </c:pt>
                <c:pt idx="288">
                  <c:v>7.4748510000000001</c:v>
                </c:pt>
                <c:pt idx="289">
                  <c:v>7.4748510000000001</c:v>
                </c:pt>
                <c:pt idx="290">
                  <c:v>7.4761629999999997</c:v>
                </c:pt>
                <c:pt idx="291">
                  <c:v>7.465357</c:v>
                </c:pt>
                <c:pt idx="292">
                  <c:v>7.4623299999999997</c:v>
                </c:pt>
                <c:pt idx="293">
                  <c:v>7.472378</c:v>
                </c:pt>
                <c:pt idx="294">
                  <c:v>7.4728849999999998</c:v>
                </c:pt>
                <c:pt idx="295">
                  <c:v>7.4728849999999998</c:v>
                </c:pt>
                <c:pt idx="296">
                  <c:v>7.4728849999999998</c:v>
                </c:pt>
                <c:pt idx="297">
                  <c:v>7.4716760000000004</c:v>
                </c:pt>
                <c:pt idx="298">
                  <c:v>7.4814629999999998</c:v>
                </c:pt>
                <c:pt idx="299">
                  <c:v>7.4865430000000002</c:v>
                </c:pt>
                <c:pt idx="300">
                  <c:v>7.4820229999999999</c:v>
                </c:pt>
                <c:pt idx="301">
                  <c:v>7.4853290000000001</c:v>
                </c:pt>
                <c:pt idx="302">
                  <c:v>7.4853290000000001</c:v>
                </c:pt>
                <c:pt idx="303">
                  <c:v>7.4853290000000001</c:v>
                </c:pt>
                <c:pt idx="304">
                  <c:v>7.4869339999999998</c:v>
                </c:pt>
                <c:pt idx="305">
                  <c:v>7.4869339999999998</c:v>
                </c:pt>
                <c:pt idx="306">
                  <c:v>7.4926209999999998</c:v>
                </c:pt>
                <c:pt idx="307">
                  <c:v>7.4960069999999996</c:v>
                </c:pt>
                <c:pt idx="308">
                  <c:v>7.4951480000000004</c:v>
                </c:pt>
                <c:pt idx="309">
                  <c:v>7.4951480000000004</c:v>
                </c:pt>
                <c:pt idx="310">
                  <c:v>7.4951480000000004</c:v>
                </c:pt>
                <c:pt idx="311">
                  <c:v>7.4970119999999998</c:v>
                </c:pt>
                <c:pt idx="312">
                  <c:v>7.4914709999999998</c:v>
                </c:pt>
                <c:pt idx="313">
                  <c:v>7.4908149999999996</c:v>
                </c:pt>
                <c:pt idx="314">
                  <c:v>7.4853820000000004</c:v>
                </c:pt>
                <c:pt idx="315">
                  <c:v>7.4848590000000002</c:v>
                </c:pt>
                <c:pt idx="316">
                  <c:v>7.4848590000000002</c:v>
                </c:pt>
                <c:pt idx="317">
                  <c:v>7.4848590000000002</c:v>
                </c:pt>
                <c:pt idx="318">
                  <c:v>7.4794340000000004</c:v>
                </c:pt>
                <c:pt idx="319">
                  <c:v>7.4725650000000003</c:v>
                </c:pt>
                <c:pt idx="320">
                  <c:v>7.4789450000000004</c:v>
                </c:pt>
                <c:pt idx="321">
                  <c:v>7.4738329999999999</c:v>
                </c:pt>
                <c:pt idx="322">
                  <c:v>7.4864449999999998</c:v>
                </c:pt>
                <c:pt idx="323">
                  <c:v>7.4864449999999998</c:v>
                </c:pt>
                <c:pt idx="324">
                  <c:v>7.4864449999999998</c:v>
                </c:pt>
                <c:pt idx="325">
                  <c:v>7.4895519999999998</c:v>
                </c:pt>
                <c:pt idx="326">
                  <c:v>7.4914500000000004</c:v>
                </c:pt>
                <c:pt idx="327">
                  <c:v>7.4854690000000002</c:v>
                </c:pt>
                <c:pt idx="328">
                  <c:v>7.4846159999999999</c:v>
                </c:pt>
                <c:pt idx="329">
                  <c:v>7.4912140000000003</c:v>
                </c:pt>
                <c:pt idx="330">
                  <c:v>7.4912140000000003</c:v>
                </c:pt>
                <c:pt idx="331">
                  <c:v>7.4912140000000003</c:v>
                </c:pt>
                <c:pt idx="332">
                  <c:v>7.4900669999999998</c:v>
                </c:pt>
                <c:pt idx="333">
                  <c:v>7.4985860000000004</c:v>
                </c:pt>
                <c:pt idx="334">
                  <c:v>7.5065119999999999</c:v>
                </c:pt>
                <c:pt idx="335">
                  <c:v>7.5069730000000003</c:v>
                </c:pt>
                <c:pt idx="336">
                  <c:v>7.5069990000000004</c:v>
                </c:pt>
                <c:pt idx="337">
                  <c:v>7.5069990000000004</c:v>
                </c:pt>
                <c:pt idx="338">
                  <c:v>7.5069990000000004</c:v>
                </c:pt>
                <c:pt idx="339">
                  <c:v>7.5164070000000001</c:v>
                </c:pt>
                <c:pt idx="340">
                  <c:v>7.510472</c:v>
                </c:pt>
                <c:pt idx="341">
                  <c:v>7.5101509999999996</c:v>
                </c:pt>
                <c:pt idx="342">
                  <c:v>7.5060580000000003</c:v>
                </c:pt>
                <c:pt idx="343">
                  <c:v>7.5003450000000003</c:v>
                </c:pt>
                <c:pt idx="344">
                  <c:v>7.5003450000000003</c:v>
                </c:pt>
                <c:pt idx="345">
                  <c:v>7.5003450000000003</c:v>
                </c:pt>
                <c:pt idx="346">
                  <c:v>7.503387</c:v>
                </c:pt>
                <c:pt idx="347">
                  <c:v>7.4908320000000002</c:v>
                </c:pt>
                <c:pt idx="348">
                  <c:v>7.4943080000000002</c:v>
                </c:pt>
                <c:pt idx="349">
                  <c:v>7.495762</c:v>
                </c:pt>
                <c:pt idx="350">
                  <c:v>7.5005680000000003</c:v>
                </c:pt>
                <c:pt idx="351">
                  <c:v>7.5005680000000003</c:v>
                </c:pt>
                <c:pt idx="352">
                  <c:v>7.5005680000000003</c:v>
                </c:pt>
                <c:pt idx="353">
                  <c:v>7.5074810000000003</c:v>
                </c:pt>
                <c:pt idx="354">
                  <c:v>7.5079630000000002</c:v>
                </c:pt>
                <c:pt idx="355">
                  <c:v>7.5177149999999999</c:v>
                </c:pt>
                <c:pt idx="356">
                  <c:v>7.5139209999999999</c:v>
                </c:pt>
                <c:pt idx="357">
                  <c:v>7.5140019999999996</c:v>
                </c:pt>
                <c:pt idx="358">
                  <c:v>7.5140019999999996</c:v>
                </c:pt>
                <c:pt idx="359">
                  <c:v>7.5140019999999996</c:v>
                </c:pt>
                <c:pt idx="360">
                  <c:v>7.5140019999999996</c:v>
                </c:pt>
                <c:pt idx="361">
                  <c:v>7.5104300000000004</c:v>
                </c:pt>
                <c:pt idx="362">
                  <c:v>7.5129979999999996</c:v>
                </c:pt>
                <c:pt idx="363">
                  <c:v>7.5174669999999999</c:v>
                </c:pt>
                <c:pt idx="364">
                  <c:v>7.5304200000000003</c:v>
                </c:pt>
                <c:pt idx="365">
                  <c:v>7.5304200000000003</c:v>
                </c:pt>
                <c:pt idx="366">
                  <c:v>7.5304200000000003</c:v>
                </c:pt>
                <c:pt idx="367">
                  <c:v>7.5330050000000002</c:v>
                </c:pt>
                <c:pt idx="368">
                  <c:v>7.5325480000000002</c:v>
                </c:pt>
                <c:pt idx="369">
                  <c:v>7.5329759999999997</c:v>
                </c:pt>
                <c:pt idx="370">
                  <c:v>7.537433</c:v>
                </c:pt>
                <c:pt idx="371">
                  <c:v>7.537433</c:v>
                </c:pt>
                <c:pt idx="372">
                  <c:v>7.537433</c:v>
                </c:pt>
                <c:pt idx="373">
                  <c:v>7.537433</c:v>
                </c:pt>
                <c:pt idx="374">
                  <c:v>7.5223230000000001</c:v>
                </c:pt>
                <c:pt idx="375">
                  <c:v>7.5289529999999996</c:v>
                </c:pt>
                <c:pt idx="376">
                  <c:v>7.5299849999999999</c:v>
                </c:pt>
                <c:pt idx="377">
                  <c:v>7.5344949999999997</c:v>
                </c:pt>
                <c:pt idx="378">
                  <c:v>7.5418079999999996</c:v>
                </c:pt>
                <c:pt idx="379">
                  <c:v>7.5418079999999996</c:v>
                </c:pt>
                <c:pt idx="380">
                  <c:v>7.5418079999999996</c:v>
                </c:pt>
                <c:pt idx="381">
                  <c:v>7.5448149999999998</c:v>
                </c:pt>
                <c:pt idx="382">
                  <c:v>7.5478940000000003</c:v>
                </c:pt>
                <c:pt idx="383">
                  <c:v>7.5545419999999996</c:v>
                </c:pt>
                <c:pt idx="384">
                  <c:v>7.5549590000000002</c:v>
                </c:pt>
                <c:pt idx="385">
                  <c:v>7.5615399999999999</c:v>
                </c:pt>
                <c:pt idx="386">
                  <c:v>7.5615399999999999</c:v>
                </c:pt>
                <c:pt idx="387">
                  <c:v>7.5615399999999999</c:v>
                </c:pt>
                <c:pt idx="388">
                  <c:v>7.5534090000000003</c:v>
                </c:pt>
                <c:pt idx="389">
                  <c:v>7.5655739999999998</c:v>
                </c:pt>
                <c:pt idx="390">
                  <c:v>7.5623950000000004</c:v>
                </c:pt>
                <c:pt idx="391">
                  <c:v>7.5662380000000002</c:v>
                </c:pt>
                <c:pt idx="392">
                  <c:v>7.5807260000000003</c:v>
                </c:pt>
                <c:pt idx="393">
                  <c:v>7.5807260000000003</c:v>
                </c:pt>
                <c:pt idx="394">
                  <c:v>7.5807260000000003</c:v>
                </c:pt>
                <c:pt idx="395">
                  <c:v>7.5648</c:v>
                </c:pt>
                <c:pt idx="396">
                  <c:v>7.5729030000000002</c:v>
                </c:pt>
                <c:pt idx="397">
                  <c:v>7.5773210000000004</c:v>
                </c:pt>
                <c:pt idx="398">
                  <c:v>7.5733480000000002</c:v>
                </c:pt>
                <c:pt idx="399">
                  <c:v>7.5786829999999998</c:v>
                </c:pt>
                <c:pt idx="400">
                  <c:v>7.5786829999999998</c:v>
                </c:pt>
                <c:pt idx="401">
                  <c:v>7.5786829999999998</c:v>
                </c:pt>
                <c:pt idx="402">
                  <c:v>7.58338</c:v>
                </c:pt>
                <c:pt idx="403">
                  <c:v>7.5788609999999998</c:v>
                </c:pt>
                <c:pt idx="404">
                  <c:v>7.5778400000000001</c:v>
                </c:pt>
                <c:pt idx="405">
                  <c:v>7.5771050000000004</c:v>
                </c:pt>
                <c:pt idx="406">
                  <c:v>7.5802350000000001</c:v>
                </c:pt>
                <c:pt idx="407">
                  <c:v>7.5802350000000001</c:v>
                </c:pt>
                <c:pt idx="408">
                  <c:v>7.5802350000000001</c:v>
                </c:pt>
                <c:pt idx="409">
                  <c:v>7.5876250000000001</c:v>
                </c:pt>
                <c:pt idx="410">
                  <c:v>7.584511</c:v>
                </c:pt>
                <c:pt idx="411">
                  <c:v>7.5828449999999998</c:v>
                </c:pt>
                <c:pt idx="412">
                  <c:v>7.5797660000000002</c:v>
                </c:pt>
                <c:pt idx="413">
                  <c:v>7.5772130000000004</c:v>
                </c:pt>
                <c:pt idx="414">
                  <c:v>7.5772130000000004</c:v>
                </c:pt>
                <c:pt idx="415">
                  <c:v>7.5772130000000004</c:v>
                </c:pt>
                <c:pt idx="416">
                  <c:v>7.5756709999999998</c:v>
                </c:pt>
                <c:pt idx="417">
                  <c:v>7.5782920000000003</c:v>
                </c:pt>
                <c:pt idx="418">
                  <c:v>7.5787909999999998</c:v>
                </c:pt>
                <c:pt idx="419">
                  <c:v>7.5833529999999998</c:v>
                </c:pt>
                <c:pt idx="420">
                  <c:v>7.5820470000000002</c:v>
                </c:pt>
                <c:pt idx="421">
                  <c:v>7.5820470000000002</c:v>
                </c:pt>
                <c:pt idx="422">
                  <c:v>7.5820470000000002</c:v>
                </c:pt>
                <c:pt idx="423">
                  <c:v>7.5805730000000002</c:v>
                </c:pt>
                <c:pt idx="424">
                  <c:v>7.5766989999999996</c:v>
                </c:pt>
                <c:pt idx="425">
                  <c:v>7.5748860000000002</c:v>
                </c:pt>
                <c:pt idx="426">
                  <c:v>7.5766679999999997</c:v>
                </c:pt>
                <c:pt idx="427">
                  <c:v>7.5639459999999996</c:v>
                </c:pt>
                <c:pt idx="428">
                  <c:v>7.5639459999999996</c:v>
                </c:pt>
                <c:pt idx="429">
                  <c:v>7.5639459999999996</c:v>
                </c:pt>
                <c:pt idx="430">
                  <c:v>7.563034</c:v>
                </c:pt>
                <c:pt idx="431">
                  <c:v>7.5618499999999997</c:v>
                </c:pt>
                <c:pt idx="432">
                  <c:v>7.5528829999999996</c:v>
                </c:pt>
                <c:pt idx="433">
                  <c:v>7.5563630000000002</c:v>
                </c:pt>
                <c:pt idx="434">
                  <c:v>7.5565290000000003</c:v>
                </c:pt>
                <c:pt idx="435">
                  <c:v>7.5565290000000003</c:v>
                </c:pt>
                <c:pt idx="436">
                  <c:v>7.5565290000000003</c:v>
                </c:pt>
                <c:pt idx="437">
                  <c:v>7.5487489999999999</c:v>
                </c:pt>
                <c:pt idx="438">
                  <c:v>7.5474560000000004</c:v>
                </c:pt>
                <c:pt idx="439">
                  <c:v>7.5367559999999996</c:v>
                </c:pt>
                <c:pt idx="440">
                  <c:v>7.5298259999999999</c:v>
                </c:pt>
                <c:pt idx="441">
                  <c:v>7.5129029999999997</c:v>
                </c:pt>
                <c:pt idx="442">
                  <c:v>7.5129029999999997</c:v>
                </c:pt>
                <c:pt idx="443">
                  <c:v>7.5129029999999997</c:v>
                </c:pt>
                <c:pt idx="444">
                  <c:v>7.5228010000000003</c:v>
                </c:pt>
                <c:pt idx="445">
                  <c:v>7.5252169999999996</c:v>
                </c:pt>
                <c:pt idx="446">
                  <c:v>7.5256619999999996</c:v>
                </c:pt>
                <c:pt idx="447">
                  <c:v>7.5306559999999996</c:v>
                </c:pt>
                <c:pt idx="448">
                  <c:v>7.5258520000000004</c:v>
                </c:pt>
                <c:pt idx="449">
                  <c:v>7.5258520000000004</c:v>
                </c:pt>
                <c:pt idx="450">
                  <c:v>7.5258520000000004</c:v>
                </c:pt>
                <c:pt idx="451">
                  <c:v>7.5281539999999998</c:v>
                </c:pt>
                <c:pt idx="452">
                  <c:v>7.5152479999999997</c:v>
                </c:pt>
                <c:pt idx="453">
                  <c:v>7.510713</c:v>
                </c:pt>
                <c:pt idx="454">
                  <c:v>7.5048180000000002</c:v>
                </c:pt>
                <c:pt idx="455">
                  <c:v>7.5069169999999996</c:v>
                </c:pt>
                <c:pt idx="456">
                  <c:v>7.5069169999999996</c:v>
                </c:pt>
                <c:pt idx="457">
                  <c:v>7.5069169999999996</c:v>
                </c:pt>
                <c:pt idx="458">
                  <c:v>7.5130470000000003</c:v>
                </c:pt>
                <c:pt idx="459">
                  <c:v>7.494345</c:v>
                </c:pt>
                <c:pt idx="460">
                  <c:v>7.4906309999999996</c:v>
                </c:pt>
                <c:pt idx="461">
                  <c:v>7.4813499999999999</c:v>
                </c:pt>
                <c:pt idx="462">
                  <c:v>7.4764350000000004</c:v>
                </c:pt>
                <c:pt idx="463">
                  <c:v>7.4764350000000004</c:v>
                </c:pt>
                <c:pt idx="464">
                  <c:v>7.4764350000000004</c:v>
                </c:pt>
                <c:pt idx="465">
                  <c:v>7.4764350000000004</c:v>
                </c:pt>
                <c:pt idx="466">
                  <c:v>7.471025</c:v>
                </c:pt>
                <c:pt idx="467">
                  <c:v>7.4755839999999996</c:v>
                </c:pt>
                <c:pt idx="468">
                  <c:v>7.472321</c:v>
                </c:pt>
                <c:pt idx="469">
                  <c:v>7.4733609999999997</c:v>
                </c:pt>
                <c:pt idx="470">
                  <c:v>7.4733609999999997</c:v>
                </c:pt>
                <c:pt idx="471">
                  <c:v>7.4733609999999997</c:v>
                </c:pt>
                <c:pt idx="472">
                  <c:v>7.4698469999999997</c:v>
                </c:pt>
                <c:pt idx="473">
                  <c:v>7.4702849999999996</c:v>
                </c:pt>
                <c:pt idx="474">
                  <c:v>7.4852230000000004</c:v>
                </c:pt>
                <c:pt idx="475">
                  <c:v>7.4856590000000001</c:v>
                </c:pt>
                <c:pt idx="476">
                  <c:v>7.497598</c:v>
                </c:pt>
                <c:pt idx="477">
                  <c:v>7.497598</c:v>
                </c:pt>
                <c:pt idx="478">
                  <c:v>7.497598</c:v>
                </c:pt>
                <c:pt idx="479">
                  <c:v>7.5108819999999996</c:v>
                </c:pt>
                <c:pt idx="480">
                  <c:v>7.520842</c:v>
                </c:pt>
                <c:pt idx="481">
                  <c:v>7.5277279999999998</c:v>
                </c:pt>
                <c:pt idx="482">
                  <c:v>7.5326190000000004</c:v>
                </c:pt>
                <c:pt idx="483">
                  <c:v>7.5314399999999999</c:v>
                </c:pt>
                <c:pt idx="484">
                  <c:v>7.5314399999999999</c:v>
                </c:pt>
                <c:pt idx="485">
                  <c:v>7.5314399999999999</c:v>
                </c:pt>
                <c:pt idx="486">
                  <c:v>7.5151300000000001</c:v>
                </c:pt>
                <c:pt idx="487">
                  <c:v>7.5151300000000001</c:v>
                </c:pt>
                <c:pt idx="488">
                  <c:v>7.5213089999999996</c:v>
                </c:pt>
                <c:pt idx="489">
                  <c:v>7.4966710000000001</c:v>
                </c:pt>
                <c:pt idx="490">
                  <c:v>7.5009810000000003</c:v>
                </c:pt>
                <c:pt idx="491">
                  <c:v>7.5009810000000003</c:v>
                </c:pt>
                <c:pt idx="492">
                  <c:v>7.5009810000000003</c:v>
                </c:pt>
                <c:pt idx="493">
                  <c:v>7.4987690000000002</c:v>
                </c:pt>
                <c:pt idx="494">
                  <c:v>7.4984609999999998</c:v>
                </c:pt>
                <c:pt idx="495">
                  <c:v>7.5019470000000004</c:v>
                </c:pt>
                <c:pt idx="496">
                  <c:v>7.5002760000000004</c:v>
                </c:pt>
                <c:pt idx="497">
                  <c:v>7.4980339999999996</c:v>
                </c:pt>
                <c:pt idx="498">
                  <c:v>7.4980339999999996</c:v>
                </c:pt>
                <c:pt idx="499">
                  <c:v>7.4980339999999996</c:v>
                </c:pt>
                <c:pt idx="500">
                  <c:v>7.5012090000000002</c:v>
                </c:pt>
                <c:pt idx="501">
                  <c:v>7.5001860000000002</c:v>
                </c:pt>
                <c:pt idx="502">
                  <c:v>7.522653</c:v>
                </c:pt>
                <c:pt idx="503">
                  <c:v>7.5378040000000004</c:v>
                </c:pt>
                <c:pt idx="504">
                  <c:v>7.5460479999999999</c:v>
                </c:pt>
                <c:pt idx="505">
                  <c:v>7.5460479999999999</c:v>
                </c:pt>
                <c:pt idx="506">
                  <c:v>7.5460479999999999</c:v>
                </c:pt>
                <c:pt idx="507">
                  <c:v>7.5563849999999997</c:v>
                </c:pt>
                <c:pt idx="508">
                  <c:v>7.5588449999999998</c:v>
                </c:pt>
                <c:pt idx="509">
                  <c:v>7.551253</c:v>
                </c:pt>
                <c:pt idx="510">
                  <c:v>7.5640700000000001</c:v>
                </c:pt>
                <c:pt idx="511">
                  <c:v>7.5688610000000001</c:v>
                </c:pt>
                <c:pt idx="512">
                  <c:v>7.5688610000000001</c:v>
                </c:pt>
                <c:pt idx="513">
                  <c:v>7.5688610000000001</c:v>
                </c:pt>
                <c:pt idx="514">
                  <c:v>7.571955</c:v>
                </c:pt>
                <c:pt idx="515">
                  <c:v>7.5662580000000004</c:v>
                </c:pt>
                <c:pt idx="516">
                  <c:v>7.5595679999999996</c:v>
                </c:pt>
                <c:pt idx="517">
                  <c:v>7.5543199999999997</c:v>
                </c:pt>
                <c:pt idx="518">
                  <c:v>7.5717429999999997</c:v>
                </c:pt>
                <c:pt idx="519">
                  <c:v>7.5717429999999997</c:v>
                </c:pt>
                <c:pt idx="520">
                  <c:v>7.5717429999999997</c:v>
                </c:pt>
                <c:pt idx="521">
                  <c:v>7.5499960000000002</c:v>
                </c:pt>
                <c:pt idx="522">
                  <c:v>7.5521859999999998</c:v>
                </c:pt>
                <c:pt idx="523">
                  <c:v>7.5700710000000004</c:v>
                </c:pt>
                <c:pt idx="524">
                  <c:v>7.5700710000000004</c:v>
                </c:pt>
                <c:pt idx="525">
                  <c:v>7.5648540000000004</c:v>
                </c:pt>
                <c:pt idx="526">
                  <c:v>7.5648540000000004</c:v>
                </c:pt>
                <c:pt idx="527">
                  <c:v>7.5648540000000004</c:v>
                </c:pt>
                <c:pt idx="528">
                  <c:v>7.5512220000000001</c:v>
                </c:pt>
                <c:pt idx="529">
                  <c:v>7.5466090000000001</c:v>
                </c:pt>
                <c:pt idx="530">
                  <c:v>7.5505380000000004</c:v>
                </c:pt>
                <c:pt idx="531">
                  <c:v>7.5537520000000002</c:v>
                </c:pt>
                <c:pt idx="532">
                  <c:v>7.5464279999999997</c:v>
                </c:pt>
                <c:pt idx="533">
                  <c:v>7.5464279999999997</c:v>
                </c:pt>
                <c:pt idx="534">
                  <c:v>7.5464279999999997</c:v>
                </c:pt>
                <c:pt idx="535">
                  <c:v>7.5490060000000003</c:v>
                </c:pt>
                <c:pt idx="536">
                  <c:v>7.5393739999999996</c:v>
                </c:pt>
                <c:pt idx="537">
                  <c:v>7.5383230000000001</c:v>
                </c:pt>
                <c:pt idx="538">
                  <c:v>7.5388890000000002</c:v>
                </c:pt>
                <c:pt idx="539">
                  <c:v>7.5388890000000002</c:v>
                </c:pt>
                <c:pt idx="540">
                  <c:v>7.5388890000000002</c:v>
                </c:pt>
                <c:pt idx="541">
                  <c:v>7.5388890000000002</c:v>
                </c:pt>
                <c:pt idx="542">
                  <c:v>7.5388890000000002</c:v>
                </c:pt>
                <c:pt idx="543">
                  <c:v>7.5317369999999997</c:v>
                </c:pt>
                <c:pt idx="544">
                  <c:v>7.5129260000000002</c:v>
                </c:pt>
                <c:pt idx="545">
                  <c:v>7.5165600000000001</c:v>
                </c:pt>
                <c:pt idx="546">
                  <c:v>7.5101000000000004</c:v>
                </c:pt>
                <c:pt idx="547">
                  <c:v>7.5101000000000004</c:v>
                </c:pt>
                <c:pt idx="548">
                  <c:v>7.5101000000000004</c:v>
                </c:pt>
                <c:pt idx="549">
                  <c:v>7.5168660000000003</c:v>
                </c:pt>
                <c:pt idx="550">
                  <c:v>7.5075640000000003</c:v>
                </c:pt>
                <c:pt idx="551">
                  <c:v>7.4969229999999998</c:v>
                </c:pt>
                <c:pt idx="552">
                  <c:v>7.4880760000000004</c:v>
                </c:pt>
                <c:pt idx="553">
                  <c:v>7.4871249999999998</c:v>
                </c:pt>
                <c:pt idx="554">
                  <c:v>7.4871249999999998</c:v>
                </c:pt>
                <c:pt idx="555">
                  <c:v>7.4871249999999998</c:v>
                </c:pt>
                <c:pt idx="556">
                  <c:v>7.4899490000000002</c:v>
                </c:pt>
                <c:pt idx="557">
                  <c:v>7.4855619999999998</c:v>
                </c:pt>
                <c:pt idx="558">
                  <c:v>7.4934190000000003</c:v>
                </c:pt>
                <c:pt idx="559">
                  <c:v>7.4911060000000003</c:v>
                </c:pt>
                <c:pt idx="560">
                  <c:v>7.4853860000000001</c:v>
                </c:pt>
                <c:pt idx="561">
                  <c:v>7.4853860000000001</c:v>
                </c:pt>
                <c:pt idx="562">
                  <c:v>7.4853860000000001</c:v>
                </c:pt>
                <c:pt idx="563">
                  <c:v>7.4819269999999998</c:v>
                </c:pt>
                <c:pt idx="564">
                  <c:v>7.4746490000000003</c:v>
                </c:pt>
                <c:pt idx="565">
                  <c:v>7.4768220000000003</c:v>
                </c:pt>
                <c:pt idx="566">
                  <c:v>7.4761240000000004</c:v>
                </c:pt>
                <c:pt idx="567">
                  <c:v>7.5032490000000003</c:v>
                </c:pt>
                <c:pt idx="568">
                  <c:v>7.5032490000000003</c:v>
                </c:pt>
                <c:pt idx="569">
                  <c:v>7.5032490000000003</c:v>
                </c:pt>
                <c:pt idx="570">
                  <c:v>7.499593</c:v>
                </c:pt>
                <c:pt idx="571">
                  <c:v>7.4912179999999999</c:v>
                </c:pt>
                <c:pt idx="572">
                  <c:v>7.4908299999999999</c:v>
                </c:pt>
                <c:pt idx="573">
                  <c:v>7.5002909999999998</c:v>
                </c:pt>
                <c:pt idx="574">
                  <c:v>7.513827</c:v>
                </c:pt>
                <c:pt idx="575">
                  <c:v>7.513827</c:v>
                </c:pt>
                <c:pt idx="576">
                  <c:v>7.513827</c:v>
                </c:pt>
                <c:pt idx="577">
                  <c:v>7.5183030000000004</c:v>
                </c:pt>
                <c:pt idx="578">
                  <c:v>7.5138420000000004</c:v>
                </c:pt>
                <c:pt idx="579">
                  <c:v>7.5195819999999998</c:v>
                </c:pt>
                <c:pt idx="580">
                  <c:v>7.5114739999999998</c:v>
                </c:pt>
                <c:pt idx="581">
                  <c:v>7.5173310000000004</c:v>
                </c:pt>
                <c:pt idx="582">
                  <c:v>7.5173310000000004</c:v>
                </c:pt>
                <c:pt idx="583">
                  <c:v>7.5173310000000004</c:v>
                </c:pt>
                <c:pt idx="584">
                  <c:v>7.5199220000000002</c:v>
                </c:pt>
                <c:pt idx="585">
                  <c:v>7.5106060000000001</c:v>
                </c:pt>
                <c:pt idx="586">
                  <c:v>7.5044199999999996</c:v>
                </c:pt>
                <c:pt idx="587">
                  <c:v>7.497871</c:v>
                </c:pt>
                <c:pt idx="588">
                  <c:v>7.4954859999999996</c:v>
                </c:pt>
                <c:pt idx="589">
                  <c:v>7.4954859999999996</c:v>
                </c:pt>
                <c:pt idx="590">
                  <c:v>7.4954859999999996</c:v>
                </c:pt>
                <c:pt idx="591">
                  <c:v>7.4883980000000001</c:v>
                </c:pt>
                <c:pt idx="592">
                  <c:v>7.4681110000000004</c:v>
                </c:pt>
                <c:pt idx="593">
                  <c:v>7.4681110000000004</c:v>
                </c:pt>
                <c:pt idx="594">
                  <c:v>7.4552969999999998</c:v>
                </c:pt>
                <c:pt idx="595">
                  <c:v>7.4461009999999996</c:v>
                </c:pt>
                <c:pt idx="596">
                  <c:v>7.4461009999999996</c:v>
                </c:pt>
                <c:pt idx="597">
                  <c:v>7.4461009999999996</c:v>
                </c:pt>
                <c:pt idx="598">
                  <c:v>7.4534320000000003</c:v>
                </c:pt>
                <c:pt idx="599">
                  <c:v>7.4591529999999997</c:v>
                </c:pt>
                <c:pt idx="600">
                  <c:v>7.4664219999999997</c:v>
                </c:pt>
                <c:pt idx="601">
                  <c:v>7.4701209999999998</c:v>
                </c:pt>
                <c:pt idx="602">
                  <c:v>7.4899519999999997</c:v>
                </c:pt>
                <c:pt idx="603">
                  <c:v>7.4899519999999997</c:v>
                </c:pt>
                <c:pt idx="604">
                  <c:v>7.4899519999999997</c:v>
                </c:pt>
                <c:pt idx="605">
                  <c:v>7.4821280000000003</c:v>
                </c:pt>
                <c:pt idx="606">
                  <c:v>7.4759000000000002</c:v>
                </c:pt>
                <c:pt idx="607">
                  <c:v>7.4846659999999998</c:v>
                </c:pt>
                <c:pt idx="608">
                  <c:v>7.4788829999999997</c:v>
                </c:pt>
                <c:pt idx="609">
                  <c:v>7.4680390000000001</c:v>
                </c:pt>
                <c:pt idx="610">
                  <c:v>7.4680390000000001</c:v>
                </c:pt>
                <c:pt idx="611">
                  <c:v>7.4680390000000001</c:v>
                </c:pt>
                <c:pt idx="612">
                  <c:v>7.4750170000000002</c:v>
                </c:pt>
                <c:pt idx="613">
                  <c:v>7.4622909999999996</c:v>
                </c:pt>
                <c:pt idx="614">
                  <c:v>7.4696360000000004</c:v>
                </c:pt>
                <c:pt idx="615">
                  <c:v>7.4601129999999998</c:v>
                </c:pt>
                <c:pt idx="616">
                  <c:v>7.4484130000000004</c:v>
                </c:pt>
                <c:pt idx="617">
                  <c:v>7.4484130000000004</c:v>
                </c:pt>
                <c:pt idx="618">
                  <c:v>7.4484130000000004</c:v>
                </c:pt>
                <c:pt idx="619">
                  <c:v>7.4253410000000004</c:v>
                </c:pt>
                <c:pt idx="620">
                  <c:v>7.4288819999999998</c:v>
                </c:pt>
                <c:pt idx="621">
                  <c:v>7.4204299999999996</c:v>
                </c:pt>
                <c:pt idx="622">
                  <c:v>7.4189090000000002</c:v>
                </c:pt>
                <c:pt idx="623">
                  <c:v>7.4032429999999998</c:v>
                </c:pt>
                <c:pt idx="624">
                  <c:v>7.4032429999999998</c:v>
                </c:pt>
                <c:pt idx="625">
                  <c:v>7.4032429999999998</c:v>
                </c:pt>
                <c:pt idx="626">
                  <c:v>7.4117059999999997</c:v>
                </c:pt>
                <c:pt idx="627">
                  <c:v>7.4043659999999996</c:v>
                </c:pt>
                <c:pt idx="628">
                  <c:v>7.3937470000000003</c:v>
                </c:pt>
                <c:pt idx="629">
                  <c:v>7.3943469999999998</c:v>
                </c:pt>
                <c:pt idx="630">
                  <c:v>7.3944939999999999</c:v>
                </c:pt>
                <c:pt idx="631">
                  <c:v>7.3944939999999999</c:v>
                </c:pt>
                <c:pt idx="632">
                  <c:v>7.3944939999999999</c:v>
                </c:pt>
                <c:pt idx="633">
                  <c:v>7.3906830000000001</c:v>
                </c:pt>
                <c:pt idx="634">
                  <c:v>7.4059220000000003</c:v>
                </c:pt>
                <c:pt idx="635">
                  <c:v>7.4248940000000001</c:v>
                </c:pt>
                <c:pt idx="636">
                  <c:v>7.4309159999999999</c:v>
                </c:pt>
                <c:pt idx="637">
                  <c:v>7.4497460000000002</c:v>
                </c:pt>
                <c:pt idx="638">
                  <c:v>7.4497460000000002</c:v>
                </c:pt>
                <c:pt idx="639">
                  <c:v>7.4497460000000002</c:v>
                </c:pt>
                <c:pt idx="640">
                  <c:v>7.4428729999999996</c:v>
                </c:pt>
                <c:pt idx="641">
                  <c:v>7.4285930000000002</c:v>
                </c:pt>
                <c:pt idx="642">
                  <c:v>7.4370669999999999</c:v>
                </c:pt>
                <c:pt idx="643">
                  <c:v>7.4526510000000004</c:v>
                </c:pt>
                <c:pt idx="644">
                  <c:v>7.4633339999999997</c:v>
                </c:pt>
                <c:pt idx="645">
                  <c:v>7.4633339999999997</c:v>
                </c:pt>
                <c:pt idx="646">
                  <c:v>7.4633339999999997</c:v>
                </c:pt>
                <c:pt idx="647">
                  <c:v>7.4633339999999997</c:v>
                </c:pt>
                <c:pt idx="648">
                  <c:v>7.4735469999999999</c:v>
                </c:pt>
                <c:pt idx="649">
                  <c:v>7.477042</c:v>
                </c:pt>
                <c:pt idx="650">
                  <c:v>7.4856379999999998</c:v>
                </c:pt>
                <c:pt idx="651">
                  <c:v>7.5012129999999999</c:v>
                </c:pt>
                <c:pt idx="652">
                  <c:v>7.5012129999999999</c:v>
                </c:pt>
                <c:pt idx="653">
                  <c:v>7.5012129999999999</c:v>
                </c:pt>
                <c:pt idx="654">
                  <c:v>7.5108490000000003</c:v>
                </c:pt>
                <c:pt idx="655">
                  <c:v>7.5039049999999996</c:v>
                </c:pt>
                <c:pt idx="656">
                  <c:v>7.5106929999999998</c:v>
                </c:pt>
                <c:pt idx="657">
                  <c:v>7.5258339999999997</c:v>
                </c:pt>
                <c:pt idx="658">
                  <c:v>7.5349550000000001</c:v>
                </c:pt>
                <c:pt idx="659">
                  <c:v>7.5349550000000001</c:v>
                </c:pt>
                <c:pt idx="660">
                  <c:v>7.5349550000000001</c:v>
                </c:pt>
                <c:pt idx="661">
                  <c:v>7.5282660000000003</c:v>
                </c:pt>
                <c:pt idx="662">
                  <c:v>7.5490079999999997</c:v>
                </c:pt>
                <c:pt idx="663">
                  <c:v>7.5582719999999997</c:v>
                </c:pt>
                <c:pt idx="664">
                  <c:v>7.5512750000000004</c:v>
                </c:pt>
                <c:pt idx="665">
                  <c:v>7.5534559999999997</c:v>
                </c:pt>
                <c:pt idx="666">
                  <c:v>7.5534559999999997</c:v>
                </c:pt>
                <c:pt idx="667">
                  <c:v>7.5534559999999997</c:v>
                </c:pt>
                <c:pt idx="668">
                  <c:v>7.5379079999999998</c:v>
                </c:pt>
                <c:pt idx="669">
                  <c:v>7.5331320000000002</c:v>
                </c:pt>
                <c:pt idx="670">
                  <c:v>7.5298309999999997</c:v>
                </c:pt>
                <c:pt idx="671">
                  <c:v>7.5298309999999997</c:v>
                </c:pt>
                <c:pt idx="672">
                  <c:v>7.5328910000000002</c:v>
                </c:pt>
                <c:pt idx="673">
                  <c:v>7.5328910000000002</c:v>
                </c:pt>
                <c:pt idx="674">
                  <c:v>7.5328910000000002</c:v>
                </c:pt>
                <c:pt idx="675">
                  <c:v>7.5176220000000002</c:v>
                </c:pt>
                <c:pt idx="676">
                  <c:v>7.5182159999999998</c:v>
                </c:pt>
                <c:pt idx="677">
                  <c:v>7.5208630000000003</c:v>
                </c:pt>
                <c:pt idx="678">
                  <c:v>7.5278989999999997</c:v>
                </c:pt>
                <c:pt idx="679">
                  <c:v>7.532133</c:v>
                </c:pt>
                <c:pt idx="680">
                  <c:v>7.532133</c:v>
                </c:pt>
                <c:pt idx="681">
                  <c:v>7.532133</c:v>
                </c:pt>
                <c:pt idx="682">
                  <c:v>7.5311019999999997</c:v>
                </c:pt>
                <c:pt idx="683">
                  <c:v>7.5305759999999999</c:v>
                </c:pt>
                <c:pt idx="684">
                  <c:v>7.5296200000000004</c:v>
                </c:pt>
                <c:pt idx="685">
                  <c:v>7.5319469999999997</c:v>
                </c:pt>
                <c:pt idx="686">
                  <c:v>7.5323640000000003</c:v>
                </c:pt>
                <c:pt idx="687">
                  <c:v>7.5323640000000003</c:v>
                </c:pt>
                <c:pt idx="688">
                  <c:v>7.5323640000000003</c:v>
                </c:pt>
                <c:pt idx="689">
                  <c:v>7.5294600000000003</c:v>
                </c:pt>
                <c:pt idx="690">
                  <c:v>7.535698</c:v>
                </c:pt>
                <c:pt idx="691">
                  <c:v>7.5420999999999996</c:v>
                </c:pt>
                <c:pt idx="692">
                  <c:v>7.5548149999999996</c:v>
                </c:pt>
                <c:pt idx="693">
                  <c:v>7.5566890000000004</c:v>
                </c:pt>
                <c:pt idx="694">
                  <c:v>7.5566890000000004</c:v>
                </c:pt>
                <c:pt idx="695">
                  <c:v>7.5566890000000004</c:v>
                </c:pt>
                <c:pt idx="696">
                  <c:v>7.5543800000000001</c:v>
                </c:pt>
                <c:pt idx="697">
                  <c:v>7.5534489999999996</c:v>
                </c:pt>
                <c:pt idx="698">
                  <c:v>7.5531050000000004</c:v>
                </c:pt>
                <c:pt idx="699">
                  <c:v>7.550662</c:v>
                </c:pt>
                <c:pt idx="700">
                  <c:v>7.5422979999999997</c:v>
                </c:pt>
                <c:pt idx="701">
                  <c:v>7.5422979999999997</c:v>
                </c:pt>
                <c:pt idx="702">
                  <c:v>7.5422979999999997</c:v>
                </c:pt>
                <c:pt idx="703">
                  <c:v>7.5378910000000001</c:v>
                </c:pt>
                <c:pt idx="704">
                  <c:v>7.5326659999999999</c:v>
                </c:pt>
                <c:pt idx="705">
                  <c:v>7.5242290000000001</c:v>
                </c:pt>
                <c:pt idx="706">
                  <c:v>7.5156559999999999</c:v>
                </c:pt>
                <c:pt idx="707">
                  <c:v>7.5261979999999999</c:v>
                </c:pt>
                <c:pt idx="708">
                  <c:v>7.5261979999999999</c:v>
                </c:pt>
                <c:pt idx="709">
                  <c:v>7.5261979999999999</c:v>
                </c:pt>
                <c:pt idx="710">
                  <c:v>7.5201029999999998</c:v>
                </c:pt>
                <c:pt idx="711">
                  <c:v>7.5209809999999999</c:v>
                </c:pt>
                <c:pt idx="712">
                  <c:v>7.5221809999999998</c:v>
                </c:pt>
                <c:pt idx="713">
                  <c:v>7.5318149999999999</c:v>
                </c:pt>
                <c:pt idx="714">
                  <c:v>7.5148580000000003</c:v>
                </c:pt>
                <c:pt idx="715">
                  <c:v>7.5148580000000003</c:v>
                </c:pt>
                <c:pt idx="716">
                  <c:v>7.5148580000000003</c:v>
                </c:pt>
                <c:pt idx="717">
                  <c:v>7.5270960000000002</c:v>
                </c:pt>
                <c:pt idx="718">
                  <c:v>7.5247840000000004</c:v>
                </c:pt>
                <c:pt idx="719">
                  <c:v>7.5321319999999998</c:v>
                </c:pt>
                <c:pt idx="720">
                  <c:v>7.5352170000000003</c:v>
                </c:pt>
                <c:pt idx="721">
                  <c:v>7.5321749999999996</c:v>
                </c:pt>
                <c:pt idx="722">
                  <c:v>7.5321749999999996</c:v>
                </c:pt>
                <c:pt idx="723">
                  <c:v>7.5321749999999996</c:v>
                </c:pt>
                <c:pt idx="724">
                  <c:v>7.5336540000000003</c:v>
                </c:pt>
                <c:pt idx="725">
                  <c:v>7.5336540000000003</c:v>
                </c:pt>
                <c:pt idx="726">
                  <c:v>7.5336540000000003</c:v>
                </c:pt>
                <c:pt idx="727">
                  <c:v>7.5401749999999996</c:v>
                </c:pt>
                <c:pt idx="728">
                  <c:v>7.5456240000000001</c:v>
                </c:pt>
                <c:pt idx="729">
                  <c:v>7.5456240000000001</c:v>
                </c:pt>
                <c:pt idx="730">
                  <c:v>7.5456240000000001</c:v>
                </c:pt>
                <c:pt idx="731">
                  <c:v>7.5465939999999998</c:v>
                </c:pt>
                <c:pt idx="732">
                  <c:v>7.5465939999999998</c:v>
                </c:pt>
                <c:pt idx="733">
                  <c:v>7.5491549999999998</c:v>
                </c:pt>
                <c:pt idx="734">
                  <c:v>7.5605830000000003</c:v>
                </c:pt>
                <c:pt idx="735">
                  <c:v>7.5558899999999998</c:v>
                </c:pt>
                <c:pt idx="736">
                  <c:v>7.5558899999999998</c:v>
                </c:pt>
                <c:pt idx="737">
                  <c:v>7.5558899999999998</c:v>
                </c:pt>
                <c:pt idx="738">
                  <c:v>7.5715149999999998</c:v>
                </c:pt>
                <c:pt idx="739">
                  <c:v>7.5694150000000002</c:v>
                </c:pt>
                <c:pt idx="740">
                  <c:v>7.5704650000000004</c:v>
                </c:pt>
                <c:pt idx="741">
                  <c:v>7.5669639999999996</c:v>
                </c:pt>
                <c:pt idx="742">
                  <c:v>7.5686450000000001</c:v>
                </c:pt>
                <c:pt idx="743">
                  <c:v>7.5686450000000001</c:v>
                </c:pt>
                <c:pt idx="744">
                  <c:v>7.5686450000000001</c:v>
                </c:pt>
                <c:pt idx="745">
                  <c:v>7.571771</c:v>
                </c:pt>
                <c:pt idx="746">
                  <c:v>7.5684990000000001</c:v>
                </c:pt>
                <c:pt idx="747">
                  <c:v>7.5613200000000003</c:v>
                </c:pt>
                <c:pt idx="748">
                  <c:v>7.5581500000000004</c:v>
                </c:pt>
                <c:pt idx="749">
                  <c:v>7.5628260000000003</c:v>
                </c:pt>
                <c:pt idx="750">
                  <c:v>7.5628260000000003</c:v>
                </c:pt>
                <c:pt idx="751">
                  <c:v>7.5628260000000003</c:v>
                </c:pt>
                <c:pt idx="752">
                  <c:v>7.562227</c:v>
                </c:pt>
                <c:pt idx="753">
                  <c:v>7.5727960000000003</c:v>
                </c:pt>
                <c:pt idx="754">
                  <c:v>7.5780370000000001</c:v>
                </c:pt>
                <c:pt idx="755">
                  <c:v>7.5776770000000004</c:v>
                </c:pt>
                <c:pt idx="756">
                  <c:v>7.5792650000000004</c:v>
                </c:pt>
                <c:pt idx="757">
                  <c:v>7.5792650000000004</c:v>
                </c:pt>
                <c:pt idx="758">
                  <c:v>7.5792650000000004</c:v>
                </c:pt>
                <c:pt idx="759">
                  <c:v>7.5750989999999998</c:v>
                </c:pt>
                <c:pt idx="760">
                  <c:v>7.5815650000000003</c:v>
                </c:pt>
                <c:pt idx="761">
                  <c:v>7.5819460000000003</c:v>
                </c:pt>
                <c:pt idx="762">
                  <c:v>7.5860500000000002</c:v>
                </c:pt>
                <c:pt idx="763">
                  <c:v>7.5893699999999997</c:v>
                </c:pt>
                <c:pt idx="764">
                  <c:v>7.5893699999999997</c:v>
                </c:pt>
                <c:pt idx="765">
                  <c:v>7.5893699999999997</c:v>
                </c:pt>
                <c:pt idx="766">
                  <c:v>7.5932269999999997</c:v>
                </c:pt>
                <c:pt idx="767">
                  <c:v>7.5829110000000002</c:v>
                </c:pt>
                <c:pt idx="768">
                  <c:v>7.5869609999999996</c:v>
                </c:pt>
                <c:pt idx="769">
                  <c:v>7.5817709999999998</c:v>
                </c:pt>
                <c:pt idx="770">
                  <c:v>7.5800700000000001</c:v>
                </c:pt>
                <c:pt idx="771">
                  <c:v>7.5800700000000001</c:v>
                </c:pt>
                <c:pt idx="772">
                  <c:v>7.5800700000000001</c:v>
                </c:pt>
                <c:pt idx="773">
                  <c:v>7.5750450000000003</c:v>
                </c:pt>
                <c:pt idx="774">
                  <c:v>7.5757789999999998</c:v>
                </c:pt>
                <c:pt idx="775">
                  <c:v>7.5790139999999999</c:v>
                </c:pt>
                <c:pt idx="776">
                  <c:v>7.5803580000000004</c:v>
                </c:pt>
                <c:pt idx="777">
                  <c:v>7.5789559999999998</c:v>
                </c:pt>
                <c:pt idx="778">
                  <c:v>7.5789559999999998</c:v>
                </c:pt>
                <c:pt idx="779">
                  <c:v>7.5789559999999998</c:v>
                </c:pt>
                <c:pt idx="780">
                  <c:v>7.580349</c:v>
                </c:pt>
                <c:pt idx="781">
                  <c:v>7.5796039999999998</c:v>
                </c:pt>
                <c:pt idx="782">
                  <c:v>7.5840180000000004</c:v>
                </c:pt>
                <c:pt idx="783">
                  <c:v>7.5856469999999998</c:v>
                </c:pt>
                <c:pt idx="784">
                  <c:v>7.575488</c:v>
                </c:pt>
                <c:pt idx="785">
                  <c:v>7.575488</c:v>
                </c:pt>
                <c:pt idx="786">
                  <c:v>7.575488</c:v>
                </c:pt>
                <c:pt idx="787">
                  <c:v>7.5853140000000003</c:v>
                </c:pt>
                <c:pt idx="788">
                  <c:v>7.5823919999999996</c:v>
                </c:pt>
                <c:pt idx="789">
                  <c:v>7.585661</c:v>
                </c:pt>
                <c:pt idx="790">
                  <c:v>7.587199</c:v>
                </c:pt>
                <c:pt idx="791">
                  <c:v>7.5863139999999998</c:v>
                </c:pt>
                <c:pt idx="792">
                  <c:v>7.5863139999999998</c:v>
                </c:pt>
                <c:pt idx="793">
                  <c:v>7.5863139999999998</c:v>
                </c:pt>
                <c:pt idx="794">
                  <c:v>7.5826960000000003</c:v>
                </c:pt>
                <c:pt idx="795">
                  <c:v>7.5887409999999997</c:v>
                </c:pt>
                <c:pt idx="796">
                  <c:v>7.5893920000000001</c:v>
                </c:pt>
                <c:pt idx="797">
                  <c:v>7.5853849999999996</c:v>
                </c:pt>
                <c:pt idx="798">
                  <c:v>7.5878069999999997</c:v>
                </c:pt>
                <c:pt idx="799">
                  <c:v>7.5878069999999997</c:v>
                </c:pt>
                <c:pt idx="800">
                  <c:v>7.5878069999999997</c:v>
                </c:pt>
                <c:pt idx="801">
                  <c:v>7.5860279999999998</c:v>
                </c:pt>
                <c:pt idx="802">
                  <c:v>7.5841750000000001</c:v>
                </c:pt>
                <c:pt idx="803">
                  <c:v>7.5840920000000001</c:v>
                </c:pt>
                <c:pt idx="804">
                  <c:v>7.5801959999999999</c:v>
                </c:pt>
                <c:pt idx="805">
                  <c:v>7.5809350000000002</c:v>
                </c:pt>
                <c:pt idx="806">
                  <c:v>7.5809350000000002</c:v>
                </c:pt>
                <c:pt idx="807">
                  <c:v>7.5809350000000002</c:v>
                </c:pt>
                <c:pt idx="808">
                  <c:v>7.5816860000000004</c:v>
                </c:pt>
                <c:pt idx="809">
                  <c:v>7.5811929999999998</c:v>
                </c:pt>
                <c:pt idx="810">
                  <c:v>7.5869239999999998</c:v>
                </c:pt>
                <c:pt idx="811">
                  <c:v>7.5863120000000004</c:v>
                </c:pt>
                <c:pt idx="812">
                  <c:v>7.5873340000000002</c:v>
                </c:pt>
                <c:pt idx="813">
                  <c:v>7.5873340000000002</c:v>
                </c:pt>
                <c:pt idx="814">
                  <c:v>7.5873340000000002</c:v>
                </c:pt>
                <c:pt idx="815">
                  <c:v>7.5926689999999999</c:v>
                </c:pt>
                <c:pt idx="816">
                  <c:v>7.586589</c:v>
                </c:pt>
                <c:pt idx="817">
                  <c:v>7.5876989999999997</c:v>
                </c:pt>
                <c:pt idx="818">
                  <c:v>7.5880510000000001</c:v>
                </c:pt>
                <c:pt idx="819">
                  <c:v>7.5867269999999998</c:v>
                </c:pt>
                <c:pt idx="820">
                  <c:v>7.5867269999999998</c:v>
                </c:pt>
                <c:pt idx="821">
                  <c:v>7.5867269999999998</c:v>
                </c:pt>
                <c:pt idx="822">
                  <c:v>7.5867269999999998</c:v>
                </c:pt>
                <c:pt idx="823">
                  <c:v>7.5858720000000002</c:v>
                </c:pt>
                <c:pt idx="824">
                  <c:v>7.5959620000000001</c:v>
                </c:pt>
                <c:pt idx="825">
                  <c:v>7.6042949999999996</c:v>
                </c:pt>
                <c:pt idx="826">
                  <c:v>7.6011009999999999</c:v>
                </c:pt>
                <c:pt idx="827">
                  <c:v>7.6011009999999999</c:v>
                </c:pt>
                <c:pt idx="828">
                  <c:v>7.6011009999999999</c:v>
                </c:pt>
                <c:pt idx="829">
                  <c:v>7.6042069999999997</c:v>
                </c:pt>
                <c:pt idx="830">
                  <c:v>7.605086</c:v>
                </c:pt>
                <c:pt idx="831">
                  <c:v>7.6063789999999996</c:v>
                </c:pt>
                <c:pt idx="832">
                  <c:v>7.6084009999999997</c:v>
                </c:pt>
                <c:pt idx="833">
                  <c:v>7.610398</c:v>
                </c:pt>
                <c:pt idx="834">
                  <c:v>7.610398</c:v>
                </c:pt>
                <c:pt idx="835">
                  <c:v>7.610398</c:v>
                </c:pt>
                <c:pt idx="836">
                  <c:v>7.6110110000000004</c:v>
                </c:pt>
                <c:pt idx="837">
                  <c:v>7.6055520000000003</c:v>
                </c:pt>
                <c:pt idx="838">
                  <c:v>7.6070479999999998</c:v>
                </c:pt>
                <c:pt idx="839">
                  <c:v>7.608619</c:v>
                </c:pt>
                <c:pt idx="840">
                  <c:v>7.6076459999999999</c:v>
                </c:pt>
                <c:pt idx="841">
                  <c:v>7.6076459999999999</c:v>
                </c:pt>
                <c:pt idx="842">
                  <c:v>7.6076459999999999</c:v>
                </c:pt>
                <c:pt idx="843">
                  <c:v>7.6040020000000004</c:v>
                </c:pt>
                <c:pt idx="844">
                  <c:v>7.5975820000000001</c:v>
                </c:pt>
                <c:pt idx="845">
                  <c:v>7.5971159999999998</c:v>
                </c:pt>
                <c:pt idx="846">
                  <c:v>7.602392</c:v>
                </c:pt>
                <c:pt idx="847">
                  <c:v>7.602106</c:v>
                </c:pt>
                <c:pt idx="848">
                  <c:v>7.602106</c:v>
                </c:pt>
                <c:pt idx="849">
                  <c:v>7.602106</c:v>
                </c:pt>
                <c:pt idx="850">
                  <c:v>7.6006780000000003</c:v>
                </c:pt>
                <c:pt idx="851">
                  <c:v>7.5920719999999999</c:v>
                </c:pt>
                <c:pt idx="852">
                  <c:v>7.5920719999999999</c:v>
                </c:pt>
                <c:pt idx="853">
                  <c:v>7.5894599999999999</c:v>
                </c:pt>
                <c:pt idx="854">
                  <c:v>7.5790420000000003</c:v>
                </c:pt>
                <c:pt idx="855">
                  <c:v>7.5790420000000003</c:v>
                </c:pt>
                <c:pt idx="856">
                  <c:v>7.5790420000000003</c:v>
                </c:pt>
                <c:pt idx="857">
                  <c:v>7.5801109999999996</c:v>
                </c:pt>
                <c:pt idx="858">
                  <c:v>7.5716809999999999</c:v>
                </c:pt>
                <c:pt idx="859">
                  <c:v>7.5660720000000001</c:v>
                </c:pt>
                <c:pt idx="860">
                  <c:v>7.5664360000000004</c:v>
                </c:pt>
                <c:pt idx="861">
                  <c:v>7.5671900000000001</c:v>
                </c:pt>
                <c:pt idx="862">
                  <c:v>7.5671900000000001</c:v>
                </c:pt>
                <c:pt idx="863">
                  <c:v>7.5671900000000001</c:v>
                </c:pt>
                <c:pt idx="864">
                  <c:v>7.5655859999999997</c:v>
                </c:pt>
                <c:pt idx="865">
                  <c:v>7.558789</c:v>
                </c:pt>
                <c:pt idx="866">
                  <c:v>7.5536219999999998</c:v>
                </c:pt>
                <c:pt idx="867">
                  <c:v>7.5575419999999998</c:v>
                </c:pt>
                <c:pt idx="868">
                  <c:v>7.5631050000000002</c:v>
                </c:pt>
                <c:pt idx="869">
                  <c:v>7.5631050000000002</c:v>
                </c:pt>
                <c:pt idx="870">
                  <c:v>7.5631050000000002</c:v>
                </c:pt>
                <c:pt idx="871">
                  <c:v>7.5637759999999998</c:v>
                </c:pt>
                <c:pt idx="872">
                  <c:v>7.5619750000000003</c:v>
                </c:pt>
                <c:pt idx="873">
                  <c:v>7.5666630000000001</c:v>
                </c:pt>
                <c:pt idx="874">
                  <c:v>7.5697840000000003</c:v>
                </c:pt>
                <c:pt idx="875">
                  <c:v>7.5729110000000004</c:v>
                </c:pt>
                <c:pt idx="876">
                  <c:v>7.5729110000000004</c:v>
                </c:pt>
                <c:pt idx="877">
                  <c:v>7.5729110000000004</c:v>
                </c:pt>
                <c:pt idx="878">
                  <c:v>7.5683220000000002</c:v>
                </c:pt>
                <c:pt idx="879">
                  <c:v>7.5602239999999998</c:v>
                </c:pt>
                <c:pt idx="880">
                  <c:v>7.5562300000000002</c:v>
                </c:pt>
                <c:pt idx="881">
                  <c:v>7.5562300000000002</c:v>
                </c:pt>
                <c:pt idx="882">
                  <c:v>7.5621790000000004</c:v>
                </c:pt>
                <c:pt idx="883">
                  <c:v>7.5621790000000004</c:v>
                </c:pt>
                <c:pt idx="884">
                  <c:v>7.5621790000000004</c:v>
                </c:pt>
                <c:pt idx="885">
                  <c:v>7.5474769999999998</c:v>
                </c:pt>
                <c:pt idx="886">
                  <c:v>7.5493110000000003</c:v>
                </c:pt>
                <c:pt idx="887">
                  <c:v>7.5298179999999997</c:v>
                </c:pt>
                <c:pt idx="888">
                  <c:v>7.519666</c:v>
                </c:pt>
                <c:pt idx="889">
                  <c:v>7.5197459999999996</c:v>
                </c:pt>
                <c:pt idx="890">
                  <c:v>7.5197459999999996</c:v>
                </c:pt>
                <c:pt idx="891">
                  <c:v>7.5197459999999996</c:v>
                </c:pt>
                <c:pt idx="892">
                  <c:v>7.5242829999999996</c:v>
                </c:pt>
                <c:pt idx="893">
                  <c:v>7.5111140000000001</c:v>
                </c:pt>
                <c:pt idx="894">
                  <c:v>7.5011190000000001</c:v>
                </c:pt>
                <c:pt idx="895">
                  <c:v>7.4814189999999998</c:v>
                </c:pt>
                <c:pt idx="896">
                  <c:v>7.4722309999999998</c:v>
                </c:pt>
                <c:pt idx="897">
                  <c:v>7.4722309999999998</c:v>
                </c:pt>
                <c:pt idx="898">
                  <c:v>7.4722309999999998</c:v>
                </c:pt>
                <c:pt idx="899">
                  <c:v>7.4661819999999999</c:v>
                </c:pt>
                <c:pt idx="900">
                  <c:v>7.4609930000000002</c:v>
                </c:pt>
                <c:pt idx="901">
                  <c:v>7.4770070000000004</c:v>
                </c:pt>
                <c:pt idx="902">
                  <c:v>7.475155</c:v>
                </c:pt>
                <c:pt idx="903">
                  <c:v>7.4836210000000003</c:v>
                </c:pt>
                <c:pt idx="904">
                  <c:v>7.4836210000000003</c:v>
                </c:pt>
                <c:pt idx="905">
                  <c:v>7.4836210000000003</c:v>
                </c:pt>
                <c:pt idx="906">
                  <c:v>7.4838180000000003</c:v>
                </c:pt>
                <c:pt idx="907">
                  <c:v>7.4838180000000003</c:v>
                </c:pt>
                <c:pt idx="908">
                  <c:v>7.480639</c:v>
                </c:pt>
                <c:pt idx="909">
                  <c:v>7.4608049999999997</c:v>
                </c:pt>
                <c:pt idx="910">
                  <c:v>7.4513439999999997</c:v>
                </c:pt>
                <c:pt idx="911">
                  <c:v>7.4513439999999997</c:v>
                </c:pt>
                <c:pt idx="912">
                  <c:v>7.4513439999999997</c:v>
                </c:pt>
                <c:pt idx="913">
                  <c:v>7.4510610000000002</c:v>
                </c:pt>
                <c:pt idx="914">
                  <c:v>7.4437920000000002</c:v>
                </c:pt>
                <c:pt idx="915">
                  <c:v>7.4448179999999997</c:v>
                </c:pt>
                <c:pt idx="916">
                  <c:v>7.4605649999999999</c:v>
                </c:pt>
                <c:pt idx="917">
                  <c:v>7.4813039999999997</c:v>
                </c:pt>
                <c:pt idx="918">
                  <c:v>7.4813039999999997</c:v>
                </c:pt>
                <c:pt idx="919">
                  <c:v>7.4813039999999997</c:v>
                </c:pt>
                <c:pt idx="920">
                  <c:v>7.4874229999999997</c:v>
                </c:pt>
                <c:pt idx="921">
                  <c:v>7.4913059999999998</c:v>
                </c:pt>
                <c:pt idx="922">
                  <c:v>7.5191660000000002</c:v>
                </c:pt>
                <c:pt idx="923">
                  <c:v>7.5227690000000003</c:v>
                </c:pt>
                <c:pt idx="924">
                  <c:v>7.5383899999999997</c:v>
                </c:pt>
                <c:pt idx="925">
                  <c:v>7.5383899999999997</c:v>
                </c:pt>
                <c:pt idx="926">
                  <c:v>7.5383899999999997</c:v>
                </c:pt>
                <c:pt idx="927">
                  <c:v>7.5300950000000002</c:v>
                </c:pt>
                <c:pt idx="928">
                  <c:v>7.517601</c:v>
                </c:pt>
                <c:pt idx="929">
                  <c:v>7.5221260000000001</c:v>
                </c:pt>
                <c:pt idx="930">
                  <c:v>7.5090300000000001</c:v>
                </c:pt>
                <c:pt idx="931">
                  <c:v>7.5054639999999999</c:v>
                </c:pt>
                <c:pt idx="932">
                  <c:v>7.5054639999999999</c:v>
                </c:pt>
                <c:pt idx="933">
                  <c:v>7.5054639999999999</c:v>
                </c:pt>
                <c:pt idx="934">
                  <c:v>7.5123009999999999</c:v>
                </c:pt>
                <c:pt idx="935">
                  <c:v>7.5018570000000002</c:v>
                </c:pt>
                <c:pt idx="936">
                  <c:v>7.5000869999999997</c:v>
                </c:pt>
                <c:pt idx="937">
                  <c:v>7.4954400000000003</c:v>
                </c:pt>
                <c:pt idx="938">
                  <c:v>7.4875499999999997</c:v>
                </c:pt>
                <c:pt idx="939">
                  <c:v>7.4875499999999997</c:v>
                </c:pt>
                <c:pt idx="940">
                  <c:v>7.4875499999999997</c:v>
                </c:pt>
                <c:pt idx="941">
                  <c:v>7.5010180000000002</c:v>
                </c:pt>
                <c:pt idx="942">
                  <c:v>7.4900710000000004</c:v>
                </c:pt>
                <c:pt idx="943">
                  <c:v>7.4972519999999996</c:v>
                </c:pt>
                <c:pt idx="944">
                  <c:v>7.5000470000000004</c:v>
                </c:pt>
                <c:pt idx="945">
                  <c:v>7.506767</c:v>
                </c:pt>
                <c:pt idx="946">
                  <c:v>7.506767</c:v>
                </c:pt>
                <c:pt idx="947">
                  <c:v>7.506767</c:v>
                </c:pt>
                <c:pt idx="948">
                  <c:v>7.506767</c:v>
                </c:pt>
                <c:pt idx="949">
                  <c:v>7.5102609999999999</c:v>
                </c:pt>
                <c:pt idx="950">
                  <c:v>7.5033630000000002</c:v>
                </c:pt>
                <c:pt idx="951">
                  <c:v>7.4983630000000003</c:v>
                </c:pt>
                <c:pt idx="952">
                  <c:v>7.4964620000000002</c:v>
                </c:pt>
                <c:pt idx="953">
                  <c:v>7.4964620000000002</c:v>
                </c:pt>
                <c:pt idx="954">
                  <c:v>7.4964620000000002</c:v>
                </c:pt>
                <c:pt idx="955">
                  <c:v>7.5031109999999996</c:v>
                </c:pt>
                <c:pt idx="956">
                  <c:v>7.5139360000000002</c:v>
                </c:pt>
                <c:pt idx="957">
                  <c:v>7.5294860000000003</c:v>
                </c:pt>
                <c:pt idx="958">
                  <c:v>7.5294860000000003</c:v>
                </c:pt>
                <c:pt idx="959">
                  <c:v>7.5284880000000003</c:v>
                </c:pt>
                <c:pt idx="960">
                  <c:v>7.5284880000000003</c:v>
                </c:pt>
                <c:pt idx="961">
                  <c:v>7.5284880000000003</c:v>
                </c:pt>
                <c:pt idx="962">
                  <c:v>7.5269820000000003</c:v>
                </c:pt>
                <c:pt idx="963">
                  <c:v>7.5292450000000004</c:v>
                </c:pt>
                <c:pt idx="964">
                  <c:v>7.5305229999999996</c:v>
                </c:pt>
                <c:pt idx="965">
                  <c:v>7.5350250000000001</c:v>
                </c:pt>
                <c:pt idx="966">
                  <c:v>7.5365409999999997</c:v>
                </c:pt>
                <c:pt idx="967">
                  <c:v>7.5365409999999997</c:v>
                </c:pt>
                <c:pt idx="968">
                  <c:v>7.5365409999999997</c:v>
                </c:pt>
                <c:pt idx="969">
                  <c:v>7.5441539999999998</c:v>
                </c:pt>
                <c:pt idx="970">
                  <c:v>7.5396479999999997</c:v>
                </c:pt>
                <c:pt idx="971">
                  <c:v>7.5461850000000004</c:v>
                </c:pt>
                <c:pt idx="972">
                  <c:v>7.5512300000000003</c:v>
                </c:pt>
                <c:pt idx="973">
                  <c:v>7.5538910000000001</c:v>
                </c:pt>
                <c:pt idx="974">
                  <c:v>7.5538910000000001</c:v>
                </c:pt>
                <c:pt idx="975">
                  <c:v>7.5538910000000001</c:v>
                </c:pt>
                <c:pt idx="976">
                  <c:v>7.5634170000000003</c:v>
                </c:pt>
                <c:pt idx="977">
                  <c:v>7.5626139999999999</c:v>
                </c:pt>
                <c:pt idx="978">
                  <c:v>7.5692430000000002</c:v>
                </c:pt>
                <c:pt idx="979">
                  <c:v>7.5760730000000001</c:v>
                </c:pt>
                <c:pt idx="980">
                  <c:v>7.573607</c:v>
                </c:pt>
                <c:pt idx="981">
                  <c:v>7.573607</c:v>
                </c:pt>
                <c:pt idx="982">
                  <c:v>7.573607</c:v>
                </c:pt>
                <c:pt idx="983">
                  <c:v>7.5782410000000002</c:v>
                </c:pt>
                <c:pt idx="984">
                  <c:v>7.5847639999999998</c:v>
                </c:pt>
                <c:pt idx="985">
                  <c:v>7.5840680000000003</c:v>
                </c:pt>
                <c:pt idx="986">
                  <c:v>7.5795539999999999</c:v>
                </c:pt>
                <c:pt idx="987">
                  <c:v>7.581569</c:v>
                </c:pt>
                <c:pt idx="988">
                  <c:v>7.581569</c:v>
                </c:pt>
                <c:pt idx="989">
                  <c:v>7.581569</c:v>
                </c:pt>
                <c:pt idx="990">
                  <c:v>7.5774970000000001</c:v>
                </c:pt>
                <c:pt idx="991">
                  <c:v>7.5827499999999999</c:v>
                </c:pt>
                <c:pt idx="992">
                  <c:v>7.60311</c:v>
                </c:pt>
                <c:pt idx="993">
                  <c:v>7.6045410000000002</c:v>
                </c:pt>
                <c:pt idx="994">
                  <c:v>7.6057069999999998</c:v>
                </c:pt>
                <c:pt idx="995">
                  <c:v>7.6057069999999998</c:v>
                </c:pt>
                <c:pt idx="996">
                  <c:v>7.6057069999999998</c:v>
                </c:pt>
                <c:pt idx="997">
                  <c:v>7.6054779999999997</c:v>
                </c:pt>
                <c:pt idx="998">
                  <c:v>7.6090419999999996</c:v>
                </c:pt>
                <c:pt idx="999">
                  <c:v>7.6134240000000002</c:v>
                </c:pt>
                <c:pt idx="1000">
                  <c:v>7.6111060000000004</c:v>
                </c:pt>
                <c:pt idx="1001">
                  <c:v>7.6115930000000001</c:v>
                </c:pt>
                <c:pt idx="1002">
                  <c:v>7.6115930000000001</c:v>
                </c:pt>
                <c:pt idx="1003">
                  <c:v>7.6115930000000001</c:v>
                </c:pt>
                <c:pt idx="1004">
                  <c:v>7.6084949999999996</c:v>
                </c:pt>
                <c:pt idx="1005">
                  <c:v>7.6077260000000004</c:v>
                </c:pt>
                <c:pt idx="1006">
                  <c:v>7.6101169999999998</c:v>
                </c:pt>
                <c:pt idx="1007">
                  <c:v>7.6137699999999997</c:v>
                </c:pt>
                <c:pt idx="1008">
                  <c:v>7.6197189999999999</c:v>
                </c:pt>
                <c:pt idx="1009">
                  <c:v>7.6197189999999999</c:v>
                </c:pt>
                <c:pt idx="1010">
                  <c:v>7.6197189999999999</c:v>
                </c:pt>
                <c:pt idx="1011">
                  <c:v>7.6183339999999999</c:v>
                </c:pt>
                <c:pt idx="1012">
                  <c:v>7.6183339999999999</c:v>
                </c:pt>
                <c:pt idx="1013">
                  <c:v>7.6200809999999999</c:v>
                </c:pt>
                <c:pt idx="1014">
                  <c:v>7.6157339999999998</c:v>
                </c:pt>
                <c:pt idx="1015">
                  <c:v>7.6073630000000003</c:v>
                </c:pt>
                <c:pt idx="1016">
                  <c:v>7.6073630000000003</c:v>
                </c:pt>
                <c:pt idx="1017">
                  <c:v>7.6073630000000003</c:v>
                </c:pt>
                <c:pt idx="1018">
                  <c:v>7.6027610000000001</c:v>
                </c:pt>
                <c:pt idx="1019">
                  <c:v>7.6068090000000002</c:v>
                </c:pt>
                <c:pt idx="1020">
                  <c:v>7.6153170000000001</c:v>
                </c:pt>
                <c:pt idx="1021">
                  <c:v>7.6189270000000002</c:v>
                </c:pt>
                <c:pt idx="1022">
                  <c:v>7.6163280000000002</c:v>
                </c:pt>
                <c:pt idx="1023">
                  <c:v>7.6163280000000002</c:v>
                </c:pt>
                <c:pt idx="1024">
                  <c:v>7.6163280000000002</c:v>
                </c:pt>
                <c:pt idx="1025">
                  <c:v>7.6124700000000001</c:v>
                </c:pt>
                <c:pt idx="1026">
                  <c:v>7.6142700000000003</c:v>
                </c:pt>
                <c:pt idx="1027">
                  <c:v>7.6124039999999997</c:v>
                </c:pt>
                <c:pt idx="1028">
                  <c:v>7.6112140000000004</c:v>
                </c:pt>
                <c:pt idx="1029">
                  <c:v>7.6212569999999999</c:v>
                </c:pt>
                <c:pt idx="1030">
                  <c:v>7.6212569999999999</c:v>
                </c:pt>
                <c:pt idx="1031">
                  <c:v>7.6212569999999999</c:v>
                </c:pt>
                <c:pt idx="1032">
                  <c:v>7.6218399999999997</c:v>
                </c:pt>
                <c:pt idx="1033">
                  <c:v>7.62242</c:v>
                </c:pt>
                <c:pt idx="1034">
                  <c:v>7.6198589999999999</c:v>
                </c:pt>
                <c:pt idx="1035">
                  <c:v>7.614554</c:v>
                </c:pt>
                <c:pt idx="1036">
                  <c:v>7.614554</c:v>
                </c:pt>
                <c:pt idx="1037">
                  <c:v>7.614554</c:v>
                </c:pt>
                <c:pt idx="1038">
                  <c:v>7.614554</c:v>
                </c:pt>
                <c:pt idx="1039">
                  <c:v>7.6144189999999998</c:v>
                </c:pt>
                <c:pt idx="1040">
                  <c:v>7.613836</c:v>
                </c:pt>
                <c:pt idx="1041">
                  <c:v>7.6167809999999996</c:v>
                </c:pt>
                <c:pt idx="1042">
                  <c:v>7.6192799999999998</c:v>
                </c:pt>
                <c:pt idx="1043">
                  <c:v>7.62392</c:v>
                </c:pt>
                <c:pt idx="1044">
                  <c:v>7.62392</c:v>
                </c:pt>
                <c:pt idx="1045">
                  <c:v>7.62392</c:v>
                </c:pt>
                <c:pt idx="1046">
                  <c:v>7.6215820000000001</c:v>
                </c:pt>
                <c:pt idx="1047">
                  <c:v>7.6196060000000001</c:v>
                </c:pt>
                <c:pt idx="1048">
                  <c:v>7.617089</c:v>
                </c:pt>
                <c:pt idx="1049">
                  <c:v>7.6206950000000004</c:v>
                </c:pt>
                <c:pt idx="1050">
                  <c:v>7.6208729999999996</c:v>
                </c:pt>
                <c:pt idx="1051">
                  <c:v>7.6208729999999996</c:v>
                </c:pt>
                <c:pt idx="1052">
                  <c:v>7.6208729999999996</c:v>
                </c:pt>
                <c:pt idx="1053">
                  <c:v>7.6252050000000002</c:v>
                </c:pt>
                <c:pt idx="1054">
                  <c:v>7.6296889999999999</c:v>
                </c:pt>
                <c:pt idx="1055">
                  <c:v>7.6383340000000004</c:v>
                </c:pt>
                <c:pt idx="1056">
                  <c:v>7.6388910000000001</c:v>
                </c:pt>
                <c:pt idx="1057">
                  <c:v>7.6497999999999999</c:v>
                </c:pt>
                <c:pt idx="1058">
                  <c:v>7.6497999999999999</c:v>
                </c:pt>
                <c:pt idx="1059">
                  <c:v>7.6497999999999999</c:v>
                </c:pt>
                <c:pt idx="1060">
                  <c:v>7.6449280000000002</c:v>
                </c:pt>
                <c:pt idx="1061">
                  <c:v>7.6406739999999997</c:v>
                </c:pt>
                <c:pt idx="1062">
                  <c:v>7.6408430000000003</c:v>
                </c:pt>
                <c:pt idx="1063">
                  <c:v>7.642601</c:v>
                </c:pt>
                <c:pt idx="1064">
                  <c:v>7.6308150000000001</c:v>
                </c:pt>
                <c:pt idx="1065">
                  <c:v>7.6308150000000001</c:v>
                </c:pt>
                <c:pt idx="1066">
                  <c:v>7.6308150000000001</c:v>
                </c:pt>
                <c:pt idx="1067">
                  <c:v>7.6336310000000003</c:v>
                </c:pt>
                <c:pt idx="1068">
                  <c:v>7.6268929999999999</c:v>
                </c:pt>
                <c:pt idx="1069">
                  <c:v>7.6301439999999996</c:v>
                </c:pt>
                <c:pt idx="1070">
                  <c:v>7.6354319999999998</c:v>
                </c:pt>
                <c:pt idx="1071">
                  <c:v>7.6356640000000002</c:v>
                </c:pt>
                <c:pt idx="1072">
                  <c:v>7.6356640000000002</c:v>
                </c:pt>
                <c:pt idx="1073">
                  <c:v>7.6356640000000002</c:v>
                </c:pt>
                <c:pt idx="1074">
                  <c:v>7.6259269999999999</c:v>
                </c:pt>
                <c:pt idx="1075">
                  <c:v>7.6389880000000003</c:v>
                </c:pt>
                <c:pt idx="1076">
                  <c:v>7.6383700000000001</c:v>
                </c:pt>
                <c:pt idx="1077">
                  <c:v>7.6400519999999998</c:v>
                </c:pt>
                <c:pt idx="1078">
                  <c:v>7.6379190000000001</c:v>
                </c:pt>
                <c:pt idx="1079">
                  <c:v>7.6379190000000001</c:v>
                </c:pt>
                <c:pt idx="1080">
                  <c:v>7.6379190000000001</c:v>
                </c:pt>
                <c:pt idx="1081">
                  <c:v>7.6330359999999997</c:v>
                </c:pt>
                <c:pt idx="1082">
                  <c:v>7.6270660000000001</c:v>
                </c:pt>
                <c:pt idx="1083">
                  <c:v>7.6293030000000002</c:v>
                </c:pt>
                <c:pt idx="1084">
                  <c:v>7.6295089999999997</c:v>
                </c:pt>
                <c:pt idx="1085">
                  <c:v>7.631697</c:v>
                </c:pt>
                <c:pt idx="1086">
                  <c:v>7.631697</c:v>
                </c:pt>
                <c:pt idx="1087">
                  <c:v>7.631697</c:v>
                </c:pt>
                <c:pt idx="1088">
                  <c:v>7.6336279999999999</c:v>
                </c:pt>
                <c:pt idx="1089">
                  <c:v>7.6336279999999999</c:v>
                </c:pt>
                <c:pt idx="1090">
                  <c:v>7.6336279999999999</c:v>
                </c:pt>
                <c:pt idx="1091">
                  <c:v>7.6336279999999999</c:v>
                </c:pt>
                <c:pt idx="1092">
                  <c:v>7.6331579999999999</c:v>
                </c:pt>
                <c:pt idx="1093">
                  <c:v>7.6331579999999999</c:v>
                </c:pt>
                <c:pt idx="1094">
                  <c:v>7.6331579999999999</c:v>
                </c:pt>
                <c:pt idx="1095">
                  <c:v>7.6376429999999997</c:v>
                </c:pt>
                <c:pt idx="1096">
                  <c:v>7.6272599999999997</c:v>
                </c:pt>
                <c:pt idx="1097">
                  <c:v>7.6272599999999997</c:v>
                </c:pt>
                <c:pt idx="1098">
                  <c:v>7.6223359999999998</c:v>
                </c:pt>
                <c:pt idx="1099">
                  <c:v>7.6265049999999999</c:v>
                </c:pt>
                <c:pt idx="1100">
                  <c:v>7.6265049999999999</c:v>
                </c:pt>
                <c:pt idx="1101">
                  <c:v>7.6265049999999999</c:v>
                </c:pt>
                <c:pt idx="1102">
                  <c:v>7.6265049999999999</c:v>
                </c:pt>
                <c:pt idx="1103">
                  <c:v>7.6248820000000004</c:v>
                </c:pt>
                <c:pt idx="1104">
                  <c:v>7.6260519999999996</c:v>
                </c:pt>
                <c:pt idx="1105">
                  <c:v>7.6253299999999999</c:v>
                </c:pt>
                <c:pt idx="1106">
                  <c:v>7.6253849999999996</c:v>
                </c:pt>
                <c:pt idx="1107">
                  <c:v>7.6253849999999996</c:v>
                </c:pt>
                <c:pt idx="1108">
                  <c:v>7.6253849999999996</c:v>
                </c:pt>
                <c:pt idx="1109">
                  <c:v>7.6256269999999997</c:v>
                </c:pt>
                <c:pt idx="1110">
                  <c:v>7.6242650000000003</c:v>
                </c:pt>
                <c:pt idx="1111">
                  <c:v>7.6262829999999999</c:v>
                </c:pt>
                <c:pt idx="1112">
                  <c:v>7.6198899999999998</c:v>
                </c:pt>
                <c:pt idx="1113">
                  <c:v>7.6215780000000004</c:v>
                </c:pt>
                <c:pt idx="1114">
                  <c:v>7.6215780000000004</c:v>
                </c:pt>
                <c:pt idx="1115">
                  <c:v>7.6215780000000004</c:v>
                </c:pt>
                <c:pt idx="1116">
                  <c:v>7.6267810000000003</c:v>
                </c:pt>
                <c:pt idx="1117">
                  <c:v>7.6269749999999998</c:v>
                </c:pt>
                <c:pt idx="1118">
                  <c:v>7.6352500000000001</c:v>
                </c:pt>
                <c:pt idx="1119">
                  <c:v>7.6351360000000001</c:v>
                </c:pt>
                <c:pt idx="1120">
                  <c:v>7.6363640000000004</c:v>
                </c:pt>
                <c:pt idx="1121">
                  <c:v>7.6363640000000004</c:v>
                </c:pt>
                <c:pt idx="1122">
                  <c:v>7.6363640000000004</c:v>
                </c:pt>
                <c:pt idx="1123">
                  <c:v>7.6424510000000003</c:v>
                </c:pt>
                <c:pt idx="1124">
                  <c:v>7.642258</c:v>
                </c:pt>
                <c:pt idx="1125">
                  <c:v>7.640701</c:v>
                </c:pt>
                <c:pt idx="1126">
                  <c:v>7.6449160000000003</c:v>
                </c:pt>
                <c:pt idx="1127">
                  <c:v>7.6517759999999999</c:v>
                </c:pt>
                <c:pt idx="1128">
                  <c:v>7.6517759999999999</c:v>
                </c:pt>
                <c:pt idx="1129">
                  <c:v>7.6517759999999999</c:v>
                </c:pt>
                <c:pt idx="1130">
                  <c:v>7.6487220000000002</c:v>
                </c:pt>
                <c:pt idx="1131">
                  <c:v>7.6474460000000004</c:v>
                </c:pt>
                <c:pt idx="1132">
                  <c:v>7.6554349999999998</c:v>
                </c:pt>
                <c:pt idx="1133">
                  <c:v>7.6481149999999998</c:v>
                </c:pt>
                <c:pt idx="1134">
                  <c:v>7.6491530000000001</c:v>
                </c:pt>
                <c:pt idx="1135">
                  <c:v>7.6491530000000001</c:v>
                </c:pt>
                <c:pt idx="1136">
                  <c:v>7.6491530000000001</c:v>
                </c:pt>
                <c:pt idx="1137">
                  <c:v>7.649686</c:v>
                </c:pt>
                <c:pt idx="1138">
                  <c:v>7.6471929999999997</c:v>
                </c:pt>
                <c:pt idx="1139">
                  <c:v>7.6484249999999996</c:v>
                </c:pt>
                <c:pt idx="1140">
                  <c:v>7.6536960000000001</c:v>
                </c:pt>
                <c:pt idx="1141">
                  <c:v>7.6557750000000002</c:v>
                </c:pt>
                <c:pt idx="1142">
                  <c:v>7.6557750000000002</c:v>
                </c:pt>
                <c:pt idx="1143">
                  <c:v>7.6557750000000002</c:v>
                </c:pt>
                <c:pt idx="1144">
                  <c:v>7.6516770000000003</c:v>
                </c:pt>
                <c:pt idx="1145">
                  <c:v>7.6520580000000002</c:v>
                </c:pt>
                <c:pt idx="1146">
                  <c:v>7.6599810000000002</c:v>
                </c:pt>
                <c:pt idx="1147">
                  <c:v>7.6622339999999998</c:v>
                </c:pt>
                <c:pt idx="1148">
                  <c:v>7.6661029999999997</c:v>
                </c:pt>
                <c:pt idx="1149">
                  <c:v>7.6661029999999997</c:v>
                </c:pt>
                <c:pt idx="1150">
                  <c:v>7.6661029999999997</c:v>
                </c:pt>
                <c:pt idx="1151">
                  <c:v>7.6640309999999996</c:v>
                </c:pt>
                <c:pt idx="1152">
                  <c:v>7.6647270000000001</c:v>
                </c:pt>
                <c:pt idx="1153">
                  <c:v>7.6649450000000003</c:v>
                </c:pt>
                <c:pt idx="1154">
                  <c:v>7.6582679999999996</c:v>
                </c:pt>
                <c:pt idx="1155">
                  <c:v>7.6555689999999998</c:v>
                </c:pt>
                <c:pt idx="1156">
                  <c:v>7.6555689999999998</c:v>
                </c:pt>
                <c:pt idx="1157">
                  <c:v>7.6555689999999998</c:v>
                </c:pt>
                <c:pt idx="1158">
                  <c:v>7.6501929999999998</c:v>
                </c:pt>
                <c:pt idx="1159">
                  <c:v>7.6468480000000003</c:v>
                </c:pt>
                <c:pt idx="1160">
                  <c:v>7.6497039999999998</c:v>
                </c:pt>
                <c:pt idx="1161">
                  <c:v>7.652914</c:v>
                </c:pt>
                <c:pt idx="1162">
                  <c:v>7.6552020000000001</c:v>
                </c:pt>
                <c:pt idx="1163">
                  <c:v>7.6552020000000001</c:v>
                </c:pt>
                <c:pt idx="1164">
                  <c:v>7.6552020000000001</c:v>
                </c:pt>
                <c:pt idx="1165">
                  <c:v>7.6535070000000003</c:v>
                </c:pt>
                <c:pt idx="1166">
                  <c:v>7.6526690000000004</c:v>
                </c:pt>
                <c:pt idx="1167">
                  <c:v>7.6524210000000004</c:v>
                </c:pt>
                <c:pt idx="1168">
                  <c:v>7.654102</c:v>
                </c:pt>
                <c:pt idx="1169">
                  <c:v>7.6551840000000002</c:v>
                </c:pt>
                <c:pt idx="1170">
                  <c:v>7.6551840000000002</c:v>
                </c:pt>
                <c:pt idx="1171">
                  <c:v>7.6551840000000002</c:v>
                </c:pt>
                <c:pt idx="1172">
                  <c:v>7.6528530000000003</c:v>
                </c:pt>
                <c:pt idx="1173">
                  <c:v>7.651624</c:v>
                </c:pt>
                <c:pt idx="1174">
                  <c:v>7.6537059999999997</c:v>
                </c:pt>
                <c:pt idx="1175">
                  <c:v>7.657635</c:v>
                </c:pt>
                <c:pt idx="1176">
                  <c:v>7.6556660000000001</c:v>
                </c:pt>
                <c:pt idx="1177">
                  <c:v>7.6556660000000001</c:v>
                </c:pt>
                <c:pt idx="1178">
                  <c:v>7.6556660000000001</c:v>
                </c:pt>
                <c:pt idx="1179">
                  <c:v>7.6576469999999999</c:v>
                </c:pt>
                <c:pt idx="1180">
                  <c:v>7.6591089999999999</c:v>
                </c:pt>
                <c:pt idx="1181">
                  <c:v>7.6582879999999998</c:v>
                </c:pt>
                <c:pt idx="1182">
                  <c:v>7.6600070000000002</c:v>
                </c:pt>
                <c:pt idx="1183">
                  <c:v>7.6583940000000004</c:v>
                </c:pt>
                <c:pt idx="1184">
                  <c:v>7.6583940000000004</c:v>
                </c:pt>
                <c:pt idx="1185">
                  <c:v>7.6583940000000004</c:v>
                </c:pt>
                <c:pt idx="1186">
                  <c:v>7.6534060000000004</c:v>
                </c:pt>
                <c:pt idx="1187">
                  <c:v>7.6478010000000003</c:v>
                </c:pt>
                <c:pt idx="1188">
                  <c:v>7.647322</c:v>
                </c:pt>
                <c:pt idx="1189">
                  <c:v>7.6476730000000002</c:v>
                </c:pt>
                <c:pt idx="1190">
                  <c:v>7.6436520000000003</c:v>
                </c:pt>
                <c:pt idx="1191">
                  <c:v>7.6436520000000003</c:v>
                </c:pt>
                <c:pt idx="1192">
                  <c:v>7.6436520000000003</c:v>
                </c:pt>
                <c:pt idx="1193">
                  <c:v>7.6393680000000002</c:v>
                </c:pt>
                <c:pt idx="1194">
                  <c:v>7.6312150000000001</c:v>
                </c:pt>
                <c:pt idx="1195">
                  <c:v>7.6333549999999999</c:v>
                </c:pt>
                <c:pt idx="1196">
                  <c:v>7.6313740000000001</c:v>
                </c:pt>
                <c:pt idx="1197">
                  <c:v>7.6294209999999998</c:v>
                </c:pt>
                <c:pt idx="1198">
                  <c:v>7.6294209999999998</c:v>
                </c:pt>
                <c:pt idx="1199">
                  <c:v>7.6294209999999998</c:v>
                </c:pt>
                <c:pt idx="1200">
                  <c:v>7.6190280000000001</c:v>
                </c:pt>
                <c:pt idx="1201">
                  <c:v>7.6139010000000003</c:v>
                </c:pt>
                <c:pt idx="1202">
                  <c:v>7.6183610000000002</c:v>
                </c:pt>
                <c:pt idx="1203">
                  <c:v>7.6173729999999997</c:v>
                </c:pt>
                <c:pt idx="1204">
                  <c:v>7.6193739999999996</c:v>
                </c:pt>
                <c:pt idx="1205">
                  <c:v>7.6193739999999996</c:v>
                </c:pt>
                <c:pt idx="1206">
                  <c:v>7.6193739999999996</c:v>
                </c:pt>
                <c:pt idx="1207">
                  <c:v>7.6193739999999996</c:v>
                </c:pt>
                <c:pt idx="1208">
                  <c:v>7.6184159999999999</c:v>
                </c:pt>
                <c:pt idx="1209">
                  <c:v>7.6120469999999996</c:v>
                </c:pt>
                <c:pt idx="1210">
                  <c:v>7.6171749999999996</c:v>
                </c:pt>
                <c:pt idx="1211">
                  <c:v>7.6175730000000001</c:v>
                </c:pt>
                <c:pt idx="1212">
                  <c:v>7.6175730000000001</c:v>
                </c:pt>
                <c:pt idx="1213">
                  <c:v>7.6175730000000001</c:v>
                </c:pt>
                <c:pt idx="1214">
                  <c:v>7.6146079999999996</c:v>
                </c:pt>
                <c:pt idx="1215">
                  <c:v>7.6041920000000003</c:v>
                </c:pt>
                <c:pt idx="1216">
                  <c:v>7.6051409999999997</c:v>
                </c:pt>
                <c:pt idx="1217">
                  <c:v>7.6051409999999997</c:v>
                </c:pt>
                <c:pt idx="1218">
                  <c:v>7.6034730000000001</c:v>
                </c:pt>
                <c:pt idx="1219">
                  <c:v>7.6034730000000001</c:v>
                </c:pt>
                <c:pt idx="1220">
                  <c:v>7.6034730000000001</c:v>
                </c:pt>
                <c:pt idx="1221">
                  <c:v>7.5965220000000002</c:v>
                </c:pt>
                <c:pt idx="1222">
                  <c:v>7.59701</c:v>
                </c:pt>
                <c:pt idx="1223">
                  <c:v>7.5864039999999999</c:v>
                </c:pt>
                <c:pt idx="1224">
                  <c:v>7.5850479999999996</c:v>
                </c:pt>
                <c:pt idx="1225">
                  <c:v>7.5849380000000002</c:v>
                </c:pt>
                <c:pt idx="1226">
                  <c:v>7.5849380000000002</c:v>
                </c:pt>
                <c:pt idx="1227">
                  <c:v>7.5849380000000002</c:v>
                </c:pt>
                <c:pt idx="1228">
                  <c:v>7.5835179999999998</c:v>
                </c:pt>
                <c:pt idx="1229">
                  <c:v>7.5752139999999999</c:v>
                </c:pt>
                <c:pt idx="1230">
                  <c:v>7.5830700000000002</c:v>
                </c:pt>
                <c:pt idx="1231">
                  <c:v>7.5809420000000003</c:v>
                </c:pt>
                <c:pt idx="1232">
                  <c:v>7.5827049999999998</c:v>
                </c:pt>
                <c:pt idx="1233">
                  <c:v>7.5827049999999998</c:v>
                </c:pt>
                <c:pt idx="1234">
                  <c:v>7.5827049999999998</c:v>
                </c:pt>
                <c:pt idx="1235">
                  <c:v>7.5909259999999996</c:v>
                </c:pt>
                <c:pt idx="1236">
                  <c:v>7.5986520000000004</c:v>
                </c:pt>
                <c:pt idx="1237">
                  <c:v>7.6125040000000004</c:v>
                </c:pt>
                <c:pt idx="1238">
                  <c:v>7.615405</c:v>
                </c:pt>
                <c:pt idx="1239">
                  <c:v>7.6089390000000003</c:v>
                </c:pt>
                <c:pt idx="1240">
                  <c:v>7.6089390000000003</c:v>
                </c:pt>
                <c:pt idx="1241">
                  <c:v>7.6089390000000003</c:v>
                </c:pt>
                <c:pt idx="1242">
                  <c:v>7.5989069999999996</c:v>
                </c:pt>
                <c:pt idx="1243">
                  <c:v>7.5907239999999998</c:v>
                </c:pt>
                <c:pt idx="1244">
                  <c:v>7.590738</c:v>
                </c:pt>
                <c:pt idx="1245">
                  <c:v>7.596177</c:v>
                </c:pt>
                <c:pt idx="1246">
                  <c:v>7.5889350000000002</c:v>
                </c:pt>
                <c:pt idx="1247">
                  <c:v>7.5889350000000002</c:v>
                </c:pt>
                <c:pt idx="1248">
                  <c:v>7.5889350000000002</c:v>
                </c:pt>
                <c:pt idx="1249">
                  <c:v>7.5849279999999997</c:v>
                </c:pt>
                <c:pt idx="1250">
                  <c:v>7.5741290000000001</c:v>
                </c:pt>
                <c:pt idx="1251">
                  <c:v>7.5679270000000001</c:v>
                </c:pt>
                <c:pt idx="1252">
                  <c:v>7.5635570000000003</c:v>
                </c:pt>
                <c:pt idx="1253">
                  <c:v>7.5677519999999996</c:v>
                </c:pt>
                <c:pt idx="1254">
                  <c:v>7.5677519999999996</c:v>
                </c:pt>
                <c:pt idx="1255">
                  <c:v>7.5677519999999996</c:v>
                </c:pt>
                <c:pt idx="1256">
                  <c:v>7.578589</c:v>
                </c:pt>
                <c:pt idx="1257">
                  <c:v>7.5704310000000001</c:v>
                </c:pt>
                <c:pt idx="1258">
                  <c:v>7.5751210000000002</c:v>
                </c:pt>
                <c:pt idx="1259">
                  <c:v>7.574274</c:v>
                </c:pt>
                <c:pt idx="1260">
                  <c:v>7.5779589999999999</c:v>
                </c:pt>
                <c:pt idx="1261">
                  <c:v>7.5779589999999999</c:v>
                </c:pt>
                <c:pt idx="1262">
                  <c:v>7.5779589999999999</c:v>
                </c:pt>
                <c:pt idx="1263">
                  <c:v>7.576943</c:v>
                </c:pt>
                <c:pt idx="1264">
                  <c:v>7.5697419999999997</c:v>
                </c:pt>
                <c:pt idx="1265">
                  <c:v>7.5741379999999996</c:v>
                </c:pt>
                <c:pt idx="1266">
                  <c:v>7.5741379999999996</c:v>
                </c:pt>
                <c:pt idx="1267">
                  <c:v>7.5737069999999997</c:v>
                </c:pt>
                <c:pt idx="1268">
                  <c:v>7.5737069999999997</c:v>
                </c:pt>
                <c:pt idx="1269">
                  <c:v>7.5737069999999997</c:v>
                </c:pt>
                <c:pt idx="1270">
                  <c:v>7.5686239999999998</c:v>
                </c:pt>
                <c:pt idx="1271">
                  <c:v>7.5677709999999996</c:v>
                </c:pt>
                <c:pt idx="1272">
                  <c:v>7.5677709999999996</c:v>
                </c:pt>
                <c:pt idx="1273">
                  <c:v>7.5716330000000003</c:v>
                </c:pt>
                <c:pt idx="1274">
                  <c:v>7.5713710000000001</c:v>
                </c:pt>
                <c:pt idx="1275">
                  <c:v>7.5713710000000001</c:v>
                </c:pt>
                <c:pt idx="1276">
                  <c:v>7.5713710000000001</c:v>
                </c:pt>
                <c:pt idx="1277">
                  <c:v>7.5661370000000003</c:v>
                </c:pt>
                <c:pt idx="1278">
                  <c:v>7.5706850000000001</c:v>
                </c:pt>
                <c:pt idx="1279">
                  <c:v>7.5745259999999996</c:v>
                </c:pt>
                <c:pt idx="1280">
                  <c:v>7.57803</c:v>
                </c:pt>
                <c:pt idx="1281">
                  <c:v>7.579974</c:v>
                </c:pt>
                <c:pt idx="1282">
                  <c:v>7.579974</c:v>
                </c:pt>
                <c:pt idx="1283">
                  <c:v>7.579974</c:v>
                </c:pt>
                <c:pt idx="1284">
                  <c:v>7.5808689999999999</c:v>
                </c:pt>
                <c:pt idx="1285">
                  <c:v>7.578557</c:v>
                </c:pt>
                <c:pt idx="1286">
                  <c:v>7.5901820000000004</c:v>
                </c:pt>
                <c:pt idx="1287">
                  <c:v>7.5957429999999997</c:v>
                </c:pt>
                <c:pt idx="1288">
                  <c:v>7.6020960000000004</c:v>
                </c:pt>
                <c:pt idx="1289">
                  <c:v>7.6020960000000004</c:v>
                </c:pt>
                <c:pt idx="1290">
                  <c:v>7.6020960000000004</c:v>
                </c:pt>
                <c:pt idx="1291">
                  <c:v>7.6033569999999999</c:v>
                </c:pt>
                <c:pt idx="1292">
                  <c:v>7.604946</c:v>
                </c:pt>
                <c:pt idx="1293">
                  <c:v>7.6063799999999997</c:v>
                </c:pt>
                <c:pt idx="1294">
                  <c:v>7.6168800000000001</c:v>
                </c:pt>
                <c:pt idx="1295">
                  <c:v>7.612616</c:v>
                </c:pt>
                <c:pt idx="1296">
                  <c:v>7.612616</c:v>
                </c:pt>
                <c:pt idx="1297">
                  <c:v>7.612616</c:v>
                </c:pt>
                <c:pt idx="1298">
                  <c:v>7.6115789999999999</c:v>
                </c:pt>
                <c:pt idx="1299">
                  <c:v>7.6077149999999998</c:v>
                </c:pt>
                <c:pt idx="1300">
                  <c:v>7.6069930000000001</c:v>
                </c:pt>
                <c:pt idx="1301">
                  <c:v>7.6122940000000003</c:v>
                </c:pt>
                <c:pt idx="1302">
                  <c:v>7.6172490000000002</c:v>
                </c:pt>
                <c:pt idx="1303">
                  <c:v>7.6172490000000002</c:v>
                </c:pt>
                <c:pt idx="1304">
                  <c:v>7.6172490000000002</c:v>
                </c:pt>
                <c:pt idx="1305">
                  <c:v>7.6213639999999998</c:v>
                </c:pt>
                <c:pt idx="1306">
                  <c:v>7.6209210000000001</c:v>
                </c:pt>
                <c:pt idx="1307">
                  <c:v>7.6365040000000004</c:v>
                </c:pt>
                <c:pt idx="1308">
                  <c:v>7.6360809999999999</c:v>
                </c:pt>
                <c:pt idx="1309">
                  <c:v>7.6305440000000004</c:v>
                </c:pt>
                <c:pt idx="1310">
                  <c:v>7.6305440000000004</c:v>
                </c:pt>
                <c:pt idx="1311">
                  <c:v>7.6305440000000004</c:v>
                </c:pt>
                <c:pt idx="1312">
                  <c:v>7.6305069999999997</c:v>
                </c:pt>
                <c:pt idx="1313">
                  <c:v>7.6305069999999997</c:v>
                </c:pt>
                <c:pt idx="1314">
                  <c:v>7.6352310000000001</c:v>
                </c:pt>
                <c:pt idx="1315">
                  <c:v>7.6335689999999996</c:v>
                </c:pt>
                <c:pt idx="1316">
                  <c:v>7.642309</c:v>
                </c:pt>
                <c:pt idx="1317">
                  <c:v>7.642309</c:v>
                </c:pt>
                <c:pt idx="1318">
                  <c:v>7.642309</c:v>
                </c:pt>
                <c:pt idx="1319">
                  <c:v>7.6401870000000001</c:v>
                </c:pt>
                <c:pt idx="1320">
                  <c:v>7.6379979999999996</c:v>
                </c:pt>
                <c:pt idx="1321">
                  <c:v>7.6340599999999998</c:v>
                </c:pt>
                <c:pt idx="1322">
                  <c:v>7.6270600000000002</c:v>
                </c:pt>
                <c:pt idx="1323">
                  <c:v>7.6270600000000002</c:v>
                </c:pt>
                <c:pt idx="1324">
                  <c:v>7.6270600000000002</c:v>
                </c:pt>
                <c:pt idx="1325">
                  <c:v>7.6270600000000002</c:v>
                </c:pt>
                <c:pt idx="1326">
                  <c:v>7.6184099999999999</c:v>
                </c:pt>
                <c:pt idx="1327">
                  <c:v>7.6109790000000004</c:v>
                </c:pt>
                <c:pt idx="1328">
                  <c:v>7.607164</c:v>
                </c:pt>
                <c:pt idx="1329">
                  <c:v>7.6062409999999998</c:v>
                </c:pt>
                <c:pt idx="1330">
                  <c:v>7.6192700000000002</c:v>
                </c:pt>
                <c:pt idx="1331">
                  <c:v>7.6192700000000002</c:v>
                </c:pt>
                <c:pt idx="1332">
                  <c:v>7.6192700000000002</c:v>
                </c:pt>
                <c:pt idx="1333">
                  <c:v>7.6172979999999999</c:v>
                </c:pt>
                <c:pt idx="1334">
                  <c:v>7.6173929999999999</c:v>
                </c:pt>
                <c:pt idx="1335">
                  <c:v>7.6267050000000003</c:v>
                </c:pt>
                <c:pt idx="1336">
                  <c:v>7.6229969999999998</c:v>
                </c:pt>
                <c:pt idx="1337">
                  <c:v>7.6271329999999997</c:v>
                </c:pt>
                <c:pt idx="1338">
                  <c:v>7.6271329999999997</c:v>
                </c:pt>
                <c:pt idx="1339">
                  <c:v>7.6271329999999997</c:v>
                </c:pt>
                <c:pt idx="1340">
                  <c:v>7.6189470000000004</c:v>
                </c:pt>
                <c:pt idx="1341">
                  <c:v>7.6143780000000003</c:v>
                </c:pt>
                <c:pt idx="1342">
                  <c:v>7.6054890000000004</c:v>
                </c:pt>
                <c:pt idx="1343">
                  <c:v>7.610919</c:v>
                </c:pt>
                <c:pt idx="1344">
                  <c:v>7.6187230000000001</c:v>
                </c:pt>
                <c:pt idx="1345">
                  <c:v>7.6187230000000001</c:v>
                </c:pt>
                <c:pt idx="1346">
                  <c:v>7.6187230000000001</c:v>
                </c:pt>
                <c:pt idx="1347">
                  <c:v>7.6207469999999997</c:v>
                </c:pt>
                <c:pt idx="1348">
                  <c:v>7.6188779999999996</c:v>
                </c:pt>
                <c:pt idx="1349">
                  <c:v>7.6125769999999999</c:v>
                </c:pt>
                <c:pt idx="1350">
                  <c:v>7.616873</c:v>
                </c:pt>
                <c:pt idx="1351">
                  <c:v>7.617896</c:v>
                </c:pt>
                <c:pt idx="1352">
                  <c:v>7.617896</c:v>
                </c:pt>
                <c:pt idx="1353">
                  <c:v>7.617896</c:v>
                </c:pt>
                <c:pt idx="1354">
                  <c:v>7.6204280000000004</c:v>
                </c:pt>
                <c:pt idx="1355">
                  <c:v>7.6119240000000001</c:v>
                </c:pt>
                <c:pt idx="1356">
                  <c:v>7.6175480000000002</c:v>
                </c:pt>
                <c:pt idx="1357">
                  <c:v>7.6218820000000003</c:v>
                </c:pt>
                <c:pt idx="1358">
                  <c:v>7.6214979999999999</c:v>
                </c:pt>
                <c:pt idx="1359">
                  <c:v>7.6214979999999999</c:v>
                </c:pt>
                <c:pt idx="1360">
                  <c:v>7.6214979999999999</c:v>
                </c:pt>
                <c:pt idx="1361">
                  <c:v>7.6228530000000001</c:v>
                </c:pt>
                <c:pt idx="1362">
                  <c:v>7.6207339999999997</c:v>
                </c:pt>
                <c:pt idx="1363">
                  <c:v>7.6221990000000002</c:v>
                </c:pt>
                <c:pt idx="1364">
                  <c:v>7.6205619999999996</c:v>
                </c:pt>
                <c:pt idx="1365">
                  <c:v>7.6189609999999997</c:v>
                </c:pt>
                <c:pt idx="1366">
                  <c:v>7.6189609999999997</c:v>
                </c:pt>
                <c:pt idx="1367">
                  <c:v>7.6189609999999997</c:v>
                </c:pt>
                <c:pt idx="1368">
                  <c:v>7.6262670000000004</c:v>
                </c:pt>
                <c:pt idx="1369">
                  <c:v>7.6267440000000004</c:v>
                </c:pt>
                <c:pt idx="1370">
                  <c:v>7.6330920000000004</c:v>
                </c:pt>
                <c:pt idx="1371">
                  <c:v>7.6379339999999996</c:v>
                </c:pt>
                <c:pt idx="1372">
                  <c:v>7.6348349999999998</c:v>
                </c:pt>
                <c:pt idx="1373">
                  <c:v>7.6348349999999998</c:v>
                </c:pt>
                <c:pt idx="1374">
                  <c:v>7.6348349999999998</c:v>
                </c:pt>
                <c:pt idx="1375">
                  <c:v>7.6341890000000001</c:v>
                </c:pt>
                <c:pt idx="1376">
                  <c:v>7.6339240000000004</c:v>
                </c:pt>
                <c:pt idx="1377">
                  <c:v>7.6339240000000004</c:v>
                </c:pt>
                <c:pt idx="1378">
                  <c:v>7.6373139999999999</c:v>
                </c:pt>
                <c:pt idx="1379">
                  <c:v>7.6416690000000003</c:v>
                </c:pt>
                <c:pt idx="1380">
                  <c:v>7.6416690000000003</c:v>
                </c:pt>
                <c:pt idx="1381">
                  <c:v>7.6416690000000003</c:v>
                </c:pt>
                <c:pt idx="1382">
                  <c:v>7.6403809999999996</c:v>
                </c:pt>
                <c:pt idx="1383">
                  <c:v>7.6483980000000003</c:v>
                </c:pt>
                <c:pt idx="1384">
                  <c:v>7.6493529999999996</c:v>
                </c:pt>
                <c:pt idx="1385">
                  <c:v>7.6521780000000001</c:v>
                </c:pt>
                <c:pt idx="1386">
                  <c:v>7.6599570000000003</c:v>
                </c:pt>
                <c:pt idx="1387">
                  <c:v>7.6599570000000003</c:v>
                </c:pt>
                <c:pt idx="1388">
                  <c:v>7.6599570000000003</c:v>
                </c:pt>
                <c:pt idx="1389">
                  <c:v>7.6602370000000004</c:v>
                </c:pt>
                <c:pt idx="1390">
                  <c:v>7.6605689999999997</c:v>
                </c:pt>
                <c:pt idx="1391">
                  <c:v>7.6562640000000002</c:v>
                </c:pt>
                <c:pt idx="1392">
                  <c:v>7.6669029999999996</c:v>
                </c:pt>
                <c:pt idx="1393">
                  <c:v>7.6707660000000004</c:v>
                </c:pt>
                <c:pt idx="1394">
                  <c:v>7.6707660000000004</c:v>
                </c:pt>
                <c:pt idx="1395">
                  <c:v>7.6707660000000004</c:v>
                </c:pt>
                <c:pt idx="1396">
                  <c:v>7.6673210000000003</c:v>
                </c:pt>
                <c:pt idx="1397">
                  <c:v>7.6681480000000004</c:v>
                </c:pt>
                <c:pt idx="1398">
                  <c:v>7.6672969999999996</c:v>
                </c:pt>
                <c:pt idx="1399">
                  <c:v>7.6626219999999998</c:v>
                </c:pt>
                <c:pt idx="1400">
                  <c:v>7.6569409999999998</c:v>
                </c:pt>
                <c:pt idx="1401">
                  <c:v>7.6569409999999998</c:v>
                </c:pt>
                <c:pt idx="1402">
                  <c:v>7.6569409999999998</c:v>
                </c:pt>
                <c:pt idx="1403">
                  <c:v>7.6576829999999996</c:v>
                </c:pt>
                <c:pt idx="1404">
                  <c:v>7.6593020000000003</c:v>
                </c:pt>
                <c:pt idx="1405">
                  <c:v>7.6614339999999999</c:v>
                </c:pt>
                <c:pt idx="1406">
                  <c:v>7.6554599999999997</c:v>
                </c:pt>
                <c:pt idx="1407">
                  <c:v>7.6617319999999998</c:v>
                </c:pt>
                <c:pt idx="1408">
                  <c:v>7.6617319999999998</c:v>
                </c:pt>
                <c:pt idx="1409">
                  <c:v>7.6617319999999998</c:v>
                </c:pt>
                <c:pt idx="1410">
                  <c:v>7.6584130000000004</c:v>
                </c:pt>
                <c:pt idx="1411">
                  <c:v>7.65991</c:v>
                </c:pt>
                <c:pt idx="1412">
                  <c:v>7.658766</c:v>
                </c:pt>
                <c:pt idx="1413">
                  <c:v>7.6622979999999998</c:v>
                </c:pt>
                <c:pt idx="1414">
                  <c:v>7.6653909999999996</c:v>
                </c:pt>
                <c:pt idx="1415">
                  <c:v>7.6653909999999996</c:v>
                </c:pt>
                <c:pt idx="1416">
                  <c:v>7.6653909999999996</c:v>
                </c:pt>
                <c:pt idx="1417">
                  <c:v>7.6663389999999998</c:v>
                </c:pt>
                <c:pt idx="1418">
                  <c:v>7.6683450000000004</c:v>
                </c:pt>
                <c:pt idx="1419">
                  <c:v>7.6688489999999998</c:v>
                </c:pt>
                <c:pt idx="1420">
                  <c:v>7.6710330000000004</c:v>
                </c:pt>
                <c:pt idx="1421">
                  <c:v>7.671913</c:v>
                </c:pt>
                <c:pt idx="1422">
                  <c:v>7.671913</c:v>
                </c:pt>
                <c:pt idx="1423">
                  <c:v>7.671913</c:v>
                </c:pt>
                <c:pt idx="1424">
                  <c:v>7.6664079999999997</c:v>
                </c:pt>
                <c:pt idx="1425">
                  <c:v>7.666804</c:v>
                </c:pt>
                <c:pt idx="1426">
                  <c:v>7.6686620000000003</c:v>
                </c:pt>
                <c:pt idx="1427">
                  <c:v>7.6722149999999996</c:v>
                </c:pt>
                <c:pt idx="1428">
                  <c:v>7.6731280000000002</c:v>
                </c:pt>
                <c:pt idx="1429">
                  <c:v>7.6731280000000002</c:v>
                </c:pt>
                <c:pt idx="1430">
                  <c:v>7.6731280000000002</c:v>
                </c:pt>
                <c:pt idx="1431">
                  <c:v>7.67225</c:v>
                </c:pt>
                <c:pt idx="1432">
                  <c:v>7.6707700000000001</c:v>
                </c:pt>
                <c:pt idx="1433">
                  <c:v>7.6697360000000003</c:v>
                </c:pt>
                <c:pt idx="1434">
                  <c:v>7.6721899999999996</c:v>
                </c:pt>
                <c:pt idx="1435">
                  <c:v>7.6721159999999999</c:v>
                </c:pt>
                <c:pt idx="1436">
                  <c:v>7.6721159999999999</c:v>
                </c:pt>
                <c:pt idx="1437">
                  <c:v>7.6721159999999999</c:v>
                </c:pt>
                <c:pt idx="1438">
                  <c:v>7.6692099999999996</c:v>
                </c:pt>
                <c:pt idx="1439">
                  <c:v>7.6688390000000002</c:v>
                </c:pt>
                <c:pt idx="1440">
                  <c:v>7.6686810000000003</c:v>
                </c:pt>
                <c:pt idx="1441">
                  <c:v>7.6653250000000002</c:v>
                </c:pt>
                <c:pt idx="1442">
                  <c:v>7.669861</c:v>
                </c:pt>
                <c:pt idx="1443">
                  <c:v>7.669861</c:v>
                </c:pt>
                <c:pt idx="1444">
                  <c:v>7.669861</c:v>
                </c:pt>
                <c:pt idx="1445">
                  <c:v>7.6699729999999997</c:v>
                </c:pt>
                <c:pt idx="1446">
                  <c:v>7.6684530000000004</c:v>
                </c:pt>
                <c:pt idx="1447">
                  <c:v>7.661988</c:v>
                </c:pt>
                <c:pt idx="1448">
                  <c:v>7.6655329999999999</c:v>
                </c:pt>
                <c:pt idx="1449">
                  <c:v>7.6639860000000004</c:v>
                </c:pt>
                <c:pt idx="1450">
                  <c:v>7.6639860000000004</c:v>
                </c:pt>
                <c:pt idx="1451">
                  <c:v>7.6639860000000004</c:v>
                </c:pt>
                <c:pt idx="1452">
                  <c:v>7.6604919999999996</c:v>
                </c:pt>
                <c:pt idx="1453">
                  <c:v>7.6609590000000001</c:v>
                </c:pt>
                <c:pt idx="1454">
                  <c:v>7.6619729999999997</c:v>
                </c:pt>
                <c:pt idx="1455">
                  <c:v>7.6619729999999997</c:v>
                </c:pt>
                <c:pt idx="1456">
                  <c:v>7.6619729999999997</c:v>
                </c:pt>
                <c:pt idx="1457">
                  <c:v>7.6619729999999997</c:v>
                </c:pt>
                <c:pt idx="1458">
                  <c:v>7.6619729999999997</c:v>
                </c:pt>
                <c:pt idx="1459">
                  <c:v>7.6616369999999998</c:v>
                </c:pt>
                <c:pt idx="1460">
                  <c:v>7.6614709999999997</c:v>
                </c:pt>
                <c:pt idx="1461">
                  <c:v>7.6577080000000004</c:v>
                </c:pt>
                <c:pt idx="1462">
                  <c:v>7.6577080000000004</c:v>
                </c:pt>
                <c:pt idx="1463">
                  <c:v>7.6556439999999997</c:v>
                </c:pt>
                <c:pt idx="1464">
                  <c:v>7.6556439999999997</c:v>
                </c:pt>
                <c:pt idx="1465">
                  <c:v>7.6556439999999997</c:v>
                </c:pt>
                <c:pt idx="1466">
                  <c:v>7.6588250000000002</c:v>
                </c:pt>
                <c:pt idx="1467">
                  <c:v>7.6588250000000002</c:v>
                </c:pt>
                <c:pt idx="1468">
                  <c:v>7.6714539999999998</c:v>
                </c:pt>
                <c:pt idx="1469">
                  <c:v>7.6686820000000004</c:v>
                </c:pt>
                <c:pt idx="1470">
                  <c:v>7.669333</c:v>
                </c:pt>
                <c:pt idx="1471">
                  <c:v>7.669333</c:v>
                </c:pt>
                <c:pt idx="1472">
                  <c:v>7.669333</c:v>
                </c:pt>
                <c:pt idx="1473">
                  <c:v>7.6741799999999998</c:v>
                </c:pt>
                <c:pt idx="1474">
                  <c:v>7.6735660000000001</c:v>
                </c:pt>
                <c:pt idx="1475">
                  <c:v>7.6778399999999998</c:v>
                </c:pt>
                <c:pt idx="1476">
                  <c:v>7.6766120000000004</c:v>
                </c:pt>
                <c:pt idx="1477">
                  <c:v>7.6778219999999999</c:v>
                </c:pt>
                <c:pt idx="1478">
                  <c:v>7.6778219999999999</c:v>
                </c:pt>
                <c:pt idx="1479">
                  <c:v>7.6778219999999999</c:v>
                </c:pt>
                <c:pt idx="1480">
                  <c:v>7.6845129999999999</c:v>
                </c:pt>
                <c:pt idx="1481">
                  <c:v>7.6841369999999998</c:v>
                </c:pt>
                <c:pt idx="1482">
                  <c:v>7.696993</c:v>
                </c:pt>
                <c:pt idx="1483">
                  <c:v>7.69374</c:v>
                </c:pt>
                <c:pt idx="1484">
                  <c:v>7.7064320000000004</c:v>
                </c:pt>
                <c:pt idx="1485">
                  <c:v>7.7064320000000004</c:v>
                </c:pt>
                <c:pt idx="1486">
                  <c:v>7.7064320000000004</c:v>
                </c:pt>
                <c:pt idx="1487">
                  <c:v>7.6858389999999996</c:v>
                </c:pt>
                <c:pt idx="1488">
                  <c:v>7.7009949999999998</c:v>
                </c:pt>
                <c:pt idx="1489">
                  <c:v>7.6935320000000003</c:v>
                </c:pt>
                <c:pt idx="1490">
                  <c:v>7.688669</c:v>
                </c:pt>
                <c:pt idx="1491">
                  <c:v>7.694064</c:v>
                </c:pt>
                <c:pt idx="1492">
                  <c:v>7.694064</c:v>
                </c:pt>
                <c:pt idx="1493">
                  <c:v>7.694064</c:v>
                </c:pt>
                <c:pt idx="1494">
                  <c:v>7.6959</c:v>
                </c:pt>
                <c:pt idx="1495">
                  <c:v>7.6977650000000004</c:v>
                </c:pt>
                <c:pt idx="1496">
                  <c:v>7.7076229999999999</c:v>
                </c:pt>
                <c:pt idx="1497">
                  <c:v>7.7107289999999997</c:v>
                </c:pt>
                <c:pt idx="1498">
                  <c:v>7.7126960000000002</c:v>
                </c:pt>
                <c:pt idx="1499">
                  <c:v>7.7126960000000002</c:v>
                </c:pt>
                <c:pt idx="1500">
                  <c:v>7.7126960000000002</c:v>
                </c:pt>
                <c:pt idx="1501">
                  <c:v>7.7096179999999999</c:v>
                </c:pt>
                <c:pt idx="1502">
                  <c:v>7.7106279999999998</c:v>
                </c:pt>
                <c:pt idx="1503">
                  <c:v>7.7120290000000002</c:v>
                </c:pt>
                <c:pt idx="1504">
                  <c:v>7.7185180000000004</c:v>
                </c:pt>
                <c:pt idx="1505">
                  <c:v>7.7185560000000004</c:v>
                </c:pt>
                <c:pt idx="1506">
                  <c:v>7.7185560000000004</c:v>
                </c:pt>
                <c:pt idx="1507">
                  <c:v>7.7185560000000004</c:v>
                </c:pt>
                <c:pt idx="1508">
                  <c:v>7.7173600000000002</c:v>
                </c:pt>
                <c:pt idx="1509">
                  <c:v>7.7111080000000003</c:v>
                </c:pt>
                <c:pt idx="1510">
                  <c:v>7.7175260000000003</c:v>
                </c:pt>
                <c:pt idx="1511">
                  <c:v>7.7204370000000004</c:v>
                </c:pt>
                <c:pt idx="1512">
                  <c:v>7.7183229999999998</c:v>
                </c:pt>
                <c:pt idx="1513">
                  <c:v>7.7183229999999998</c:v>
                </c:pt>
                <c:pt idx="1514">
                  <c:v>7.7183229999999998</c:v>
                </c:pt>
                <c:pt idx="1515">
                  <c:v>7.7149049999999999</c:v>
                </c:pt>
                <c:pt idx="1516">
                  <c:v>7.7056760000000004</c:v>
                </c:pt>
                <c:pt idx="1517">
                  <c:v>7.7066929999999996</c:v>
                </c:pt>
                <c:pt idx="1518">
                  <c:v>7.690728</c:v>
                </c:pt>
                <c:pt idx="1519">
                  <c:v>7.687811</c:v>
                </c:pt>
                <c:pt idx="1520">
                  <c:v>7.687811</c:v>
                </c:pt>
                <c:pt idx="1521">
                  <c:v>7.687811</c:v>
                </c:pt>
                <c:pt idx="1522">
                  <c:v>7.6875489999999997</c:v>
                </c:pt>
                <c:pt idx="1523">
                  <c:v>7.6804870000000003</c:v>
                </c:pt>
                <c:pt idx="1524">
                  <c:v>7.6668260000000004</c:v>
                </c:pt>
                <c:pt idx="1525">
                  <c:v>7.6607539999999998</c:v>
                </c:pt>
                <c:pt idx="1526">
                  <c:v>7.6546960000000004</c:v>
                </c:pt>
                <c:pt idx="1527">
                  <c:v>7.6546960000000004</c:v>
                </c:pt>
                <c:pt idx="1528">
                  <c:v>7.6546960000000004</c:v>
                </c:pt>
                <c:pt idx="1529">
                  <c:v>7.6297540000000001</c:v>
                </c:pt>
                <c:pt idx="1530">
                  <c:v>7.6271050000000002</c:v>
                </c:pt>
                <c:pt idx="1531">
                  <c:v>7.6106059999999998</c:v>
                </c:pt>
                <c:pt idx="1532">
                  <c:v>7.6229810000000002</c:v>
                </c:pt>
                <c:pt idx="1533">
                  <c:v>7.6380039999999996</c:v>
                </c:pt>
                <c:pt idx="1534">
                  <c:v>7.6380039999999996</c:v>
                </c:pt>
                <c:pt idx="1535">
                  <c:v>7.6380039999999996</c:v>
                </c:pt>
                <c:pt idx="1536">
                  <c:v>7.6444080000000003</c:v>
                </c:pt>
                <c:pt idx="1537">
                  <c:v>7.6472720000000001</c:v>
                </c:pt>
                <c:pt idx="1538">
                  <c:v>7.6478229999999998</c:v>
                </c:pt>
                <c:pt idx="1539">
                  <c:v>7.6429419999999997</c:v>
                </c:pt>
                <c:pt idx="1540">
                  <c:v>7.6473009999999997</c:v>
                </c:pt>
                <c:pt idx="1541">
                  <c:v>7.6473009999999997</c:v>
                </c:pt>
                <c:pt idx="1542">
                  <c:v>7.6473009999999997</c:v>
                </c:pt>
                <c:pt idx="1543">
                  <c:v>7.641057</c:v>
                </c:pt>
                <c:pt idx="1544">
                  <c:v>7.6397469999999998</c:v>
                </c:pt>
                <c:pt idx="1545">
                  <c:v>7.645086</c:v>
                </c:pt>
                <c:pt idx="1546">
                  <c:v>7.648028</c:v>
                </c:pt>
                <c:pt idx="1547">
                  <c:v>7.6438980000000001</c:v>
                </c:pt>
                <c:pt idx="1548">
                  <c:v>7.6438980000000001</c:v>
                </c:pt>
                <c:pt idx="1549">
                  <c:v>7.6438980000000001</c:v>
                </c:pt>
                <c:pt idx="1550">
                  <c:v>7.6445959999999999</c:v>
                </c:pt>
                <c:pt idx="1551">
                  <c:v>7.6412930000000001</c:v>
                </c:pt>
                <c:pt idx="1552">
                  <c:v>7.6358949999999997</c:v>
                </c:pt>
                <c:pt idx="1553">
                  <c:v>7.6409469999999997</c:v>
                </c:pt>
                <c:pt idx="1554">
                  <c:v>7.6353569999999999</c:v>
                </c:pt>
                <c:pt idx="1555">
                  <c:v>7.6353569999999999</c:v>
                </c:pt>
                <c:pt idx="1556">
                  <c:v>7.6353569999999999</c:v>
                </c:pt>
                <c:pt idx="1557">
                  <c:v>7.6353569999999999</c:v>
                </c:pt>
                <c:pt idx="1558">
                  <c:v>7.6183529999999999</c:v>
                </c:pt>
                <c:pt idx="1559">
                  <c:v>7.6104459999999996</c:v>
                </c:pt>
                <c:pt idx="1560">
                  <c:v>7.6082869999999998</c:v>
                </c:pt>
                <c:pt idx="1561">
                  <c:v>7.5922749999999999</c:v>
                </c:pt>
                <c:pt idx="1562">
                  <c:v>7.5922749999999999</c:v>
                </c:pt>
                <c:pt idx="1563">
                  <c:v>7.5922749999999999</c:v>
                </c:pt>
                <c:pt idx="1564">
                  <c:v>7.5767449999999998</c:v>
                </c:pt>
                <c:pt idx="1565">
                  <c:v>7.561293</c:v>
                </c:pt>
                <c:pt idx="1566">
                  <c:v>7.5713509999999999</c:v>
                </c:pt>
                <c:pt idx="1567">
                  <c:v>7.571949</c:v>
                </c:pt>
                <c:pt idx="1568">
                  <c:v>7.5732340000000002</c:v>
                </c:pt>
                <c:pt idx="1569">
                  <c:v>7.5732340000000002</c:v>
                </c:pt>
                <c:pt idx="1570">
                  <c:v>7.5732340000000002</c:v>
                </c:pt>
                <c:pt idx="1571">
                  <c:v>7.5709210000000002</c:v>
                </c:pt>
                <c:pt idx="1572">
                  <c:v>7.558751</c:v>
                </c:pt>
                <c:pt idx="1573">
                  <c:v>7.5660910000000001</c:v>
                </c:pt>
                <c:pt idx="1574">
                  <c:v>7.5789260000000001</c:v>
                </c:pt>
                <c:pt idx="1575">
                  <c:v>7.5876279999999996</c:v>
                </c:pt>
                <c:pt idx="1576">
                  <c:v>7.5876279999999996</c:v>
                </c:pt>
                <c:pt idx="1577">
                  <c:v>7.5876279999999996</c:v>
                </c:pt>
                <c:pt idx="1578">
                  <c:v>7.6051339999999996</c:v>
                </c:pt>
                <c:pt idx="1579">
                  <c:v>7.5970500000000003</c:v>
                </c:pt>
                <c:pt idx="1580">
                  <c:v>7.5900999999999996</c:v>
                </c:pt>
                <c:pt idx="1581">
                  <c:v>7.5777619999999999</c:v>
                </c:pt>
                <c:pt idx="1582">
                  <c:v>7.5777619999999999</c:v>
                </c:pt>
                <c:pt idx="1583">
                  <c:v>7.5777619999999999</c:v>
                </c:pt>
                <c:pt idx="1584">
                  <c:v>7.5777619999999999</c:v>
                </c:pt>
                <c:pt idx="1585">
                  <c:v>7.5696389999999996</c:v>
                </c:pt>
                <c:pt idx="1586">
                  <c:v>7.5736290000000004</c:v>
                </c:pt>
                <c:pt idx="1587">
                  <c:v>7.5805179999999996</c:v>
                </c:pt>
                <c:pt idx="1588">
                  <c:v>7.5744720000000001</c:v>
                </c:pt>
                <c:pt idx="1589">
                  <c:v>7.5760949999999996</c:v>
                </c:pt>
                <c:pt idx="1590">
                  <c:v>7.5760949999999996</c:v>
                </c:pt>
                <c:pt idx="1591">
                  <c:v>7.5760949999999996</c:v>
                </c:pt>
                <c:pt idx="1592">
                  <c:v>7.5606900000000001</c:v>
                </c:pt>
                <c:pt idx="1593">
                  <c:v>7.5538939999999997</c:v>
                </c:pt>
                <c:pt idx="1594">
                  <c:v>7.5663369999999999</c:v>
                </c:pt>
                <c:pt idx="1595">
                  <c:v>7.5549749999999998</c:v>
                </c:pt>
                <c:pt idx="1596">
                  <c:v>7.5503080000000002</c:v>
                </c:pt>
                <c:pt idx="1597">
                  <c:v>7.5503080000000002</c:v>
                </c:pt>
                <c:pt idx="1598">
                  <c:v>7.5503080000000002</c:v>
                </c:pt>
                <c:pt idx="1599">
                  <c:v>7.5373320000000001</c:v>
                </c:pt>
                <c:pt idx="1600">
                  <c:v>7.533811</c:v>
                </c:pt>
                <c:pt idx="1601">
                  <c:v>7.5248600000000003</c:v>
                </c:pt>
                <c:pt idx="1602">
                  <c:v>7.5289239999999999</c:v>
                </c:pt>
                <c:pt idx="1603">
                  <c:v>7.5346399999999996</c:v>
                </c:pt>
                <c:pt idx="1604">
                  <c:v>7.5346399999999996</c:v>
                </c:pt>
                <c:pt idx="1605">
                  <c:v>7.5346399999999996</c:v>
                </c:pt>
                <c:pt idx="1606">
                  <c:v>7.53538</c:v>
                </c:pt>
                <c:pt idx="1607">
                  <c:v>7.5324220000000004</c:v>
                </c:pt>
                <c:pt idx="1608">
                  <c:v>7.5491799999999998</c:v>
                </c:pt>
                <c:pt idx="1609">
                  <c:v>7.56297</c:v>
                </c:pt>
                <c:pt idx="1610">
                  <c:v>7.5812580000000001</c:v>
                </c:pt>
                <c:pt idx="1611">
                  <c:v>7.5812580000000001</c:v>
                </c:pt>
                <c:pt idx="1612">
                  <c:v>7.5812580000000001</c:v>
                </c:pt>
                <c:pt idx="1613">
                  <c:v>7.573677</c:v>
                </c:pt>
                <c:pt idx="1614">
                  <c:v>7.5608139999999997</c:v>
                </c:pt>
                <c:pt idx="1615">
                  <c:v>7.5756079999999999</c:v>
                </c:pt>
                <c:pt idx="1616">
                  <c:v>7.5756079999999999</c:v>
                </c:pt>
                <c:pt idx="1617">
                  <c:v>7.5605789999999997</c:v>
                </c:pt>
                <c:pt idx="1618">
                  <c:v>7.5605789999999997</c:v>
                </c:pt>
                <c:pt idx="1619">
                  <c:v>7.5605789999999997</c:v>
                </c:pt>
                <c:pt idx="1620">
                  <c:v>7.5596180000000004</c:v>
                </c:pt>
                <c:pt idx="1621">
                  <c:v>7.5470269999999999</c:v>
                </c:pt>
                <c:pt idx="1622">
                  <c:v>7.5548780000000004</c:v>
                </c:pt>
                <c:pt idx="1623">
                  <c:v>7.5410950000000003</c:v>
                </c:pt>
                <c:pt idx="1624">
                  <c:v>7.5468900000000003</c:v>
                </c:pt>
                <c:pt idx="1625">
                  <c:v>7.5468900000000003</c:v>
                </c:pt>
                <c:pt idx="1626">
                  <c:v>7.5468900000000003</c:v>
                </c:pt>
                <c:pt idx="1627">
                  <c:v>7.5531949999999997</c:v>
                </c:pt>
                <c:pt idx="1628">
                  <c:v>7.5599059999999998</c:v>
                </c:pt>
                <c:pt idx="1629">
                  <c:v>7.5730040000000001</c:v>
                </c:pt>
                <c:pt idx="1630">
                  <c:v>7.5784260000000003</c:v>
                </c:pt>
                <c:pt idx="1631">
                  <c:v>7.5744879999999997</c:v>
                </c:pt>
                <c:pt idx="1632">
                  <c:v>7.5744879999999997</c:v>
                </c:pt>
                <c:pt idx="1633">
                  <c:v>7.5744879999999997</c:v>
                </c:pt>
                <c:pt idx="1634">
                  <c:v>7.5744879999999997</c:v>
                </c:pt>
                <c:pt idx="1635">
                  <c:v>7.5649769999999998</c:v>
                </c:pt>
                <c:pt idx="1636">
                  <c:v>7.5649769999999998</c:v>
                </c:pt>
                <c:pt idx="1637">
                  <c:v>7.5649769999999998</c:v>
                </c:pt>
                <c:pt idx="1638">
                  <c:v>7.5781669999999997</c:v>
                </c:pt>
                <c:pt idx="1639">
                  <c:v>7.5781669999999997</c:v>
                </c:pt>
                <c:pt idx="1640">
                  <c:v>7.5781669999999997</c:v>
                </c:pt>
                <c:pt idx="1641">
                  <c:v>7.58066</c:v>
                </c:pt>
                <c:pt idx="1642">
                  <c:v>7.5821129999999997</c:v>
                </c:pt>
                <c:pt idx="1643">
                  <c:v>7.5914549999999998</c:v>
                </c:pt>
                <c:pt idx="1644">
                  <c:v>7.5816520000000001</c:v>
                </c:pt>
                <c:pt idx="1645">
                  <c:v>7.5864250000000002</c:v>
                </c:pt>
                <c:pt idx="1646">
                  <c:v>7.5864250000000002</c:v>
                </c:pt>
                <c:pt idx="1647">
                  <c:v>7.5864250000000002</c:v>
                </c:pt>
                <c:pt idx="1648">
                  <c:v>7.593235</c:v>
                </c:pt>
                <c:pt idx="1649">
                  <c:v>7.5779699999999997</c:v>
                </c:pt>
                <c:pt idx="1650">
                  <c:v>7.5695949999999996</c:v>
                </c:pt>
                <c:pt idx="1651">
                  <c:v>7.56881</c:v>
                </c:pt>
                <c:pt idx="1652">
                  <c:v>7.5638319999999997</c:v>
                </c:pt>
                <c:pt idx="1653">
                  <c:v>7.5638319999999997</c:v>
                </c:pt>
                <c:pt idx="1654">
                  <c:v>7.5638319999999997</c:v>
                </c:pt>
                <c:pt idx="1655">
                  <c:v>7.5679119999999998</c:v>
                </c:pt>
                <c:pt idx="1656">
                  <c:v>7.5616859999999999</c:v>
                </c:pt>
                <c:pt idx="1657">
                  <c:v>7.5694460000000001</c:v>
                </c:pt>
                <c:pt idx="1658">
                  <c:v>7.571739</c:v>
                </c:pt>
                <c:pt idx="1659">
                  <c:v>7.5768899999999997</c:v>
                </c:pt>
                <c:pt idx="1660">
                  <c:v>7.5768899999999997</c:v>
                </c:pt>
                <c:pt idx="1661">
                  <c:v>7.5768899999999997</c:v>
                </c:pt>
                <c:pt idx="1662">
                  <c:v>7.593998</c:v>
                </c:pt>
                <c:pt idx="1663">
                  <c:v>7.5797030000000003</c:v>
                </c:pt>
                <c:pt idx="1664">
                  <c:v>7.5892359999999996</c:v>
                </c:pt>
                <c:pt idx="1665">
                  <c:v>7.5787940000000003</c:v>
                </c:pt>
                <c:pt idx="1666">
                  <c:v>7.5758989999999997</c:v>
                </c:pt>
                <c:pt idx="1667">
                  <c:v>7.5758989999999997</c:v>
                </c:pt>
                <c:pt idx="1668">
                  <c:v>7.5758989999999997</c:v>
                </c:pt>
                <c:pt idx="1669">
                  <c:v>7.5739879999999999</c:v>
                </c:pt>
                <c:pt idx="1670">
                  <c:v>7.5927280000000001</c:v>
                </c:pt>
                <c:pt idx="1671">
                  <c:v>7.5855889999999997</c:v>
                </c:pt>
                <c:pt idx="1672">
                  <c:v>7.591043</c:v>
                </c:pt>
                <c:pt idx="1673">
                  <c:v>7.5864919999999998</c:v>
                </c:pt>
                <c:pt idx="1674">
                  <c:v>7.5864919999999998</c:v>
                </c:pt>
                <c:pt idx="1675">
                  <c:v>7.5864919999999998</c:v>
                </c:pt>
                <c:pt idx="1676">
                  <c:v>7.587154</c:v>
                </c:pt>
                <c:pt idx="1677">
                  <c:v>7.5764690000000003</c:v>
                </c:pt>
                <c:pt idx="1678">
                  <c:v>7.5764690000000003</c:v>
                </c:pt>
                <c:pt idx="1679">
                  <c:v>7.5793759999999999</c:v>
                </c:pt>
                <c:pt idx="1680">
                  <c:v>7.5649730000000002</c:v>
                </c:pt>
                <c:pt idx="1681">
                  <c:v>7.5649730000000002</c:v>
                </c:pt>
                <c:pt idx="1682">
                  <c:v>7.5649730000000002</c:v>
                </c:pt>
                <c:pt idx="1683">
                  <c:v>7.5649730000000002</c:v>
                </c:pt>
                <c:pt idx="1684">
                  <c:v>7.5285589999999996</c:v>
                </c:pt>
                <c:pt idx="1685">
                  <c:v>7.5303040000000001</c:v>
                </c:pt>
                <c:pt idx="1686">
                  <c:v>7.5505909999999998</c:v>
                </c:pt>
                <c:pt idx="1687">
                  <c:v>7.5485069999999999</c:v>
                </c:pt>
                <c:pt idx="1688">
                  <c:v>7.5485069999999999</c:v>
                </c:pt>
                <c:pt idx="1689">
                  <c:v>7.5485069999999999</c:v>
                </c:pt>
                <c:pt idx="1690">
                  <c:v>7.5358720000000003</c:v>
                </c:pt>
                <c:pt idx="1691">
                  <c:v>7.5401759999999998</c:v>
                </c:pt>
                <c:pt idx="1692">
                  <c:v>7.5460310000000002</c:v>
                </c:pt>
                <c:pt idx="1693">
                  <c:v>7.5531449999999998</c:v>
                </c:pt>
                <c:pt idx="1694">
                  <c:v>7.5496400000000001</c:v>
                </c:pt>
                <c:pt idx="1695">
                  <c:v>7.5496400000000001</c:v>
                </c:pt>
                <c:pt idx="1696">
                  <c:v>7.5496400000000001</c:v>
                </c:pt>
                <c:pt idx="1697">
                  <c:v>7.5515140000000001</c:v>
                </c:pt>
                <c:pt idx="1698">
                  <c:v>7.5498529999999997</c:v>
                </c:pt>
                <c:pt idx="1699">
                  <c:v>7.5593630000000003</c:v>
                </c:pt>
                <c:pt idx="1700">
                  <c:v>7.5545679999999997</c:v>
                </c:pt>
                <c:pt idx="1701">
                  <c:v>7.544416</c:v>
                </c:pt>
                <c:pt idx="1702">
                  <c:v>7.544416</c:v>
                </c:pt>
                <c:pt idx="1703">
                  <c:v>7.544416</c:v>
                </c:pt>
                <c:pt idx="1704">
                  <c:v>7.5524719999999999</c:v>
                </c:pt>
                <c:pt idx="1705">
                  <c:v>7.5469210000000002</c:v>
                </c:pt>
                <c:pt idx="1706">
                  <c:v>7.5428480000000002</c:v>
                </c:pt>
                <c:pt idx="1707">
                  <c:v>7.5476470000000004</c:v>
                </c:pt>
                <c:pt idx="1708">
                  <c:v>7.5486909999999998</c:v>
                </c:pt>
                <c:pt idx="1709">
                  <c:v>7.5486909999999998</c:v>
                </c:pt>
                <c:pt idx="1710">
                  <c:v>7.5486909999999998</c:v>
                </c:pt>
                <c:pt idx="1711">
                  <c:v>7.5522309999999999</c:v>
                </c:pt>
                <c:pt idx="1712">
                  <c:v>7.5515949999999998</c:v>
                </c:pt>
                <c:pt idx="1713">
                  <c:v>7.5516370000000004</c:v>
                </c:pt>
                <c:pt idx="1714">
                  <c:v>7.5513329999999996</c:v>
                </c:pt>
                <c:pt idx="1715">
                  <c:v>7.5449669999999998</c:v>
                </c:pt>
                <c:pt idx="1716">
                  <c:v>7.5449669999999998</c:v>
                </c:pt>
                <c:pt idx="1717">
                  <c:v>7.5449669999999998</c:v>
                </c:pt>
                <c:pt idx="1718">
                  <c:v>7.5422539999999998</c:v>
                </c:pt>
                <c:pt idx="1719">
                  <c:v>7.5411799999999998</c:v>
                </c:pt>
                <c:pt idx="1720">
                  <c:v>7.5488970000000002</c:v>
                </c:pt>
                <c:pt idx="1721">
                  <c:v>7.5693619999999999</c:v>
                </c:pt>
                <c:pt idx="1722">
                  <c:v>7.5865359999999997</c:v>
                </c:pt>
                <c:pt idx="1723">
                  <c:v>7.5865359999999997</c:v>
                </c:pt>
                <c:pt idx="1724">
                  <c:v>7.5865359999999997</c:v>
                </c:pt>
                <c:pt idx="1725">
                  <c:v>7.6215950000000001</c:v>
                </c:pt>
                <c:pt idx="1726">
                  <c:v>7.6259540000000001</c:v>
                </c:pt>
                <c:pt idx="1727">
                  <c:v>7.6275779999999997</c:v>
                </c:pt>
                <c:pt idx="1728">
                  <c:v>7.6058690000000002</c:v>
                </c:pt>
                <c:pt idx="1729">
                  <c:v>7.6126389999999997</c:v>
                </c:pt>
                <c:pt idx="1730">
                  <c:v>7.6126389999999997</c:v>
                </c:pt>
                <c:pt idx="1731">
                  <c:v>7.6126389999999997</c:v>
                </c:pt>
                <c:pt idx="1732">
                  <c:v>7.6339790000000001</c:v>
                </c:pt>
                <c:pt idx="1733">
                  <c:v>7.6320779999999999</c:v>
                </c:pt>
                <c:pt idx="1734">
                  <c:v>7.6466760000000003</c:v>
                </c:pt>
                <c:pt idx="1735">
                  <c:v>7.6388210000000001</c:v>
                </c:pt>
                <c:pt idx="1736">
                  <c:v>7.6406369999999999</c:v>
                </c:pt>
                <c:pt idx="1737">
                  <c:v>7.6406369999999999</c:v>
                </c:pt>
                <c:pt idx="1738">
                  <c:v>7.6406369999999999</c:v>
                </c:pt>
                <c:pt idx="1739">
                  <c:v>7.6346270000000001</c:v>
                </c:pt>
                <c:pt idx="1740">
                  <c:v>7.6294219999999999</c:v>
                </c:pt>
                <c:pt idx="1741">
                  <c:v>7.6248719999999999</c:v>
                </c:pt>
                <c:pt idx="1742">
                  <c:v>7.6248719999999999</c:v>
                </c:pt>
                <c:pt idx="1743">
                  <c:v>7.6136650000000001</c:v>
                </c:pt>
                <c:pt idx="1744">
                  <c:v>7.6136650000000001</c:v>
                </c:pt>
                <c:pt idx="1745">
                  <c:v>7.6136650000000001</c:v>
                </c:pt>
                <c:pt idx="1746">
                  <c:v>7.6205040000000004</c:v>
                </c:pt>
                <c:pt idx="1747">
                  <c:v>7.6213930000000003</c:v>
                </c:pt>
                <c:pt idx="1748">
                  <c:v>7.6209800000000003</c:v>
                </c:pt>
                <c:pt idx="1749">
                  <c:v>7.6232009999999999</c:v>
                </c:pt>
                <c:pt idx="1750">
                  <c:v>7.6200559999999999</c:v>
                </c:pt>
                <c:pt idx="1751">
                  <c:v>7.6200559999999999</c:v>
                </c:pt>
                <c:pt idx="1752">
                  <c:v>7.6200559999999999</c:v>
                </c:pt>
                <c:pt idx="1753">
                  <c:v>7.6175420000000003</c:v>
                </c:pt>
                <c:pt idx="1754">
                  <c:v>7.6273439999999999</c:v>
                </c:pt>
                <c:pt idx="1755">
                  <c:v>7.618506</c:v>
                </c:pt>
                <c:pt idx="1756">
                  <c:v>7.6178309999999998</c:v>
                </c:pt>
                <c:pt idx="1757">
                  <c:v>7.6155920000000004</c:v>
                </c:pt>
                <c:pt idx="1758">
                  <c:v>7.6155920000000004</c:v>
                </c:pt>
                <c:pt idx="1759">
                  <c:v>7.6155920000000004</c:v>
                </c:pt>
                <c:pt idx="1760">
                  <c:v>7.6006020000000003</c:v>
                </c:pt>
                <c:pt idx="1761">
                  <c:v>7.6184229999999999</c:v>
                </c:pt>
                <c:pt idx="1762">
                  <c:v>7.6183069999999997</c:v>
                </c:pt>
                <c:pt idx="1763">
                  <c:v>7.610538</c:v>
                </c:pt>
                <c:pt idx="1764">
                  <c:v>7.5997389999999996</c:v>
                </c:pt>
                <c:pt idx="1765">
                  <c:v>7.5997389999999996</c:v>
                </c:pt>
                <c:pt idx="1766">
                  <c:v>7.5997389999999996</c:v>
                </c:pt>
                <c:pt idx="1767">
                  <c:v>7.5849880000000001</c:v>
                </c:pt>
                <c:pt idx="1768">
                  <c:v>7.5812670000000004</c:v>
                </c:pt>
                <c:pt idx="1769">
                  <c:v>7.5760180000000004</c:v>
                </c:pt>
                <c:pt idx="1770">
                  <c:v>7.5732710000000001</c:v>
                </c:pt>
                <c:pt idx="1771">
                  <c:v>7.5629470000000003</c:v>
                </c:pt>
                <c:pt idx="1772">
                  <c:v>7.5629470000000003</c:v>
                </c:pt>
                <c:pt idx="1773">
                  <c:v>7.5629470000000003</c:v>
                </c:pt>
                <c:pt idx="1774">
                  <c:v>7.5517820000000002</c:v>
                </c:pt>
                <c:pt idx="1775">
                  <c:v>7.5600370000000003</c:v>
                </c:pt>
                <c:pt idx="1776">
                  <c:v>7.5828249999999997</c:v>
                </c:pt>
                <c:pt idx="1777">
                  <c:v>7.5994190000000001</c:v>
                </c:pt>
                <c:pt idx="1778">
                  <c:v>7.610303</c:v>
                </c:pt>
                <c:pt idx="1779">
                  <c:v>7.610303</c:v>
                </c:pt>
                <c:pt idx="1780">
                  <c:v>7.610303</c:v>
                </c:pt>
                <c:pt idx="1781">
                  <c:v>7.617102</c:v>
                </c:pt>
                <c:pt idx="1782">
                  <c:v>7.606287</c:v>
                </c:pt>
                <c:pt idx="1783">
                  <c:v>7.6040760000000001</c:v>
                </c:pt>
                <c:pt idx="1784">
                  <c:v>7.6088469999999999</c:v>
                </c:pt>
                <c:pt idx="1785">
                  <c:v>7.6221160000000001</c:v>
                </c:pt>
                <c:pt idx="1786">
                  <c:v>7.6221160000000001</c:v>
                </c:pt>
                <c:pt idx="1787">
                  <c:v>7.6221160000000001</c:v>
                </c:pt>
                <c:pt idx="1788">
                  <c:v>7.6241390000000004</c:v>
                </c:pt>
                <c:pt idx="1789">
                  <c:v>7.6175389999999998</c:v>
                </c:pt>
                <c:pt idx="1790">
                  <c:v>7.627872</c:v>
                </c:pt>
                <c:pt idx="1791">
                  <c:v>7.628539</c:v>
                </c:pt>
                <c:pt idx="1792">
                  <c:v>7.6267820000000004</c:v>
                </c:pt>
                <c:pt idx="1793">
                  <c:v>7.6267820000000004</c:v>
                </c:pt>
                <c:pt idx="1794">
                  <c:v>7.6267820000000004</c:v>
                </c:pt>
                <c:pt idx="1795">
                  <c:v>7.6188770000000003</c:v>
                </c:pt>
                <c:pt idx="1796">
                  <c:v>7.6232049999999996</c:v>
                </c:pt>
                <c:pt idx="1797">
                  <c:v>7.6295460000000004</c:v>
                </c:pt>
                <c:pt idx="1798">
                  <c:v>7.6305560000000003</c:v>
                </c:pt>
                <c:pt idx="1799">
                  <c:v>7.6272890000000002</c:v>
                </c:pt>
                <c:pt idx="1800">
                  <c:v>7.6272890000000002</c:v>
                </c:pt>
                <c:pt idx="1801">
                  <c:v>7.6272890000000002</c:v>
                </c:pt>
                <c:pt idx="1802">
                  <c:v>7.6372629999999999</c:v>
                </c:pt>
                <c:pt idx="1803">
                  <c:v>7.6278689999999996</c:v>
                </c:pt>
                <c:pt idx="1804">
                  <c:v>7.635345</c:v>
                </c:pt>
                <c:pt idx="1805">
                  <c:v>7.6284470000000004</c:v>
                </c:pt>
                <c:pt idx="1806">
                  <c:v>7.6245560000000001</c:v>
                </c:pt>
                <c:pt idx="1807">
                  <c:v>7.6245560000000001</c:v>
                </c:pt>
                <c:pt idx="1808">
                  <c:v>7.6245560000000001</c:v>
                </c:pt>
                <c:pt idx="1809">
                  <c:v>7.6333539999999998</c:v>
                </c:pt>
                <c:pt idx="1810">
                  <c:v>7.6307150000000004</c:v>
                </c:pt>
                <c:pt idx="1811">
                  <c:v>7.6369680000000004</c:v>
                </c:pt>
                <c:pt idx="1812">
                  <c:v>7.6327889999999998</c:v>
                </c:pt>
                <c:pt idx="1813">
                  <c:v>7.6456989999999996</c:v>
                </c:pt>
                <c:pt idx="1814">
                  <c:v>7.6456989999999996</c:v>
                </c:pt>
                <c:pt idx="1815">
                  <c:v>7.6456989999999996</c:v>
                </c:pt>
                <c:pt idx="1816">
                  <c:v>7.6420510000000004</c:v>
                </c:pt>
                <c:pt idx="1817">
                  <c:v>7.6479489999999997</c:v>
                </c:pt>
                <c:pt idx="1818">
                  <c:v>7.6476059999999997</c:v>
                </c:pt>
                <c:pt idx="1819">
                  <c:v>7.6444640000000001</c:v>
                </c:pt>
                <c:pt idx="1820">
                  <c:v>7.6444640000000001</c:v>
                </c:pt>
                <c:pt idx="1821">
                  <c:v>7.6444640000000001</c:v>
                </c:pt>
                <c:pt idx="1822">
                  <c:v>7.6444640000000001</c:v>
                </c:pt>
                <c:pt idx="1823">
                  <c:v>7.6495749999999996</c:v>
                </c:pt>
                <c:pt idx="1824">
                  <c:v>7.6338330000000001</c:v>
                </c:pt>
                <c:pt idx="1825">
                  <c:v>7.6350470000000001</c:v>
                </c:pt>
                <c:pt idx="1826">
                  <c:v>7.6351889999999996</c:v>
                </c:pt>
                <c:pt idx="1827">
                  <c:v>7.6351889999999996</c:v>
                </c:pt>
                <c:pt idx="1828">
                  <c:v>7.6351889999999996</c:v>
                </c:pt>
                <c:pt idx="1829">
                  <c:v>7.6351889999999996</c:v>
                </c:pt>
                <c:pt idx="1830">
                  <c:v>7.6352149999999996</c:v>
                </c:pt>
                <c:pt idx="1831">
                  <c:v>7.6387530000000003</c:v>
                </c:pt>
                <c:pt idx="1832">
                  <c:v>7.6387530000000003</c:v>
                </c:pt>
                <c:pt idx="1833">
                  <c:v>7.6318169999999999</c:v>
                </c:pt>
                <c:pt idx="1834">
                  <c:v>7.637467</c:v>
                </c:pt>
                <c:pt idx="1835">
                  <c:v>7.637467</c:v>
                </c:pt>
                <c:pt idx="1836">
                  <c:v>7.637467</c:v>
                </c:pt>
                <c:pt idx="1837">
                  <c:v>7.6404779999999999</c:v>
                </c:pt>
                <c:pt idx="1838">
                  <c:v>7.6416389999999996</c:v>
                </c:pt>
                <c:pt idx="1839">
                  <c:v>7.6566039999999997</c:v>
                </c:pt>
                <c:pt idx="1840">
                  <c:v>7.6613119999999997</c:v>
                </c:pt>
                <c:pt idx="1841">
                  <c:v>7.6670160000000003</c:v>
                </c:pt>
                <c:pt idx="1842">
                  <c:v>7.6670160000000003</c:v>
                </c:pt>
                <c:pt idx="1843">
                  <c:v>7.6670160000000003</c:v>
                </c:pt>
                <c:pt idx="1844">
                  <c:v>7.6607519999999996</c:v>
                </c:pt>
                <c:pt idx="1845">
                  <c:v>7.6591940000000003</c:v>
                </c:pt>
                <c:pt idx="1846">
                  <c:v>7.6600910000000004</c:v>
                </c:pt>
                <c:pt idx="1847">
                  <c:v>7.6595610000000001</c:v>
                </c:pt>
                <c:pt idx="1848">
                  <c:v>7.6654840000000002</c:v>
                </c:pt>
                <c:pt idx="1849">
                  <c:v>7.6654840000000002</c:v>
                </c:pt>
                <c:pt idx="1850">
                  <c:v>7.6654840000000002</c:v>
                </c:pt>
                <c:pt idx="1851">
                  <c:v>7.6634180000000001</c:v>
                </c:pt>
                <c:pt idx="1852">
                  <c:v>7.665502</c:v>
                </c:pt>
                <c:pt idx="1853">
                  <c:v>7.6567720000000001</c:v>
                </c:pt>
                <c:pt idx="1854">
                  <c:v>7.6664899999999996</c:v>
                </c:pt>
                <c:pt idx="1855">
                  <c:v>7.6570130000000001</c:v>
                </c:pt>
                <c:pt idx="1856">
                  <c:v>7.6570130000000001</c:v>
                </c:pt>
                <c:pt idx="1857">
                  <c:v>7.6570130000000001</c:v>
                </c:pt>
                <c:pt idx="1858">
                  <c:v>7.6590689999999997</c:v>
                </c:pt>
                <c:pt idx="1859">
                  <c:v>7.6538639999999996</c:v>
                </c:pt>
                <c:pt idx="1860">
                  <c:v>7.6607209999999997</c:v>
                </c:pt>
                <c:pt idx="1861">
                  <c:v>7.64886</c:v>
                </c:pt>
                <c:pt idx="1862">
                  <c:v>7.6602509999999997</c:v>
                </c:pt>
                <c:pt idx="1863">
                  <c:v>7.6602509999999997</c:v>
                </c:pt>
                <c:pt idx="1864">
                  <c:v>7.6602509999999997</c:v>
                </c:pt>
                <c:pt idx="1865">
                  <c:v>7.6535609999999998</c:v>
                </c:pt>
                <c:pt idx="1866">
                  <c:v>7.6491420000000003</c:v>
                </c:pt>
                <c:pt idx="1867">
                  <c:v>7.6421210000000004</c:v>
                </c:pt>
                <c:pt idx="1868">
                  <c:v>7.6376720000000002</c:v>
                </c:pt>
                <c:pt idx="1869">
                  <c:v>7.6337979999999996</c:v>
                </c:pt>
                <c:pt idx="1870">
                  <c:v>7.6337979999999996</c:v>
                </c:pt>
                <c:pt idx="1871">
                  <c:v>7.6337979999999996</c:v>
                </c:pt>
                <c:pt idx="1872">
                  <c:v>7.6304400000000001</c:v>
                </c:pt>
                <c:pt idx="1873">
                  <c:v>7.6211650000000004</c:v>
                </c:pt>
                <c:pt idx="1874">
                  <c:v>7.6226330000000004</c:v>
                </c:pt>
                <c:pt idx="1875">
                  <c:v>7.611218</c:v>
                </c:pt>
                <c:pt idx="1876">
                  <c:v>7.6170590000000002</c:v>
                </c:pt>
                <c:pt idx="1877">
                  <c:v>7.6170590000000002</c:v>
                </c:pt>
                <c:pt idx="1878">
                  <c:v>7.6170590000000002</c:v>
                </c:pt>
                <c:pt idx="1879">
                  <c:v>7.6149120000000003</c:v>
                </c:pt>
                <c:pt idx="1880">
                  <c:v>7.6278249999999996</c:v>
                </c:pt>
                <c:pt idx="1881">
                  <c:v>7.6242369999999999</c:v>
                </c:pt>
                <c:pt idx="1882">
                  <c:v>7.6241839999999996</c:v>
                </c:pt>
                <c:pt idx="1883">
                  <c:v>7.6202820000000004</c:v>
                </c:pt>
                <c:pt idx="1884">
                  <c:v>7.6202820000000004</c:v>
                </c:pt>
                <c:pt idx="1885">
                  <c:v>7.6202820000000004</c:v>
                </c:pt>
                <c:pt idx="1886">
                  <c:v>7.6210829999999996</c:v>
                </c:pt>
                <c:pt idx="1887">
                  <c:v>7.6158710000000003</c:v>
                </c:pt>
                <c:pt idx="1888">
                  <c:v>7.6181789999999996</c:v>
                </c:pt>
                <c:pt idx="1889">
                  <c:v>7.6029010000000001</c:v>
                </c:pt>
                <c:pt idx="1890">
                  <c:v>7.6028419999999999</c:v>
                </c:pt>
                <c:pt idx="1891">
                  <c:v>7.6028419999999999</c:v>
                </c:pt>
                <c:pt idx="1892">
                  <c:v>7.6028419999999999</c:v>
                </c:pt>
                <c:pt idx="1893">
                  <c:v>7.5968070000000001</c:v>
                </c:pt>
                <c:pt idx="1894">
                  <c:v>7.5847949999999997</c:v>
                </c:pt>
                <c:pt idx="1895">
                  <c:v>7.5788669999999998</c:v>
                </c:pt>
                <c:pt idx="1896">
                  <c:v>7.5732759999999999</c:v>
                </c:pt>
                <c:pt idx="1897">
                  <c:v>7.5609900000000003</c:v>
                </c:pt>
                <c:pt idx="1898">
                  <c:v>7.5609900000000003</c:v>
                </c:pt>
                <c:pt idx="1899">
                  <c:v>7.5609900000000003</c:v>
                </c:pt>
                <c:pt idx="1900">
                  <c:v>7.5677380000000003</c:v>
                </c:pt>
                <c:pt idx="1901">
                  <c:v>7.5645179999999996</c:v>
                </c:pt>
                <c:pt idx="1902">
                  <c:v>7.5572670000000004</c:v>
                </c:pt>
                <c:pt idx="1903">
                  <c:v>7.5587590000000002</c:v>
                </c:pt>
                <c:pt idx="1904">
                  <c:v>7.5517139999999996</c:v>
                </c:pt>
                <c:pt idx="1905">
                  <c:v>7.5517139999999996</c:v>
                </c:pt>
                <c:pt idx="1906">
                  <c:v>7.5517139999999996</c:v>
                </c:pt>
                <c:pt idx="1907">
                  <c:v>7.5269349999999999</c:v>
                </c:pt>
                <c:pt idx="1908">
                  <c:v>7.5247080000000004</c:v>
                </c:pt>
                <c:pt idx="1909">
                  <c:v>7.5326409999999999</c:v>
                </c:pt>
                <c:pt idx="1910">
                  <c:v>7.5355379999999998</c:v>
                </c:pt>
                <c:pt idx="1911">
                  <c:v>7.5353070000000004</c:v>
                </c:pt>
                <c:pt idx="1912">
                  <c:v>7.5353070000000004</c:v>
                </c:pt>
                <c:pt idx="1913">
                  <c:v>7.5353070000000004</c:v>
                </c:pt>
                <c:pt idx="1914">
                  <c:v>7.5353070000000004</c:v>
                </c:pt>
                <c:pt idx="1915">
                  <c:v>7.528511</c:v>
                </c:pt>
                <c:pt idx="1916">
                  <c:v>7.5237030000000003</c:v>
                </c:pt>
                <c:pt idx="1917">
                  <c:v>7.5197979999999998</c:v>
                </c:pt>
                <c:pt idx="1918">
                  <c:v>7.5240679999999998</c:v>
                </c:pt>
                <c:pt idx="1919">
                  <c:v>7.5240679999999998</c:v>
                </c:pt>
                <c:pt idx="1920">
                  <c:v>7.5240679999999998</c:v>
                </c:pt>
                <c:pt idx="1921">
                  <c:v>7.5124839999999997</c:v>
                </c:pt>
                <c:pt idx="1922">
                  <c:v>7.5067979999999999</c:v>
                </c:pt>
                <c:pt idx="1923">
                  <c:v>7.5103090000000003</c:v>
                </c:pt>
                <c:pt idx="1924">
                  <c:v>7.5054610000000004</c:v>
                </c:pt>
                <c:pt idx="1925">
                  <c:v>7.5063170000000001</c:v>
                </c:pt>
                <c:pt idx="1926">
                  <c:v>7.5063170000000001</c:v>
                </c:pt>
                <c:pt idx="1927">
                  <c:v>7.5063170000000001</c:v>
                </c:pt>
                <c:pt idx="1928">
                  <c:v>7.4976779999999996</c:v>
                </c:pt>
                <c:pt idx="1929">
                  <c:v>7.4874539999999996</c:v>
                </c:pt>
                <c:pt idx="1930">
                  <c:v>7.4813179999999999</c:v>
                </c:pt>
                <c:pt idx="1931">
                  <c:v>7.4701250000000003</c:v>
                </c:pt>
                <c:pt idx="1932">
                  <c:v>7.4741569999999999</c:v>
                </c:pt>
                <c:pt idx="1933">
                  <c:v>7.4741569999999999</c:v>
                </c:pt>
                <c:pt idx="1934">
                  <c:v>7.4741569999999999</c:v>
                </c:pt>
                <c:pt idx="1935">
                  <c:v>7.4866820000000001</c:v>
                </c:pt>
                <c:pt idx="1936">
                  <c:v>7.4951460000000001</c:v>
                </c:pt>
                <c:pt idx="1937">
                  <c:v>7.498011</c:v>
                </c:pt>
                <c:pt idx="1938">
                  <c:v>7.5008869999999996</c:v>
                </c:pt>
                <c:pt idx="1939">
                  <c:v>7.4908450000000002</c:v>
                </c:pt>
                <c:pt idx="1940">
                  <c:v>7.4908450000000002</c:v>
                </c:pt>
                <c:pt idx="1941">
                  <c:v>7.4908450000000002</c:v>
                </c:pt>
                <c:pt idx="1942">
                  <c:v>7.4839549999999999</c:v>
                </c:pt>
                <c:pt idx="1943">
                  <c:v>7.4791850000000002</c:v>
                </c:pt>
                <c:pt idx="1944">
                  <c:v>7.477951</c:v>
                </c:pt>
                <c:pt idx="1945">
                  <c:v>7.478364</c:v>
                </c:pt>
                <c:pt idx="1946">
                  <c:v>7.4782840000000004</c:v>
                </c:pt>
                <c:pt idx="1947">
                  <c:v>7.4782840000000004</c:v>
                </c:pt>
                <c:pt idx="1948">
                  <c:v>7.4782840000000004</c:v>
                </c:pt>
                <c:pt idx="1949">
                  <c:v>7.5019429999999998</c:v>
                </c:pt>
                <c:pt idx="1950">
                  <c:v>7.5082750000000003</c:v>
                </c:pt>
                <c:pt idx="1951">
                  <c:v>7.510548</c:v>
                </c:pt>
                <c:pt idx="1952">
                  <c:v>7.5050309999999998</c:v>
                </c:pt>
                <c:pt idx="1953">
                  <c:v>7.5103070000000001</c:v>
                </c:pt>
                <c:pt idx="1954">
                  <c:v>7.5103070000000001</c:v>
                </c:pt>
                <c:pt idx="1955">
                  <c:v>7.5103070000000001</c:v>
                </c:pt>
                <c:pt idx="1956">
                  <c:v>7.5002170000000001</c:v>
                </c:pt>
                <c:pt idx="1957">
                  <c:v>7.4820190000000002</c:v>
                </c:pt>
                <c:pt idx="1958">
                  <c:v>7.4857760000000004</c:v>
                </c:pt>
                <c:pt idx="1959">
                  <c:v>7.509703</c:v>
                </c:pt>
                <c:pt idx="1960">
                  <c:v>7.5068219999999997</c:v>
                </c:pt>
                <c:pt idx="1961">
                  <c:v>7.5068219999999997</c:v>
                </c:pt>
                <c:pt idx="1962">
                  <c:v>7.5068219999999997</c:v>
                </c:pt>
                <c:pt idx="1963">
                  <c:v>7.4951819999999998</c:v>
                </c:pt>
                <c:pt idx="1964">
                  <c:v>7.4904089999999997</c:v>
                </c:pt>
                <c:pt idx="1965">
                  <c:v>7.4895399999999999</c:v>
                </c:pt>
                <c:pt idx="1966">
                  <c:v>7.4834550000000002</c:v>
                </c:pt>
                <c:pt idx="1967">
                  <c:v>7.4828169999999998</c:v>
                </c:pt>
                <c:pt idx="1968">
                  <c:v>7.4828169999999998</c:v>
                </c:pt>
                <c:pt idx="1969">
                  <c:v>7.4828169999999998</c:v>
                </c:pt>
                <c:pt idx="1970">
                  <c:v>7.4848140000000001</c:v>
                </c:pt>
                <c:pt idx="1971">
                  <c:v>7.4826990000000002</c:v>
                </c:pt>
                <c:pt idx="1972">
                  <c:v>7.4897780000000003</c:v>
                </c:pt>
                <c:pt idx="1973">
                  <c:v>7.4897780000000003</c:v>
                </c:pt>
                <c:pt idx="1974">
                  <c:v>7.4937290000000001</c:v>
                </c:pt>
                <c:pt idx="1975">
                  <c:v>7.4937290000000001</c:v>
                </c:pt>
                <c:pt idx="1976">
                  <c:v>7.4937290000000001</c:v>
                </c:pt>
                <c:pt idx="1977">
                  <c:v>7.4873289999999999</c:v>
                </c:pt>
                <c:pt idx="1978">
                  <c:v>7.4818569999999998</c:v>
                </c:pt>
                <c:pt idx="1979">
                  <c:v>7.4810230000000004</c:v>
                </c:pt>
                <c:pt idx="1980">
                  <c:v>7.5036849999999999</c:v>
                </c:pt>
                <c:pt idx="1981">
                  <c:v>7.4981549999999997</c:v>
                </c:pt>
                <c:pt idx="1982">
                  <c:v>7.4981549999999997</c:v>
                </c:pt>
                <c:pt idx="1983">
                  <c:v>7.4981549999999997</c:v>
                </c:pt>
                <c:pt idx="1984">
                  <c:v>7.485474</c:v>
                </c:pt>
                <c:pt idx="1985">
                  <c:v>7.4983959999999996</c:v>
                </c:pt>
                <c:pt idx="1986">
                  <c:v>7.5076419999999997</c:v>
                </c:pt>
                <c:pt idx="1987">
                  <c:v>7.5303680000000002</c:v>
                </c:pt>
                <c:pt idx="1988">
                  <c:v>7.5275369999999997</c:v>
                </c:pt>
                <c:pt idx="1989">
                  <c:v>7.5275369999999997</c:v>
                </c:pt>
                <c:pt idx="1990">
                  <c:v>7.5275369999999997</c:v>
                </c:pt>
                <c:pt idx="1991">
                  <c:v>7.5299950000000004</c:v>
                </c:pt>
                <c:pt idx="1992">
                  <c:v>7.5309619999999997</c:v>
                </c:pt>
                <c:pt idx="1993">
                  <c:v>7.5228169999999999</c:v>
                </c:pt>
                <c:pt idx="1994">
                  <c:v>7.5205169999999999</c:v>
                </c:pt>
                <c:pt idx="1995">
                  <c:v>7.5227259999999996</c:v>
                </c:pt>
                <c:pt idx="1996">
                  <c:v>7.5227259999999996</c:v>
                </c:pt>
                <c:pt idx="1997">
                  <c:v>7.5227259999999996</c:v>
                </c:pt>
                <c:pt idx="1998">
                  <c:v>7.5203530000000001</c:v>
                </c:pt>
                <c:pt idx="1999">
                  <c:v>7.5120100000000001</c:v>
                </c:pt>
                <c:pt idx="2000">
                  <c:v>7.5120100000000001</c:v>
                </c:pt>
                <c:pt idx="2001">
                  <c:v>7.5159010000000004</c:v>
                </c:pt>
                <c:pt idx="2002">
                  <c:v>7.5163320000000002</c:v>
                </c:pt>
                <c:pt idx="2003">
                  <c:v>7.5163320000000002</c:v>
                </c:pt>
                <c:pt idx="2004">
                  <c:v>7.5163320000000002</c:v>
                </c:pt>
                <c:pt idx="2005">
                  <c:v>7.517055</c:v>
                </c:pt>
                <c:pt idx="2006">
                  <c:v>7.5146759999999997</c:v>
                </c:pt>
                <c:pt idx="2007">
                  <c:v>7.5127370000000004</c:v>
                </c:pt>
                <c:pt idx="2008">
                  <c:v>7.5198960000000001</c:v>
                </c:pt>
                <c:pt idx="2009">
                  <c:v>7.5258430000000001</c:v>
                </c:pt>
                <c:pt idx="2010">
                  <c:v>7.5258430000000001</c:v>
                </c:pt>
                <c:pt idx="2011">
                  <c:v>7.5258430000000001</c:v>
                </c:pt>
                <c:pt idx="2012">
                  <c:v>7.5223019999999998</c:v>
                </c:pt>
                <c:pt idx="2013">
                  <c:v>7.5084270000000002</c:v>
                </c:pt>
                <c:pt idx="2014">
                  <c:v>7.499098</c:v>
                </c:pt>
                <c:pt idx="2015">
                  <c:v>7.490971</c:v>
                </c:pt>
                <c:pt idx="2016">
                  <c:v>7.482907</c:v>
                </c:pt>
                <c:pt idx="2017">
                  <c:v>7.482907</c:v>
                </c:pt>
                <c:pt idx="2018">
                  <c:v>7.482907</c:v>
                </c:pt>
                <c:pt idx="2019">
                  <c:v>7.4772290000000003</c:v>
                </c:pt>
                <c:pt idx="2020">
                  <c:v>7.4701279999999999</c:v>
                </c:pt>
                <c:pt idx="2021">
                  <c:v>7.47797</c:v>
                </c:pt>
                <c:pt idx="2022">
                  <c:v>7.4841199999999999</c:v>
                </c:pt>
                <c:pt idx="2023">
                  <c:v>7.4988900000000003</c:v>
                </c:pt>
                <c:pt idx="2024">
                  <c:v>7.4988900000000003</c:v>
                </c:pt>
                <c:pt idx="2025">
                  <c:v>7.4988900000000003</c:v>
                </c:pt>
                <c:pt idx="2026">
                  <c:v>7.4921470000000001</c:v>
                </c:pt>
                <c:pt idx="2027">
                  <c:v>7.4814290000000003</c:v>
                </c:pt>
                <c:pt idx="2028">
                  <c:v>7.4840020000000003</c:v>
                </c:pt>
                <c:pt idx="2029">
                  <c:v>7.4781259999999996</c:v>
                </c:pt>
                <c:pt idx="2030">
                  <c:v>7.4779999999999998</c:v>
                </c:pt>
                <c:pt idx="2031">
                  <c:v>7.4779999999999998</c:v>
                </c:pt>
                <c:pt idx="2032">
                  <c:v>7.4779999999999998</c:v>
                </c:pt>
                <c:pt idx="2033">
                  <c:v>7.4798479999999996</c:v>
                </c:pt>
                <c:pt idx="2034">
                  <c:v>7.4731500000000004</c:v>
                </c:pt>
                <c:pt idx="2035">
                  <c:v>7.4773680000000002</c:v>
                </c:pt>
                <c:pt idx="2036">
                  <c:v>7.4779999999999998</c:v>
                </c:pt>
                <c:pt idx="2037">
                  <c:v>7.4774890000000003</c:v>
                </c:pt>
                <c:pt idx="2038">
                  <c:v>7.4774890000000003</c:v>
                </c:pt>
                <c:pt idx="2039">
                  <c:v>7.4774890000000003</c:v>
                </c:pt>
                <c:pt idx="2040">
                  <c:v>7.4782840000000004</c:v>
                </c:pt>
                <c:pt idx="2041">
                  <c:v>7.4732580000000004</c:v>
                </c:pt>
                <c:pt idx="2042">
                  <c:v>7.4823199999999996</c:v>
                </c:pt>
                <c:pt idx="2043">
                  <c:v>7.4855660000000004</c:v>
                </c:pt>
                <c:pt idx="2044">
                  <c:v>7.4855660000000004</c:v>
                </c:pt>
                <c:pt idx="2045">
                  <c:v>7.4855660000000004</c:v>
                </c:pt>
                <c:pt idx="2046">
                  <c:v>7.4855660000000004</c:v>
                </c:pt>
                <c:pt idx="2047">
                  <c:v>7.4742660000000001</c:v>
                </c:pt>
                <c:pt idx="2048">
                  <c:v>7.4659250000000004</c:v>
                </c:pt>
                <c:pt idx="2049">
                  <c:v>7.475028</c:v>
                </c:pt>
                <c:pt idx="2050">
                  <c:v>7.4788360000000003</c:v>
                </c:pt>
                <c:pt idx="2051">
                  <c:v>7.4841480000000002</c:v>
                </c:pt>
                <c:pt idx="2052">
                  <c:v>7.4841480000000002</c:v>
                </c:pt>
                <c:pt idx="2053">
                  <c:v>7.4841480000000002</c:v>
                </c:pt>
                <c:pt idx="2054">
                  <c:v>7.4841480000000002</c:v>
                </c:pt>
                <c:pt idx="2055">
                  <c:v>7.4813330000000002</c:v>
                </c:pt>
                <c:pt idx="2056">
                  <c:v>7.4771409999999996</c:v>
                </c:pt>
                <c:pt idx="2057">
                  <c:v>7.4700930000000003</c:v>
                </c:pt>
                <c:pt idx="2058">
                  <c:v>7.4731550000000002</c:v>
                </c:pt>
                <c:pt idx="2059">
                  <c:v>7.4731550000000002</c:v>
                </c:pt>
                <c:pt idx="2060">
                  <c:v>7.4731550000000002</c:v>
                </c:pt>
                <c:pt idx="2061">
                  <c:v>7.4759830000000003</c:v>
                </c:pt>
                <c:pt idx="2062">
                  <c:v>7.4755849999999997</c:v>
                </c:pt>
                <c:pt idx="2063">
                  <c:v>7.4805760000000001</c:v>
                </c:pt>
                <c:pt idx="2064">
                  <c:v>7.4807389999999998</c:v>
                </c:pt>
                <c:pt idx="2065">
                  <c:v>7.4822939999999996</c:v>
                </c:pt>
                <c:pt idx="2066">
                  <c:v>7.4822939999999996</c:v>
                </c:pt>
                <c:pt idx="2067">
                  <c:v>7.4822939999999996</c:v>
                </c:pt>
                <c:pt idx="2068">
                  <c:v>7.4842170000000001</c:v>
                </c:pt>
                <c:pt idx="2069">
                  <c:v>7.4757470000000001</c:v>
                </c:pt>
                <c:pt idx="2070">
                  <c:v>7.4797609999999999</c:v>
                </c:pt>
                <c:pt idx="2071">
                  <c:v>7.4726749999999997</c:v>
                </c:pt>
                <c:pt idx="2072">
                  <c:v>7.4742699999999997</c:v>
                </c:pt>
                <c:pt idx="2073">
                  <c:v>7.4742699999999997</c:v>
                </c:pt>
                <c:pt idx="2074">
                  <c:v>7.4742699999999997</c:v>
                </c:pt>
                <c:pt idx="2075">
                  <c:v>7.4665990000000004</c:v>
                </c:pt>
                <c:pt idx="2076">
                  <c:v>7.4859400000000003</c:v>
                </c:pt>
                <c:pt idx="2077">
                  <c:v>7.486675</c:v>
                </c:pt>
                <c:pt idx="2078">
                  <c:v>7.4856920000000002</c:v>
                </c:pt>
                <c:pt idx="2079">
                  <c:v>7.4810949999999998</c:v>
                </c:pt>
                <c:pt idx="2080">
                  <c:v>7.4810949999999998</c:v>
                </c:pt>
                <c:pt idx="2081">
                  <c:v>7.4810949999999998</c:v>
                </c:pt>
                <c:pt idx="2082">
                  <c:v>7.4800360000000001</c:v>
                </c:pt>
                <c:pt idx="2083">
                  <c:v>7.4759669999999998</c:v>
                </c:pt>
                <c:pt idx="2084">
                  <c:v>7.4819019999999998</c:v>
                </c:pt>
                <c:pt idx="2085">
                  <c:v>7.4914509999999996</c:v>
                </c:pt>
                <c:pt idx="2086">
                  <c:v>7.4986269999999999</c:v>
                </c:pt>
                <c:pt idx="2087">
                  <c:v>7.4986269999999999</c:v>
                </c:pt>
                <c:pt idx="2088">
                  <c:v>7.4986269999999999</c:v>
                </c:pt>
                <c:pt idx="2089">
                  <c:v>7.5042369999999998</c:v>
                </c:pt>
                <c:pt idx="2090">
                  <c:v>7.5036440000000004</c:v>
                </c:pt>
                <c:pt idx="2091">
                  <c:v>7.5088749999999997</c:v>
                </c:pt>
                <c:pt idx="2092">
                  <c:v>7.5045549999999999</c:v>
                </c:pt>
                <c:pt idx="2093">
                  <c:v>7.5000850000000003</c:v>
                </c:pt>
                <c:pt idx="2094">
                  <c:v>7.5000850000000003</c:v>
                </c:pt>
                <c:pt idx="2095">
                  <c:v>7.5000850000000003</c:v>
                </c:pt>
                <c:pt idx="2096">
                  <c:v>7.4964919999999999</c:v>
                </c:pt>
                <c:pt idx="2097">
                  <c:v>7.4961349999999998</c:v>
                </c:pt>
                <c:pt idx="2098">
                  <c:v>7.499072</c:v>
                </c:pt>
                <c:pt idx="2099">
                  <c:v>7.5077530000000001</c:v>
                </c:pt>
                <c:pt idx="2100">
                  <c:v>7.5113329999999996</c:v>
                </c:pt>
                <c:pt idx="2101">
                  <c:v>7.5113329999999996</c:v>
                </c:pt>
                <c:pt idx="2102">
                  <c:v>7.5113329999999996</c:v>
                </c:pt>
                <c:pt idx="2103">
                  <c:v>7.5089300000000003</c:v>
                </c:pt>
                <c:pt idx="2104">
                  <c:v>7.5062189999999998</c:v>
                </c:pt>
                <c:pt idx="2105">
                  <c:v>7.5010659999999998</c:v>
                </c:pt>
                <c:pt idx="2106">
                  <c:v>7.5036120000000004</c:v>
                </c:pt>
                <c:pt idx="2107">
                  <c:v>7.5036899999999997</c:v>
                </c:pt>
                <c:pt idx="2108">
                  <c:v>7.5036899999999997</c:v>
                </c:pt>
                <c:pt idx="2109">
                  <c:v>7.5036899999999997</c:v>
                </c:pt>
                <c:pt idx="2110">
                  <c:v>7.5003970000000004</c:v>
                </c:pt>
                <c:pt idx="2111">
                  <c:v>7.5004939999999998</c:v>
                </c:pt>
                <c:pt idx="2112">
                  <c:v>7.5010240000000001</c:v>
                </c:pt>
                <c:pt idx="2113">
                  <c:v>7.4997600000000002</c:v>
                </c:pt>
                <c:pt idx="2114">
                  <c:v>7.5070629999999996</c:v>
                </c:pt>
                <c:pt idx="2115">
                  <c:v>7.5070629999999996</c:v>
                </c:pt>
                <c:pt idx="2116">
                  <c:v>7.5070629999999996</c:v>
                </c:pt>
                <c:pt idx="2117">
                  <c:v>7.5017860000000001</c:v>
                </c:pt>
                <c:pt idx="2118">
                  <c:v>7.5016160000000003</c:v>
                </c:pt>
                <c:pt idx="2119">
                  <c:v>7.4965229999999998</c:v>
                </c:pt>
                <c:pt idx="2120">
                  <c:v>7.5084970000000002</c:v>
                </c:pt>
                <c:pt idx="2121">
                  <c:v>7.5006219999999999</c:v>
                </c:pt>
                <c:pt idx="2122">
                  <c:v>7.5006219999999999</c:v>
                </c:pt>
                <c:pt idx="2123">
                  <c:v>7.5006219999999999</c:v>
                </c:pt>
                <c:pt idx="2124">
                  <c:v>7.5035030000000003</c:v>
                </c:pt>
                <c:pt idx="2125">
                  <c:v>7.5037430000000001</c:v>
                </c:pt>
                <c:pt idx="2126">
                  <c:v>7.5025449999999996</c:v>
                </c:pt>
                <c:pt idx="2127">
                  <c:v>7.5028709999999998</c:v>
                </c:pt>
                <c:pt idx="2128">
                  <c:v>7.4962759999999999</c:v>
                </c:pt>
                <c:pt idx="2129">
                  <c:v>7.4962759999999999</c:v>
                </c:pt>
                <c:pt idx="2130">
                  <c:v>7.4962759999999999</c:v>
                </c:pt>
                <c:pt idx="2131">
                  <c:v>7.5011279999999996</c:v>
                </c:pt>
                <c:pt idx="2132">
                  <c:v>7.5011279999999996</c:v>
                </c:pt>
                <c:pt idx="2133">
                  <c:v>7.5019840000000002</c:v>
                </c:pt>
                <c:pt idx="2134">
                  <c:v>7.5044690000000003</c:v>
                </c:pt>
                <c:pt idx="2135">
                  <c:v>7.5077040000000004</c:v>
                </c:pt>
                <c:pt idx="2136">
                  <c:v>7.5077040000000004</c:v>
                </c:pt>
                <c:pt idx="2137">
                  <c:v>7.5077040000000004</c:v>
                </c:pt>
                <c:pt idx="2138">
                  <c:v>7.5066550000000003</c:v>
                </c:pt>
                <c:pt idx="2139">
                  <c:v>7.5076840000000002</c:v>
                </c:pt>
                <c:pt idx="2140">
                  <c:v>7.5084790000000003</c:v>
                </c:pt>
                <c:pt idx="2141">
                  <c:v>7.5094570000000003</c:v>
                </c:pt>
                <c:pt idx="2142">
                  <c:v>7.4964190000000004</c:v>
                </c:pt>
                <c:pt idx="2143">
                  <c:v>7.4964190000000004</c:v>
                </c:pt>
                <c:pt idx="2144">
                  <c:v>7.4964190000000004</c:v>
                </c:pt>
                <c:pt idx="2145">
                  <c:v>7.5063979999999999</c:v>
                </c:pt>
                <c:pt idx="2146">
                  <c:v>7.5039290000000003</c:v>
                </c:pt>
                <c:pt idx="2147">
                  <c:v>7.5082909999999998</c:v>
                </c:pt>
                <c:pt idx="2148">
                  <c:v>7.5101000000000004</c:v>
                </c:pt>
                <c:pt idx="2149">
                  <c:v>7.5135059999999996</c:v>
                </c:pt>
                <c:pt idx="2150">
                  <c:v>7.5135059999999996</c:v>
                </c:pt>
                <c:pt idx="2151">
                  <c:v>7.5135059999999996</c:v>
                </c:pt>
                <c:pt idx="2152">
                  <c:v>7.5267650000000001</c:v>
                </c:pt>
                <c:pt idx="2153">
                  <c:v>7.5274029999999996</c:v>
                </c:pt>
                <c:pt idx="2154">
                  <c:v>7.5315500000000002</c:v>
                </c:pt>
                <c:pt idx="2155">
                  <c:v>7.5254009999999996</c:v>
                </c:pt>
                <c:pt idx="2156">
                  <c:v>7.5240539999999996</c:v>
                </c:pt>
                <c:pt idx="2157">
                  <c:v>7.5240539999999996</c:v>
                </c:pt>
                <c:pt idx="2158">
                  <c:v>7.5240539999999996</c:v>
                </c:pt>
                <c:pt idx="2159">
                  <c:v>7.5264850000000001</c:v>
                </c:pt>
                <c:pt idx="2160">
                  <c:v>7.5306709999999999</c:v>
                </c:pt>
                <c:pt idx="2161">
                  <c:v>7.5354400000000004</c:v>
                </c:pt>
                <c:pt idx="2162">
                  <c:v>7.5321340000000001</c:v>
                </c:pt>
                <c:pt idx="2163">
                  <c:v>7.5396080000000003</c:v>
                </c:pt>
                <c:pt idx="2164">
                  <c:v>7.5396080000000003</c:v>
                </c:pt>
                <c:pt idx="2165">
                  <c:v>7.5396080000000003</c:v>
                </c:pt>
                <c:pt idx="2166">
                  <c:v>7.5384349999999998</c:v>
                </c:pt>
                <c:pt idx="2167">
                  <c:v>7.5342039999999999</c:v>
                </c:pt>
                <c:pt idx="2168">
                  <c:v>7.5406690000000003</c:v>
                </c:pt>
                <c:pt idx="2169">
                  <c:v>7.532438</c:v>
                </c:pt>
                <c:pt idx="2170">
                  <c:v>7.5355790000000002</c:v>
                </c:pt>
                <c:pt idx="2171">
                  <c:v>7.5355790000000002</c:v>
                </c:pt>
                <c:pt idx="2172">
                  <c:v>7.5355790000000002</c:v>
                </c:pt>
                <c:pt idx="2173">
                  <c:v>7.5291889999999997</c:v>
                </c:pt>
                <c:pt idx="2174">
                  <c:v>7.528937</c:v>
                </c:pt>
                <c:pt idx="2175">
                  <c:v>7.5248689999999998</c:v>
                </c:pt>
                <c:pt idx="2176">
                  <c:v>7.5363259999999999</c:v>
                </c:pt>
                <c:pt idx="2177">
                  <c:v>7.5340720000000001</c:v>
                </c:pt>
                <c:pt idx="2178">
                  <c:v>7.5340720000000001</c:v>
                </c:pt>
                <c:pt idx="2179">
                  <c:v>7.5340720000000001</c:v>
                </c:pt>
                <c:pt idx="2180">
                  <c:v>7.5314399999999999</c:v>
                </c:pt>
                <c:pt idx="2181">
                  <c:v>7.5296690000000002</c:v>
                </c:pt>
                <c:pt idx="2182">
                  <c:v>7.5279809999999996</c:v>
                </c:pt>
                <c:pt idx="2183">
                  <c:v>7.5251510000000001</c:v>
                </c:pt>
                <c:pt idx="2184">
                  <c:v>7.5280170000000002</c:v>
                </c:pt>
                <c:pt idx="2185">
                  <c:v>7.5280170000000002</c:v>
                </c:pt>
                <c:pt idx="2186">
                  <c:v>7.5280170000000002</c:v>
                </c:pt>
                <c:pt idx="2187">
                  <c:v>7.5280170000000002</c:v>
                </c:pt>
                <c:pt idx="2188">
                  <c:v>7.5303329999999997</c:v>
                </c:pt>
                <c:pt idx="2189">
                  <c:v>7.5480070000000001</c:v>
                </c:pt>
                <c:pt idx="2190">
                  <c:v>7.5568900000000001</c:v>
                </c:pt>
                <c:pt idx="2191">
                  <c:v>7.5577870000000003</c:v>
                </c:pt>
                <c:pt idx="2192">
                  <c:v>7.5577870000000003</c:v>
                </c:pt>
                <c:pt idx="2193">
                  <c:v>7.5577870000000003</c:v>
                </c:pt>
                <c:pt idx="2194">
                  <c:v>7.559088</c:v>
                </c:pt>
                <c:pt idx="2195">
                  <c:v>7.5480080000000003</c:v>
                </c:pt>
                <c:pt idx="2196">
                  <c:v>7.5564619999999998</c:v>
                </c:pt>
                <c:pt idx="2197">
                  <c:v>7.5647460000000004</c:v>
                </c:pt>
                <c:pt idx="2198">
                  <c:v>7.5647460000000004</c:v>
                </c:pt>
                <c:pt idx="2199">
                  <c:v>7.5647460000000004</c:v>
                </c:pt>
                <c:pt idx="2200">
                  <c:v>7.5647460000000004</c:v>
                </c:pt>
                <c:pt idx="2201">
                  <c:v>7.5760300000000003</c:v>
                </c:pt>
                <c:pt idx="2202">
                  <c:v>7.5695899999999998</c:v>
                </c:pt>
                <c:pt idx="2203">
                  <c:v>7.5623800000000001</c:v>
                </c:pt>
                <c:pt idx="2204">
                  <c:v>7.5560400000000003</c:v>
                </c:pt>
                <c:pt idx="2205">
                  <c:v>7.5437089999999998</c:v>
                </c:pt>
                <c:pt idx="2206">
                  <c:v>7.5437089999999998</c:v>
                </c:pt>
                <c:pt idx="2207">
                  <c:v>7.5437089999999998</c:v>
                </c:pt>
                <c:pt idx="2208">
                  <c:v>7.5314230000000002</c:v>
                </c:pt>
                <c:pt idx="2209">
                  <c:v>7.5296719999999997</c:v>
                </c:pt>
                <c:pt idx="2210">
                  <c:v>7.5287649999999999</c:v>
                </c:pt>
                <c:pt idx="2211">
                  <c:v>7.5311700000000004</c:v>
                </c:pt>
                <c:pt idx="2212">
                  <c:v>7.5219630000000004</c:v>
                </c:pt>
                <c:pt idx="2213">
                  <c:v>7.5219630000000004</c:v>
                </c:pt>
                <c:pt idx="2214">
                  <c:v>7.5219630000000004</c:v>
                </c:pt>
                <c:pt idx="2215">
                  <c:v>7.5146430000000004</c:v>
                </c:pt>
                <c:pt idx="2216">
                  <c:v>7.513115</c:v>
                </c:pt>
                <c:pt idx="2217">
                  <c:v>7.5048339999999998</c:v>
                </c:pt>
                <c:pt idx="2218">
                  <c:v>7.4971220000000001</c:v>
                </c:pt>
                <c:pt idx="2219">
                  <c:v>7.4838750000000003</c:v>
                </c:pt>
                <c:pt idx="2220">
                  <c:v>7.4838750000000003</c:v>
                </c:pt>
                <c:pt idx="2221">
                  <c:v>7.4838750000000003</c:v>
                </c:pt>
                <c:pt idx="2222">
                  <c:v>7.4843440000000001</c:v>
                </c:pt>
                <c:pt idx="2223">
                  <c:v>7.4729989999999997</c:v>
                </c:pt>
                <c:pt idx="2224">
                  <c:v>7.4796279999999999</c:v>
                </c:pt>
                <c:pt idx="2225">
                  <c:v>7.4681280000000001</c:v>
                </c:pt>
                <c:pt idx="2226">
                  <c:v>7.452134</c:v>
                </c:pt>
                <c:pt idx="2227">
                  <c:v>7.452134</c:v>
                </c:pt>
                <c:pt idx="2228">
                  <c:v>7.452134</c:v>
                </c:pt>
                <c:pt idx="2229">
                  <c:v>7.4363929999999998</c:v>
                </c:pt>
                <c:pt idx="2230">
                  <c:v>7.4476430000000002</c:v>
                </c:pt>
                <c:pt idx="2231">
                  <c:v>7.4448790000000002</c:v>
                </c:pt>
                <c:pt idx="2232">
                  <c:v>7.4421889999999999</c:v>
                </c:pt>
                <c:pt idx="2233">
                  <c:v>7.4673790000000002</c:v>
                </c:pt>
                <c:pt idx="2234">
                  <c:v>7.4673790000000002</c:v>
                </c:pt>
                <c:pt idx="2235">
                  <c:v>7.4673790000000002</c:v>
                </c:pt>
                <c:pt idx="2236">
                  <c:v>7.4620959999999998</c:v>
                </c:pt>
                <c:pt idx="2237">
                  <c:v>7.4491579999999997</c:v>
                </c:pt>
                <c:pt idx="2238">
                  <c:v>7.4485130000000002</c:v>
                </c:pt>
                <c:pt idx="2239">
                  <c:v>7.4554989999999997</c:v>
                </c:pt>
                <c:pt idx="2240">
                  <c:v>7.4503159999999999</c:v>
                </c:pt>
                <c:pt idx="2241">
                  <c:v>7.4503159999999999</c:v>
                </c:pt>
                <c:pt idx="2242">
                  <c:v>7.4503159999999999</c:v>
                </c:pt>
                <c:pt idx="2243">
                  <c:v>7.4441949999999997</c:v>
                </c:pt>
                <c:pt idx="2244">
                  <c:v>7.4406929999999996</c:v>
                </c:pt>
                <c:pt idx="2245">
                  <c:v>7.4434209999999998</c:v>
                </c:pt>
                <c:pt idx="2246">
                  <c:v>7.4446839999999996</c:v>
                </c:pt>
                <c:pt idx="2247">
                  <c:v>7.4357620000000004</c:v>
                </c:pt>
                <c:pt idx="2248">
                  <c:v>7.4357620000000004</c:v>
                </c:pt>
                <c:pt idx="2249">
                  <c:v>7.4357620000000004</c:v>
                </c:pt>
                <c:pt idx="2250">
                  <c:v>7.4286570000000003</c:v>
                </c:pt>
                <c:pt idx="2251">
                  <c:v>7.427924</c:v>
                </c:pt>
                <c:pt idx="2252">
                  <c:v>7.4345340000000002</c:v>
                </c:pt>
                <c:pt idx="2253">
                  <c:v>7.4236800000000001</c:v>
                </c:pt>
                <c:pt idx="2254">
                  <c:v>7.4179890000000004</c:v>
                </c:pt>
                <c:pt idx="2255">
                  <c:v>7.4179890000000004</c:v>
                </c:pt>
                <c:pt idx="2256">
                  <c:v>7.4179890000000004</c:v>
                </c:pt>
                <c:pt idx="2257">
                  <c:v>7.4171649999999998</c:v>
                </c:pt>
                <c:pt idx="2258">
                  <c:v>7.4111779999999996</c:v>
                </c:pt>
                <c:pt idx="2259">
                  <c:v>7.4064030000000001</c:v>
                </c:pt>
                <c:pt idx="2260">
                  <c:v>7.411289</c:v>
                </c:pt>
                <c:pt idx="2261">
                  <c:v>7.426018</c:v>
                </c:pt>
                <c:pt idx="2262">
                  <c:v>7.426018</c:v>
                </c:pt>
                <c:pt idx="2263">
                  <c:v>7.426018</c:v>
                </c:pt>
                <c:pt idx="2264">
                  <c:v>7.4282510000000004</c:v>
                </c:pt>
                <c:pt idx="2265">
                  <c:v>7.4258050000000004</c:v>
                </c:pt>
                <c:pt idx="2266">
                  <c:v>7.4292619999999996</c:v>
                </c:pt>
                <c:pt idx="2267">
                  <c:v>7.4225919999999999</c:v>
                </c:pt>
                <c:pt idx="2268">
                  <c:v>7.424175</c:v>
                </c:pt>
                <c:pt idx="2269">
                  <c:v>7.424175</c:v>
                </c:pt>
                <c:pt idx="2270">
                  <c:v>7.424175</c:v>
                </c:pt>
                <c:pt idx="2271">
                  <c:v>7.4094660000000001</c:v>
                </c:pt>
                <c:pt idx="2272">
                  <c:v>7.4051039999999997</c:v>
                </c:pt>
                <c:pt idx="2273">
                  <c:v>7.4037930000000003</c:v>
                </c:pt>
                <c:pt idx="2274">
                  <c:v>7.4059600000000003</c:v>
                </c:pt>
                <c:pt idx="2275">
                  <c:v>7.4108049999999999</c:v>
                </c:pt>
                <c:pt idx="2276">
                  <c:v>7.4108049999999999</c:v>
                </c:pt>
                <c:pt idx="2277">
                  <c:v>7.4108049999999999</c:v>
                </c:pt>
                <c:pt idx="2278">
                  <c:v>7.4139980000000003</c:v>
                </c:pt>
                <c:pt idx="2279">
                  <c:v>7.4311109999999996</c:v>
                </c:pt>
                <c:pt idx="2280">
                  <c:v>7.4284429999999997</c:v>
                </c:pt>
                <c:pt idx="2281">
                  <c:v>7.4383900000000001</c:v>
                </c:pt>
                <c:pt idx="2282">
                  <c:v>7.4451049999999999</c:v>
                </c:pt>
                <c:pt idx="2283">
                  <c:v>7.4451049999999999</c:v>
                </c:pt>
                <c:pt idx="2284">
                  <c:v>7.4451049999999999</c:v>
                </c:pt>
                <c:pt idx="2285">
                  <c:v>7.4357680000000004</c:v>
                </c:pt>
                <c:pt idx="2286">
                  <c:v>7.4309029999999998</c:v>
                </c:pt>
                <c:pt idx="2287">
                  <c:v>7.427486</c:v>
                </c:pt>
                <c:pt idx="2288">
                  <c:v>7.4491069999999997</c:v>
                </c:pt>
                <c:pt idx="2289">
                  <c:v>7.458583</c:v>
                </c:pt>
                <c:pt idx="2290">
                  <c:v>7.458583</c:v>
                </c:pt>
                <c:pt idx="2291">
                  <c:v>7.458583</c:v>
                </c:pt>
                <c:pt idx="2292">
                  <c:v>7.4416169999999999</c:v>
                </c:pt>
                <c:pt idx="2293">
                  <c:v>7.4350100000000001</c:v>
                </c:pt>
                <c:pt idx="2294">
                  <c:v>7.4224779999999999</c:v>
                </c:pt>
                <c:pt idx="2295">
                  <c:v>7.4332399999999996</c:v>
                </c:pt>
                <c:pt idx="2296">
                  <c:v>7.4308110000000003</c:v>
                </c:pt>
                <c:pt idx="2297">
                  <c:v>7.4308110000000003</c:v>
                </c:pt>
                <c:pt idx="2298">
                  <c:v>7.4308110000000003</c:v>
                </c:pt>
                <c:pt idx="2299">
                  <c:v>7.4308110000000003</c:v>
                </c:pt>
                <c:pt idx="2300">
                  <c:v>7.4211200000000002</c:v>
                </c:pt>
                <c:pt idx="2301">
                  <c:v>7.4321339999999996</c:v>
                </c:pt>
                <c:pt idx="2302">
                  <c:v>7.4447070000000002</c:v>
                </c:pt>
                <c:pt idx="2303">
                  <c:v>7.4482379999999999</c:v>
                </c:pt>
                <c:pt idx="2304">
                  <c:v>7.4482379999999999</c:v>
                </c:pt>
                <c:pt idx="2305">
                  <c:v>7.4482379999999999</c:v>
                </c:pt>
                <c:pt idx="2306">
                  <c:v>7.4502509999999997</c:v>
                </c:pt>
                <c:pt idx="2307">
                  <c:v>7.4592859999999996</c:v>
                </c:pt>
                <c:pt idx="2308">
                  <c:v>7.4540090000000001</c:v>
                </c:pt>
                <c:pt idx="2309">
                  <c:v>7.4622950000000001</c:v>
                </c:pt>
                <c:pt idx="2310">
                  <c:v>7.4702630000000001</c:v>
                </c:pt>
                <c:pt idx="2311">
                  <c:v>7.4702630000000001</c:v>
                </c:pt>
                <c:pt idx="2312">
                  <c:v>7.4702630000000001</c:v>
                </c:pt>
                <c:pt idx="2313">
                  <c:v>7.4702630000000001</c:v>
                </c:pt>
                <c:pt idx="2314">
                  <c:v>7.4645989999999998</c:v>
                </c:pt>
                <c:pt idx="2315">
                  <c:v>7.4591320000000003</c:v>
                </c:pt>
                <c:pt idx="2316">
                  <c:v>7.4479110000000004</c:v>
                </c:pt>
                <c:pt idx="2317">
                  <c:v>7.4439200000000003</c:v>
                </c:pt>
                <c:pt idx="2318">
                  <c:v>7.4439200000000003</c:v>
                </c:pt>
                <c:pt idx="2319">
                  <c:v>7.4439200000000003</c:v>
                </c:pt>
                <c:pt idx="2320">
                  <c:v>7.4305250000000003</c:v>
                </c:pt>
                <c:pt idx="2321">
                  <c:v>7.416747</c:v>
                </c:pt>
                <c:pt idx="2322">
                  <c:v>7.42218</c:v>
                </c:pt>
                <c:pt idx="2323">
                  <c:v>7.4157080000000004</c:v>
                </c:pt>
                <c:pt idx="2324">
                  <c:v>7.4210520000000004</c:v>
                </c:pt>
                <c:pt idx="2325">
                  <c:v>7.4210520000000004</c:v>
                </c:pt>
                <c:pt idx="2326">
                  <c:v>7.4210520000000004</c:v>
                </c:pt>
                <c:pt idx="2327">
                  <c:v>7.422504</c:v>
                </c:pt>
                <c:pt idx="2328">
                  <c:v>7.4280220000000003</c:v>
                </c:pt>
                <c:pt idx="2329">
                  <c:v>7.4269869999999996</c:v>
                </c:pt>
                <c:pt idx="2330">
                  <c:v>7.4276140000000002</c:v>
                </c:pt>
                <c:pt idx="2331">
                  <c:v>7.4477630000000001</c:v>
                </c:pt>
                <c:pt idx="2332">
                  <c:v>7.4477630000000001</c:v>
                </c:pt>
                <c:pt idx="2333">
                  <c:v>7.4477630000000001</c:v>
                </c:pt>
                <c:pt idx="2334">
                  <c:v>7.4445350000000001</c:v>
                </c:pt>
                <c:pt idx="2335">
                  <c:v>7.4305409999999998</c:v>
                </c:pt>
                <c:pt idx="2336">
                  <c:v>7.429443</c:v>
                </c:pt>
                <c:pt idx="2337">
                  <c:v>7.4232589999999998</c:v>
                </c:pt>
                <c:pt idx="2338">
                  <c:v>7.4259209999999998</c:v>
                </c:pt>
                <c:pt idx="2339">
                  <c:v>7.4259209999999998</c:v>
                </c:pt>
                <c:pt idx="2340">
                  <c:v>7.4259209999999998</c:v>
                </c:pt>
                <c:pt idx="2341">
                  <c:v>7.4239050000000004</c:v>
                </c:pt>
                <c:pt idx="2342">
                  <c:v>7.4173980000000004</c:v>
                </c:pt>
                <c:pt idx="2343">
                  <c:v>7.4123659999999996</c:v>
                </c:pt>
                <c:pt idx="2344">
                  <c:v>7.4081900000000003</c:v>
                </c:pt>
                <c:pt idx="2345">
                  <c:v>7.4109360000000004</c:v>
                </c:pt>
                <c:pt idx="2346">
                  <c:v>7.4109360000000004</c:v>
                </c:pt>
                <c:pt idx="2347">
                  <c:v>7.4109360000000004</c:v>
                </c:pt>
                <c:pt idx="2348">
                  <c:v>7.4065440000000002</c:v>
                </c:pt>
                <c:pt idx="2349">
                  <c:v>7.398752</c:v>
                </c:pt>
                <c:pt idx="2350">
                  <c:v>7.4035080000000004</c:v>
                </c:pt>
                <c:pt idx="2351">
                  <c:v>7.4050909999999996</c:v>
                </c:pt>
                <c:pt idx="2352">
                  <c:v>7.4137180000000003</c:v>
                </c:pt>
                <c:pt idx="2353">
                  <c:v>7.4137180000000003</c:v>
                </c:pt>
                <c:pt idx="2354">
                  <c:v>7.4137180000000003</c:v>
                </c:pt>
                <c:pt idx="2355">
                  <c:v>7.4082030000000003</c:v>
                </c:pt>
                <c:pt idx="2356">
                  <c:v>7.4045269999999999</c:v>
                </c:pt>
                <c:pt idx="2357">
                  <c:v>7.4049459999999998</c:v>
                </c:pt>
                <c:pt idx="2358">
                  <c:v>7.4049459999999998</c:v>
                </c:pt>
                <c:pt idx="2359">
                  <c:v>7.3977500000000003</c:v>
                </c:pt>
                <c:pt idx="2360">
                  <c:v>7.3977500000000003</c:v>
                </c:pt>
                <c:pt idx="2361">
                  <c:v>7.3977500000000003</c:v>
                </c:pt>
                <c:pt idx="2362">
                  <c:v>7.3893519999999997</c:v>
                </c:pt>
                <c:pt idx="2363">
                  <c:v>7.4033949999999997</c:v>
                </c:pt>
                <c:pt idx="2364">
                  <c:v>7.4091740000000001</c:v>
                </c:pt>
                <c:pt idx="2365">
                  <c:v>7.4091740000000001</c:v>
                </c:pt>
                <c:pt idx="2366">
                  <c:v>7.4132319999999998</c:v>
                </c:pt>
                <c:pt idx="2367">
                  <c:v>7.4132319999999998</c:v>
                </c:pt>
                <c:pt idx="2368">
                  <c:v>7.4132319999999998</c:v>
                </c:pt>
                <c:pt idx="2369">
                  <c:v>7.405786</c:v>
                </c:pt>
                <c:pt idx="2370">
                  <c:v>7.4054330000000004</c:v>
                </c:pt>
                <c:pt idx="2371">
                  <c:v>7.4057909999999998</c:v>
                </c:pt>
                <c:pt idx="2372">
                  <c:v>7.4066450000000001</c:v>
                </c:pt>
                <c:pt idx="2373">
                  <c:v>7.4075490000000004</c:v>
                </c:pt>
                <c:pt idx="2374">
                  <c:v>7.4075490000000004</c:v>
                </c:pt>
                <c:pt idx="2375">
                  <c:v>7.4075490000000004</c:v>
                </c:pt>
                <c:pt idx="2376">
                  <c:v>7.4058669999999998</c:v>
                </c:pt>
                <c:pt idx="2377">
                  <c:v>7.4107459999999996</c:v>
                </c:pt>
                <c:pt idx="2378">
                  <c:v>7.4150340000000003</c:v>
                </c:pt>
                <c:pt idx="2379">
                  <c:v>7.4066850000000004</c:v>
                </c:pt>
                <c:pt idx="2380">
                  <c:v>7.4030760000000004</c:v>
                </c:pt>
                <c:pt idx="2381">
                  <c:v>7.4030760000000004</c:v>
                </c:pt>
                <c:pt idx="2382">
                  <c:v>7.4030760000000004</c:v>
                </c:pt>
                <c:pt idx="2383">
                  <c:v>7.4093960000000001</c:v>
                </c:pt>
                <c:pt idx="2384">
                  <c:v>7.4000870000000001</c:v>
                </c:pt>
                <c:pt idx="2385">
                  <c:v>7.401192</c:v>
                </c:pt>
                <c:pt idx="2386">
                  <c:v>7.4081910000000004</c:v>
                </c:pt>
                <c:pt idx="2387">
                  <c:v>7.4007639999999997</c:v>
                </c:pt>
                <c:pt idx="2388">
                  <c:v>7.4007639999999997</c:v>
                </c:pt>
                <c:pt idx="2389">
                  <c:v>7.4007639999999997</c:v>
                </c:pt>
                <c:pt idx="2390">
                  <c:v>7.4069799999999999</c:v>
                </c:pt>
                <c:pt idx="2391">
                  <c:v>7.3968720000000001</c:v>
                </c:pt>
                <c:pt idx="2392">
                  <c:v>7.4127429999999999</c:v>
                </c:pt>
                <c:pt idx="2393">
                  <c:v>7.4065909999999997</c:v>
                </c:pt>
                <c:pt idx="2394">
                  <c:v>7.4053000000000004</c:v>
                </c:pt>
                <c:pt idx="2395">
                  <c:v>7.4053000000000004</c:v>
                </c:pt>
                <c:pt idx="2396">
                  <c:v>7.4053000000000004</c:v>
                </c:pt>
                <c:pt idx="2397">
                  <c:v>7.4045519999999998</c:v>
                </c:pt>
                <c:pt idx="2398">
                  <c:v>7.3981060000000003</c:v>
                </c:pt>
                <c:pt idx="2399">
                  <c:v>7.4070479999999996</c:v>
                </c:pt>
                <c:pt idx="2400">
                  <c:v>7.4033620000000004</c:v>
                </c:pt>
                <c:pt idx="2401">
                  <c:v>7.4090220000000002</c:v>
                </c:pt>
                <c:pt idx="2402">
                  <c:v>7.4090220000000002</c:v>
                </c:pt>
                <c:pt idx="2403">
                  <c:v>7.4090220000000002</c:v>
                </c:pt>
                <c:pt idx="2404">
                  <c:v>7.4082210000000002</c:v>
                </c:pt>
                <c:pt idx="2405">
                  <c:v>7.4030440000000004</c:v>
                </c:pt>
                <c:pt idx="2406">
                  <c:v>7.401071</c:v>
                </c:pt>
                <c:pt idx="2407">
                  <c:v>7.4016289999999998</c:v>
                </c:pt>
                <c:pt idx="2408">
                  <c:v>7.4008520000000004</c:v>
                </c:pt>
                <c:pt idx="2409">
                  <c:v>7.4008520000000004</c:v>
                </c:pt>
                <c:pt idx="2410">
                  <c:v>7.4008520000000004</c:v>
                </c:pt>
                <c:pt idx="2411">
                  <c:v>7.3994790000000004</c:v>
                </c:pt>
                <c:pt idx="2412">
                  <c:v>7.3945670000000003</c:v>
                </c:pt>
                <c:pt idx="2413">
                  <c:v>7.3965730000000001</c:v>
                </c:pt>
                <c:pt idx="2414">
                  <c:v>7.3952580000000001</c:v>
                </c:pt>
                <c:pt idx="2415">
                  <c:v>7.3913880000000001</c:v>
                </c:pt>
                <c:pt idx="2416">
                  <c:v>7.3913880000000001</c:v>
                </c:pt>
                <c:pt idx="2417">
                  <c:v>7.3913880000000001</c:v>
                </c:pt>
                <c:pt idx="2418">
                  <c:v>7.3930740000000004</c:v>
                </c:pt>
                <c:pt idx="2419">
                  <c:v>7.3930740000000004</c:v>
                </c:pt>
                <c:pt idx="2420">
                  <c:v>7.3899710000000001</c:v>
                </c:pt>
                <c:pt idx="2421">
                  <c:v>7.3863079999999997</c:v>
                </c:pt>
                <c:pt idx="2422">
                  <c:v>7.3921950000000001</c:v>
                </c:pt>
                <c:pt idx="2423">
                  <c:v>7.3921950000000001</c:v>
                </c:pt>
                <c:pt idx="2424">
                  <c:v>7.3921950000000001</c:v>
                </c:pt>
                <c:pt idx="2425">
                  <c:v>7.3966950000000002</c:v>
                </c:pt>
                <c:pt idx="2426">
                  <c:v>7.3949790000000002</c:v>
                </c:pt>
                <c:pt idx="2427">
                  <c:v>7.3960889999999999</c:v>
                </c:pt>
                <c:pt idx="2428">
                  <c:v>7.3999430000000004</c:v>
                </c:pt>
                <c:pt idx="2429">
                  <c:v>7.4054289999999998</c:v>
                </c:pt>
                <c:pt idx="2430">
                  <c:v>7.4054289999999998</c:v>
                </c:pt>
                <c:pt idx="2431">
                  <c:v>7.4054289999999998</c:v>
                </c:pt>
                <c:pt idx="2432">
                  <c:v>7.4080789999999999</c:v>
                </c:pt>
                <c:pt idx="2433">
                  <c:v>7.4071809999999996</c:v>
                </c:pt>
                <c:pt idx="2434">
                  <c:v>7.4108010000000002</c:v>
                </c:pt>
                <c:pt idx="2435">
                  <c:v>7.4061070000000004</c:v>
                </c:pt>
                <c:pt idx="2436">
                  <c:v>7.4103680000000001</c:v>
                </c:pt>
                <c:pt idx="2437">
                  <c:v>7.4103680000000001</c:v>
                </c:pt>
                <c:pt idx="2438">
                  <c:v>7.4103680000000001</c:v>
                </c:pt>
                <c:pt idx="2439">
                  <c:v>7.4125969999999999</c:v>
                </c:pt>
                <c:pt idx="2440">
                  <c:v>7.4095430000000002</c:v>
                </c:pt>
                <c:pt idx="2441">
                  <c:v>7.407483</c:v>
                </c:pt>
                <c:pt idx="2442">
                  <c:v>7.4206339999999997</c:v>
                </c:pt>
                <c:pt idx="2443">
                  <c:v>7.4274339999999999</c:v>
                </c:pt>
                <c:pt idx="2444">
                  <c:v>7.4274339999999999</c:v>
                </c:pt>
                <c:pt idx="2445">
                  <c:v>7.4274339999999999</c:v>
                </c:pt>
                <c:pt idx="2446">
                  <c:v>7.427136</c:v>
                </c:pt>
                <c:pt idx="2447">
                  <c:v>7.4295809999999998</c:v>
                </c:pt>
                <c:pt idx="2448">
                  <c:v>7.4413939999999998</c:v>
                </c:pt>
                <c:pt idx="2449">
                  <c:v>7.4600039999999996</c:v>
                </c:pt>
                <c:pt idx="2450">
                  <c:v>7.4729190000000001</c:v>
                </c:pt>
                <c:pt idx="2451">
                  <c:v>7.4729190000000001</c:v>
                </c:pt>
                <c:pt idx="2452">
                  <c:v>7.4729190000000001</c:v>
                </c:pt>
                <c:pt idx="2453">
                  <c:v>7.4770219999999998</c:v>
                </c:pt>
                <c:pt idx="2454">
                  <c:v>7.4790900000000002</c:v>
                </c:pt>
                <c:pt idx="2455">
                  <c:v>7.470764</c:v>
                </c:pt>
                <c:pt idx="2456">
                  <c:v>7.4783689999999998</c:v>
                </c:pt>
                <c:pt idx="2457">
                  <c:v>7.4773610000000001</c:v>
                </c:pt>
                <c:pt idx="2458">
                  <c:v>7.4773610000000001</c:v>
                </c:pt>
                <c:pt idx="2459">
                  <c:v>7.4773610000000001</c:v>
                </c:pt>
                <c:pt idx="2460">
                  <c:v>7.483301</c:v>
                </c:pt>
                <c:pt idx="2461">
                  <c:v>7.4773370000000003</c:v>
                </c:pt>
                <c:pt idx="2462">
                  <c:v>7.4876519999999998</c:v>
                </c:pt>
                <c:pt idx="2463">
                  <c:v>7.4980180000000001</c:v>
                </c:pt>
                <c:pt idx="2464">
                  <c:v>7.497115</c:v>
                </c:pt>
                <c:pt idx="2465">
                  <c:v>7.497115</c:v>
                </c:pt>
                <c:pt idx="2466">
                  <c:v>7.497115</c:v>
                </c:pt>
                <c:pt idx="2467">
                  <c:v>7.4921220000000002</c:v>
                </c:pt>
                <c:pt idx="2468">
                  <c:v>7.4885970000000004</c:v>
                </c:pt>
                <c:pt idx="2469">
                  <c:v>7.4948509999999997</c:v>
                </c:pt>
                <c:pt idx="2470">
                  <c:v>7.4918120000000004</c:v>
                </c:pt>
                <c:pt idx="2471">
                  <c:v>7.5018209999999996</c:v>
                </c:pt>
                <c:pt idx="2472">
                  <c:v>7.5018209999999996</c:v>
                </c:pt>
                <c:pt idx="2473">
                  <c:v>7.5018209999999996</c:v>
                </c:pt>
                <c:pt idx="2474">
                  <c:v>7.5000099999999996</c:v>
                </c:pt>
                <c:pt idx="2475">
                  <c:v>7.4971690000000004</c:v>
                </c:pt>
                <c:pt idx="2476">
                  <c:v>7.4989160000000004</c:v>
                </c:pt>
                <c:pt idx="2477">
                  <c:v>7.4992710000000002</c:v>
                </c:pt>
                <c:pt idx="2478">
                  <c:v>7.5055750000000003</c:v>
                </c:pt>
                <c:pt idx="2479">
                  <c:v>7.5055750000000003</c:v>
                </c:pt>
                <c:pt idx="2480">
                  <c:v>7.5055750000000003</c:v>
                </c:pt>
                <c:pt idx="2481">
                  <c:v>7.5061530000000003</c:v>
                </c:pt>
                <c:pt idx="2482">
                  <c:v>7.5026390000000003</c:v>
                </c:pt>
                <c:pt idx="2483">
                  <c:v>7.5021129999999996</c:v>
                </c:pt>
                <c:pt idx="2484">
                  <c:v>7.5028459999999999</c:v>
                </c:pt>
                <c:pt idx="2485">
                  <c:v>7.505433</c:v>
                </c:pt>
                <c:pt idx="2486">
                  <c:v>7.505433</c:v>
                </c:pt>
                <c:pt idx="2487">
                  <c:v>7.505433</c:v>
                </c:pt>
                <c:pt idx="2488">
                  <c:v>7.5041029999999997</c:v>
                </c:pt>
                <c:pt idx="2489">
                  <c:v>7.500502</c:v>
                </c:pt>
                <c:pt idx="2490">
                  <c:v>7.5071789999999998</c:v>
                </c:pt>
                <c:pt idx="2491">
                  <c:v>7.5098640000000003</c:v>
                </c:pt>
                <c:pt idx="2492">
                  <c:v>7.5132940000000001</c:v>
                </c:pt>
                <c:pt idx="2493">
                  <c:v>7.5132940000000001</c:v>
                </c:pt>
                <c:pt idx="2494">
                  <c:v>7.5132940000000001</c:v>
                </c:pt>
                <c:pt idx="2495">
                  <c:v>7.507911</c:v>
                </c:pt>
                <c:pt idx="2496">
                  <c:v>7.5136989999999999</c:v>
                </c:pt>
                <c:pt idx="2497">
                  <c:v>7.5136989999999999</c:v>
                </c:pt>
                <c:pt idx="2498">
                  <c:v>7.5146329999999999</c:v>
                </c:pt>
                <c:pt idx="2499">
                  <c:v>7.5217159999999996</c:v>
                </c:pt>
                <c:pt idx="2500">
                  <c:v>7.5217159999999996</c:v>
                </c:pt>
                <c:pt idx="2501">
                  <c:v>7.5217159999999996</c:v>
                </c:pt>
                <c:pt idx="2502">
                  <c:v>7.525544</c:v>
                </c:pt>
                <c:pt idx="2503">
                  <c:v>7.5316330000000002</c:v>
                </c:pt>
                <c:pt idx="2504">
                  <c:v>7.5369070000000002</c:v>
                </c:pt>
                <c:pt idx="2505">
                  <c:v>7.5365909999999996</c:v>
                </c:pt>
                <c:pt idx="2506">
                  <c:v>7.5368279999999999</c:v>
                </c:pt>
                <c:pt idx="2507">
                  <c:v>7.5368279999999999</c:v>
                </c:pt>
                <c:pt idx="2508">
                  <c:v>7.5368279999999999</c:v>
                </c:pt>
                <c:pt idx="2509">
                  <c:v>7.5345500000000003</c:v>
                </c:pt>
                <c:pt idx="2510">
                  <c:v>7.5437349999999999</c:v>
                </c:pt>
                <c:pt idx="2511">
                  <c:v>7.5484629999999999</c:v>
                </c:pt>
                <c:pt idx="2512">
                  <c:v>7.5500629999999997</c:v>
                </c:pt>
                <c:pt idx="2513">
                  <c:v>7.5590130000000002</c:v>
                </c:pt>
                <c:pt idx="2514">
                  <c:v>7.5590130000000002</c:v>
                </c:pt>
                <c:pt idx="2515">
                  <c:v>7.5590130000000002</c:v>
                </c:pt>
                <c:pt idx="2516">
                  <c:v>7.5605229999999999</c:v>
                </c:pt>
                <c:pt idx="2517">
                  <c:v>7.5584110000000004</c:v>
                </c:pt>
                <c:pt idx="2518">
                  <c:v>7.561483</c:v>
                </c:pt>
                <c:pt idx="2519">
                  <c:v>7.5684839999999998</c:v>
                </c:pt>
                <c:pt idx="2520">
                  <c:v>7.5730550000000001</c:v>
                </c:pt>
                <c:pt idx="2521">
                  <c:v>7.5730550000000001</c:v>
                </c:pt>
                <c:pt idx="2522">
                  <c:v>7.5730550000000001</c:v>
                </c:pt>
                <c:pt idx="2523">
                  <c:v>7.5620289999999999</c:v>
                </c:pt>
                <c:pt idx="2524">
                  <c:v>7.5588600000000001</c:v>
                </c:pt>
                <c:pt idx="2525">
                  <c:v>7.5412080000000001</c:v>
                </c:pt>
                <c:pt idx="2526">
                  <c:v>7.5417579999999997</c:v>
                </c:pt>
                <c:pt idx="2527">
                  <c:v>7.5483789999999997</c:v>
                </c:pt>
                <c:pt idx="2528">
                  <c:v>7.5483789999999997</c:v>
                </c:pt>
                <c:pt idx="2529">
                  <c:v>7.5483789999999997</c:v>
                </c:pt>
                <c:pt idx="2530">
                  <c:v>7.55105</c:v>
                </c:pt>
                <c:pt idx="2531">
                  <c:v>7.5493269999999999</c:v>
                </c:pt>
                <c:pt idx="2532">
                  <c:v>7.549728</c:v>
                </c:pt>
                <c:pt idx="2533">
                  <c:v>7.5434289999999997</c:v>
                </c:pt>
                <c:pt idx="2534">
                  <c:v>7.5401340000000001</c:v>
                </c:pt>
                <c:pt idx="2535">
                  <c:v>7.5401340000000001</c:v>
                </c:pt>
                <c:pt idx="2536">
                  <c:v>7.5401340000000001</c:v>
                </c:pt>
                <c:pt idx="2537">
                  <c:v>7.5458829999999999</c:v>
                </c:pt>
                <c:pt idx="2538">
                  <c:v>7.54101</c:v>
                </c:pt>
                <c:pt idx="2539">
                  <c:v>7.5384289999999998</c:v>
                </c:pt>
                <c:pt idx="2540">
                  <c:v>7.5509969999999997</c:v>
                </c:pt>
                <c:pt idx="2541">
                  <c:v>7.5449250000000001</c:v>
                </c:pt>
                <c:pt idx="2542">
                  <c:v>7.5449250000000001</c:v>
                </c:pt>
                <c:pt idx="2543">
                  <c:v>7.5449250000000001</c:v>
                </c:pt>
                <c:pt idx="2544">
                  <c:v>7.5424819999999997</c:v>
                </c:pt>
                <c:pt idx="2545">
                  <c:v>7.5439230000000004</c:v>
                </c:pt>
                <c:pt idx="2546">
                  <c:v>7.5402459999999998</c:v>
                </c:pt>
                <c:pt idx="2547">
                  <c:v>7.5426659999999996</c:v>
                </c:pt>
                <c:pt idx="2548">
                  <c:v>7.5419739999999997</c:v>
                </c:pt>
                <c:pt idx="2549">
                  <c:v>7.5419739999999997</c:v>
                </c:pt>
                <c:pt idx="2550">
                  <c:v>7.5419739999999997</c:v>
                </c:pt>
                <c:pt idx="2551">
                  <c:v>7.5419739999999997</c:v>
                </c:pt>
                <c:pt idx="2552">
                  <c:v>7.5419739999999997</c:v>
                </c:pt>
                <c:pt idx="2553">
                  <c:v>7.5407460000000004</c:v>
                </c:pt>
                <c:pt idx="2554">
                  <c:v>7.5372899999999996</c:v>
                </c:pt>
                <c:pt idx="2555">
                  <c:v>7.5136479999999999</c:v>
                </c:pt>
                <c:pt idx="2556">
                  <c:v>7.5136479999999999</c:v>
                </c:pt>
                <c:pt idx="2557">
                  <c:v>7.5136479999999999</c:v>
                </c:pt>
                <c:pt idx="2558">
                  <c:v>7.5136479999999999</c:v>
                </c:pt>
                <c:pt idx="2559">
                  <c:v>7.4504710000000003</c:v>
                </c:pt>
                <c:pt idx="2560">
                  <c:v>7.4501229999999996</c:v>
                </c:pt>
                <c:pt idx="2561">
                  <c:v>7.4427070000000004</c:v>
                </c:pt>
                <c:pt idx="2562">
                  <c:v>7.4378950000000001</c:v>
                </c:pt>
                <c:pt idx="2563">
                  <c:v>7.4378950000000001</c:v>
                </c:pt>
                <c:pt idx="2564">
                  <c:v>7.4378950000000001</c:v>
                </c:pt>
                <c:pt idx="2565">
                  <c:v>7.4319309999999996</c:v>
                </c:pt>
                <c:pt idx="2566">
                  <c:v>7.4358789999999999</c:v>
                </c:pt>
                <c:pt idx="2567">
                  <c:v>7.4439650000000004</c:v>
                </c:pt>
                <c:pt idx="2568">
                  <c:v>7.4493429999999998</c:v>
                </c:pt>
                <c:pt idx="2569">
                  <c:v>7.4504729999999997</c:v>
                </c:pt>
                <c:pt idx="2570">
                  <c:v>7.4504729999999997</c:v>
                </c:pt>
                <c:pt idx="2571">
                  <c:v>7.4504729999999997</c:v>
                </c:pt>
                <c:pt idx="2572">
                  <c:v>7.4535559999999998</c:v>
                </c:pt>
                <c:pt idx="2573">
                  <c:v>7.4402999999999997</c:v>
                </c:pt>
                <c:pt idx="2574">
                  <c:v>7.429246</c:v>
                </c:pt>
                <c:pt idx="2575">
                  <c:v>7.426736</c:v>
                </c:pt>
                <c:pt idx="2576">
                  <c:v>7.4347659999999998</c:v>
                </c:pt>
                <c:pt idx="2577">
                  <c:v>7.4347659999999998</c:v>
                </c:pt>
                <c:pt idx="2578">
                  <c:v>7.4347659999999998</c:v>
                </c:pt>
                <c:pt idx="2579">
                  <c:v>7.4367299999999998</c:v>
                </c:pt>
                <c:pt idx="2580">
                  <c:v>7.43391</c:v>
                </c:pt>
                <c:pt idx="2581">
                  <c:v>7.4324560000000002</c:v>
                </c:pt>
                <c:pt idx="2582">
                  <c:v>7.4301199999999996</c:v>
                </c:pt>
                <c:pt idx="2583">
                  <c:v>7.4259659999999998</c:v>
                </c:pt>
                <c:pt idx="2584">
                  <c:v>7.4259659999999998</c:v>
                </c:pt>
                <c:pt idx="2585">
                  <c:v>7.4259659999999998</c:v>
                </c:pt>
                <c:pt idx="2586">
                  <c:v>7.4206839999999996</c:v>
                </c:pt>
                <c:pt idx="2587">
                  <c:v>7.4135350000000004</c:v>
                </c:pt>
                <c:pt idx="2588">
                  <c:v>7.4151699999999998</c:v>
                </c:pt>
                <c:pt idx="2589">
                  <c:v>7.4235069999999999</c:v>
                </c:pt>
                <c:pt idx="2590">
                  <c:v>7.4273239999999996</c:v>
                </c:pt>
                <c:pt idx="2591">
                  <c:v>7.4273239999999996</c:v>
                </c:pt>
                <c:pt idx="2592">
                  <c:v>7.4273239999999996</c:v>
                </c:pt>
                <c:pt idx="2593">
                  <c:v>7.4323689999999996</c:v>
                </c:pt>
                <c:pt idx="2594">
                  <c:v>7.426774</c:v>
                </c:pt>
                <c:pt idx="2595">
                  <c:v>7.4291179999999999</c:v>
                </c:pt>
                <c:pt idx="2596">
                  <c:v>7.4348510000000001</c:v>
                </c:pt>
                <c:pt idx="2597">
                  <c:v>7.4360790000000003</c:v>
                </c:pt>
                <c:pt idx="2598">
                  <c:v>7.4360790000000003</c:v>
                </c:pt>
                <c:pt idx="2599">
                  <c:v>7.4360790000000003</c:v>
                </c:pt>
                <c:pt idx="2600">
                  <c:v>7.4387970000000001</c:v>
                </c:pt>
                <c:pt idx="2601">
                  <c:v>7.442939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28960"/>
        <c:axId val="44053632"/>
      </c:lineChart>
      <c:dateAx>
        <c:axId val="43928960"/>
        <c:scaling>
          <c:orientation val="minMax"/>
        </c:scaling>
        <c:delete val="0"/>
        <c:axPos val="b"/>
        <c:minorGridlines/>
        <c:numFmt formatCode="m/d/yyyy" sourceLinked="1"/>
        <c:majorTickMark val="out"/>
        <c:minorTickMark val="none"/>
        <c:tickLblPos val="nextTo"/>
        <c:crossAx val="44053632"/>
        <c:crosses val="autoZero"/>
        <c:auto val="1"/>
        <c:lblOffset val="100"/>
        <c:baseTimeUnit val="days"/>
        <c:minorUnit val="6"/>
        <c:minorTimeUnit val="months"/>
      </c:dateAx>
      <c:valAx>
        <c:axId val="44053632"/>
        <c:scaling>
          <c:orientation val="minMax"/>
          <c:min val="7.3000000000000007"/>
        </c:scaling>
        <c:delete val="0"/>
        <c:axPos val="l"/>
        <c:majorGridlines/>
        <c:numFmt formatCode="0.000000" sourceLinked="1"/>
        <c:majorTickMark val="out"/>
        <c:minorTickMark val="none"/>
        <c:tickLblPos val="nextTo"/>
        <c:crossAx val="43928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6M NRS1</a:t>
            </a:r>
            <a:r>
              <a:rPr lang="hr-HR" baseline="0"/>
              <a:t> 2012-2017</a:t>
            </a:r>
            <a:endParaRPr lang="hr-HR"/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'6M NRS1'!$B$5</c:f>
              <c:strCache>
                <c:ptCount val="1"/>
                <c:pt idx="0">
                  <c:v>HRK</c:v>
                </c:pt>
              </c:strCache>
            </c:strRef>
          </c:tx>
          <c:marker>
            <c:symbol val="none"/>
          </c:marker>
          <c:cat>
            <c:strRef>
              <c:f>'6M NRS1'!$A$6:$A$26</c:f>
              <c:strCache>
                <c:ptCount val="21"/>
                <c:pt idx="0">
                  <c:v>2012 / III</c:v>
                </c:pt>
                <c:pt idx="1">
                  <c:v>2012 / IV</c:v>
                </c:pt>
                <c:pt idx="2">
                  <c:v>2013 / I</c:v>
                </c:pt>
                <c:pt idx="3">
                  <c:v>2013 / II</c:v>
                </c:pt>
                <c:pt idx="4">
                  <c:v>2013 / III</c:v>
                </c:pt>
                <c:pt idx="5">
                  <c:v>2013 / IV</c:v>
                </c:pt>
                <c:pt idx="6">
                  <c:v>2014 / I</c:v>
                </c:pt>
                <c:pt idx="7">
                  <c:v>2014 / II</c:v>
                </c:pt>
                <c:pt idx="8">
                  <c:v>2014 / III</c:v>
                </c:pt>
                <c:pt idx="9">
                  <c:v>2014 / IV</c:v>
                </c:pt>
                <c:pt idx="10">
                  <c:v>2015 / I</c:v>
                </c:pt>
                <c:pt idx="11">
                  <c:v>2015 / II</c:v>
                </c:pt>
                <c:pt idx="12">
                  <c:v>2015 / III</c:v>
                </c:pt>
                <c:pt idx="13">
                  <c:v>2015 / IV</c:v>
                </c:pt>
                <c:pt idx="14">
                  <c:v>2016 / I</c:v>
                </c:pt>
                <c:pt idx="15">
                  <c:v>2016 / II</c:v>
                </c:pt>
                <c:pt idx="16">
                  <c:v>2016 / III</c:v>
                </c:pt>
                <c:pt idx="17">
                  <c:v>2016 / IV</c:v>
                </c:pt>
                <c:pt idx="18">
                  <c:v>2017 / I</c:v>
                </c:pt>
                <c:pt idx="19">
                  <c:v>2017 / II</c:v>
                </c:pt>
                <c:pt idx="20">
                  <c:v>2017 / III</c:v>
                </c:pt>
              </c:strCache>
            </c:strRef>
          </c:cat>
          <c:val>
            <c:numRef>
              <c:f>'6M NRS1'!$B$6:$B$26</c:f>
              <c:numCache>
                <c:formatCode>General</c:formatCode>
                <c:ptCount val="21"/>
                <c:pt idx="0">
                  <c:v>2.4300000000000002</c:v>
                </c:pt>
                <c:pt idx="1">
                  <c:v>2.42</c:v>
                </c:pt>
                <c:pt idx="2">
                  <c:v>2.4700000000000002</c:v>
                </c:pt>
                <c:pt idx="3">
                  <c:v>2.4500000000000002</c:v>
                </c:pt>
                <c:pt idx="4">
                  <c:v>2.2400000000000002</c:v>
                </c:pt>
                <c:pt idx="5">
                  <c:v>2.0099999999999998</c:v>
                </c:pt>
                <c:pt idx="6">
                  <c:v>1.98</c:v>
                </c:pt>
                <c:pt idx="7">
                  <c:v>1.96</c:v>
                </c:pt>
                <c:pt idx="8">
                  <c:v>1.82</c:v>
                </c:pt>
                <c:pt idx="9">
                  <c:v>1.72</c:v>
                </c:pt>
                <c:pt idx="10">
                  <c:v>1.67</c:v>
                </c:pt>
                <c:pt idx="11">
                  <c:v>1.59</c:v>
                </c:pt>
                <c:pt idx="12">
                  <c:v>1.47</c:v>
                </c:pt>
                <c:pt idx="13">
                  <c:v>1.42</c:v>
                </c:pt>
                <c:pt idx="14">
                  <c:v>1.37</c:v>
                </c:pt>
                <c:pt idx="15">
                  <c:v>1.28</c:v>
                </c:pt>
                <c:pt idx="16">
                  <c:v>1.1499999999999999</c:v>
                </c:pt>
                <c:pt idx="17">
                  <c:v>1.02</c:v>
                </c:pt>
                <c:pt idx="18">
                  <c:v>0.9</c:v>
                </c:pt>
                <c:pt idx="19">
                  <c:v>0.8</c:v>
                </c:pt>
                <c:pt idx="20">
                  <c:v>0.71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'6M NRS1'!$C$5</c:f>
              <c:strCache>
                <c:ptCount val="1"/>
                <c:pt idx="0">
                  <c:v>EUR</c:v>
                </c:pt>
              </c:strCache>
            </c:strRef>
          </c:tx>
          <c:marker>
            <c:symbol val="none"/>
          </c:marker>
          <c:cat>
            <c:strRef>
              <c:f>'6M NRS1'!$A$6:$A$26</c:f>
              <c:strCache>
                <c:ptCount val="21"/>
                <c:pt idx="0">
                  <c:v>2012 / III</c:v>
                </c:pt>
                <c:pt idx="1">
                  <c:v>2012 / IV</c:v>
                </c:pt>
                <c:pt idx="2">
                  <c:v>2013 / I</c:v>
                </c:pt>
                <c:pt idx="3">
                  <c:v>2013 / II</c:v>
                </c:pt>
                <c:pt idx="4">
                  <c:v>2013 / III</c:v>
                </c:pt>
                <c:pt idx="5">
                  <c:v>2013 / IV</c:v>
                </c:pt>
                <c:pt idx="6">
                  <c:v>2014 / I</c:v>
                </c:pt>
                <c:pt idx="7">
                  <c:v>2014 / II</c:v>
                </c:pt>
                <c:pt idx="8">
                  <c:v>2014 / III</c:v>
                </c:pt>
                <c:pt idx="9">
                  <c:v>2014 / IV</c:v>
                </c:pt>
                <c:pt idx="10">
                  <c:v>2015 / I</c:v>
                </c:pt>
                <c:pt idx="11">
                  <c:v>2015 / II</c:v>
                </c:pt>
                <c:pt idx="12">
                  <c:v>2015 / III</c:v>
                </c:pt>
                <c:pt idx="13">
                  <c:v>2015 / IV</c:v>
                </c:pt>
                <c:pt idx="14">
                  <c:v>2016 / I</c:v>
                </c:pt>
                <c:pt idx="15">
                  <c:v>2016 / II</c:v>
                </c:pt>
                <c:pt idx="16">
                  <c:v>2016 / III</c:v>
                </c:pt>
                <c:pt idx="17">
                  <c:v>2016 / IV</c:v>
                </c:pt>
                <c:pt idx="18">
                  <c:v>2017 / I</c:v>
                </c:pt>
                <c:pt idx="19">
                  <c:v>2017 / II</c:v>
                </c:pt>
                <c:pt idx="20">
                  <c:v>2017 / III</c:v>
                </c:pt>
              </c:strCache>
            </c:strRef>
          </c:cat>
          <c:val>
            <c:numRef>
              <c:f>'6M NRS1'!$C$6:$C$26</c:f>
              <c:numCache>
                <c:formatCode>General</c:formatCode>
                <c:ptCount val="21"/>
                <c:pt idx="0">
                  <c:v>3.27</c:v>
                </c:pt>
                <c:pt idx="1">
                  <c:v>3.23</c:v>
                </c:pt>
                <c:pt idx="2">
                  <c:v>3.23</c:v>
                </c:pt>
                <c:pt idx="3">
                  <c:v>3.16</c:v>
                </c:pt>
                <c:pt idx="4">
                  <c:v>3.03</c:v>
                </c:pt>
                <c:pt idx="5">
                  <c:v>2.92</c:v>
                </c:pt>
                <c:pt idx="6">
                  <c:v>2.77</c:v>
                </c:pt>
                <c:pt idx="7">
                  <c:v>2.65</c:v>
                </c:pt>
                <c:pt idx="8">
                  <c:v>2.56</c:v>
                </c:pt>
                <c:pt idx="9">
                  <c:v>2.4700000000000002</c:v>
                </c:pt>
                <c:pt idx="10">
                  <c:v>2.36</c:v>
                </c:pt>
                <c:pt idx="11">
                  <c:v>2.25</c:v>
                </c:pt>
                <c:pt idx="12">
                  <c:v>2.14</c:v>
                </c:pt>
                <c:pt idx="13">
                  <c:v>1.99</c:v>
                </c:pt>
                <c:pt idx="14">
                  <c:v>1.83</c:v>
                </c:pt>
                <c:pt idx="15">
                  <c:v>1.67</c:v>
                </c:pt>
                <c:pt idx="16">
                  <c:v>1.49</c:v>
                </c:pt>
                <c:pt idx="17">
                  <c:v>1.31</c:v>
                </c:pt>
                <c:pt idx="18">
                  <c:v>1.1399999999999999</c:v>
                </c:pt>
                <c:pt idx="19">
                  <c:v>0.98</c:v>
                </c:pt>
                <c:pt idx="20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92032"/>
        <c:axId val="44093824"/>
      </c:lineChart>
      <c:catAx>
        <c:axId val="44092032"/>
        <c:scaling>
          <c:orientation val="minMax"/>
        </c:scaling>
        <c:delete val="0"/>
        <c:axPos val="b"/>
        <c:majorTickMark val="out"/>
        <c:minorTickMark val="none"/>
        <c:tickLblPos val="nextTo"/>
        <c:crossAx val="44093824"/>
        <c:crosses val="autoZero"/>
        <c:auto val="1"/>
        <c:lblAlgn val="ctr"/>
        <c:lblOffset val="100"/>
        <c:noMultiLvlLbl val="0"/>
      </c:catAx>
      <c:valAx>
        <c:axId val="44093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092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Euribor 2004-2018</a:t>
            </a:r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Euribor!$B$2</c:f>
              <c:strCache>
                <c:ptCount val="1"/>
                <c:pt idx="0">
                  <c:v>Euribor 6m</c:v>
                </c:pt>
              </c:strCache>
            </c:strRef>
          </c:tx>
          <c:marker>
            <c:symbol val="none"/>
          </c:marker>
          <c:cat>
            <c:numRef>
              <c:f>Euribor!$A$3:$A$3619</c:f>
              <c:numCache>
                <c:formatCode>m/d/yyyy</c:formatCode>
                <c:ptCount val="3617"/>
                <c:pt idx="0">
                  <c:v>37988</c:v>
                </c:pt>
                <c:pt idx="1">
                  <c:v>37991</c:v>
                </c:pt>
                <c:pt idx="2">
                  <c:v>37992</c:v>
                </c:pt>
                <c:pt idx="3">
                  <c:v>37993</c:v>
                </c:pt>
                <c:pt idx="4">
                  <c:v>37994</c:v>
                </c:pt>
                <c:pt idx="5">
                  <c:v>37995</c:v>
                </c:pt>
                <c:pt idx="6">
                  <c:v>37998</c:v>
                </c:pt>
                <c:pt idx="7">
                  <c:v>37999</c:v>
                </c:pt>
                <c:pt idx="8">
                  <c:v>38000</c:v>
                </c:pt>
                <c:pt idx="9">
                  <c:v>38001</c:v>
                </c:pt>
                <c:pt idx="10">
                  <c:v>38002</c:v>
                </c:pt>
                <c:pt idx="11">
                  <c:v>38005</c:v>
                </c:pt>
                <c:pt idx="12">
                  <c:v>38006</c:v>
                </c:pt>
                <c:pt idx="13">
                  <c:v>38007</c:v>
                </c:pt>
                <c:pt idx="14">
                  <c:v>38008</c:v>
                </c:pt>
                <c:pt idx="15">
                  <c:v>38009</c:v>
                </c:pt>
                <c:pt idx="16">
                  <c:v>38012</c:v>
                </c:pt>
                <c:pt idx="17">
                  <c:v>38013</c:v>
                </c:pt>
                <c:pt idx="18">
                  <c:v>38014</c:v>
                </c:pt>
                <c:pt idx="19">
                  <c:v>38015</c:v>
                </c:pt>
                <c:pt idx="20">
                  <c:v>38016</c:v>
                </c:pt>
                <c:pt idx="21">
                  <c:v>38019</c:v>
                </c:pt>
                <c:pt idx="22">
                  <c:v>38020</c:v>
                </c:pt>
                <c:pt idx="23">
                  <c:v>38021</c:v>
                </c:pt>
                <c:pt idx="24">
                  <c:v>38022</c:v>
                </c:pt>
                <c:pt idx="25">
                  <c:v>38023</c:v>
                </c:pt>
                <c:pt idx="26">
                  <c:v>38026</c:v>
                </c:pt>
                <c:pt idx="27">
                  <c:v>38027</c:v>
                </c:pt>
                <c:pt idx="28">
                  <c:v>38028</c:v>
                </c:pt>
                <c:pt idx="29">
                  <c:v>38029</c:v>
                </c:pt>
                <c:pt idx="30">
                  <c:v>38030</c:v>
                </c:pt>
                <c:pt idx="31">
                  <c:v>38033</c:v>
                </c:pt>
                <c:pt idx="32">
                  <c:v>38034</c:v>
                </c:pt>
                <c:pt idx="33">
                  <c:v>38035</c:v>
                </c:pt>
                <c:pt idx="34">
                  <c:v>38036</c:v>
                </c:pt>
                <c:pt idx="35">
                  <c:v>38037</c:v>
                </c:pt>
                <c:pt idx="36">
                  <c:v>38040</c:v>
                </c:pt>
                <c:pt idx="37">
                  <c:v>38041</c:v>
                </c:pt>
                <c:pt idx="38">
                  <c:v>38042</c:v>
                </c:pt>
                <c:pt idx="39">
                  <c:v>38043</c:v>
                </c:pt>
                <c:pt idx="40">
                  <c:v>38044</c:v>
                </c:pt>
                <c:pt idx="41">
                  <c:v>38047</c:v>
                </c:pt>
                <c:pt idx="42">
                  <c:v>38048</c:v>
                </c:pt>
                <c:pt idx="43">
                  <c:v>38049</c:v>
                </c:pt>
                <c:pt idx="44">
                  <c:v>38050</c:v>
                </c:pt>
                <c:pt idx="45">
                  <c:v>38051</c:v>
                </c:pt>
                <c:pt idx="46">
                  <c:v>38054</c:v>
                </c:pt>
                <c:pt idx="47">
                  <c:v>38055</c:v>
                </c:pt>
                <c:pt idx="48">
                  <c:v>38056</c:v>
                </c:pt>
                <c:pt idx="49">
                  <c:v>38057</c:v>
                </c:pt>
                <c:pt idx="50">
                  <c:v>38058</c:v>
                </c:pt>
                <c:pt idx="51">
                  <c:v>38061</c:v>
                </c:pt>
                <c:pt idx="52">
                  <c:v>38062</c:v>
                </c:pt>
                <c:pt idx="53">
                  <c:v>38063</c:v>
                </c:pt>
                <c:pt idx="54">
                  <c:v>38064</c:v>
                </c:pt>
                <c:pt idx="55">
                  <c:v>38065</c:v>
                </c:pt>
                <c:pt idx="56">
                  <c:v>38068</c:v>
                </c:pt>
                <c:pt idx="57">
                  <c:v>38069</c:v>
                </c:pt>
                <c:pt idx="58">
                  <c:v>38070</c:v>
                </c:pt>
                <c:pt idx="59">
                  <c:v>38071</c:v>
                </c:pt>
                <c:pt idx="60">
                  <c:v>38072</c:v>
                </c:pt>
                <c:pt idx="61">
                  <c:v>38075</c:v>
                </c:pt>
                <c:pt idx="62">
                  <c:v>38076</c:v>
                </c:pt>
                <c:pt idx="63">
                  <c:v>38077</c:v>
                </c:pt>
                <c:pt idx="64">
                  <c:v>38078</c:v>
                </c:pt>
                <c:pt idx="65">
                  <c:v>38079</c:v>
                </c:pt>
                <c:pt idx="66">
                  <c:v>38082</c:v>
                </c:pt>
                <c:pt idx="67">
                  <c:v>38083</c:v>
                </c:pt>
                <c:pt idx="68">
                  <c:v>38084</c:v>
                </c:pt>
                <c:pt idx="69">
                  <c:v>38085</c:v>
                </c:pt>
                <c:pt idx="70">
                  <c:v>38090</c:v>
                </c:pt>
                <c:pt idx="71">
                  <c:v>38091</c:v>
                </c:pt>
                <c:pt idx="72">
                  <c:v>38092</c:v>
                </c:pt>
                <c:pt idx="73">
                  <c:v>38093</c:v>
                </c:pt>
                <c:pt idx="74">
                  <c:v>38096</c:v>
                </c:pt>
                <c:pt idx="75">
                  <c:v>38097</c:v>
                </c:pt>
                <c:pt idx="76">
                  <c:v>38098</c:v>
                </c:pt>
                <c:pt idx="77">
                  <c:v>38099</c:v>
                </c:pt>
                <c:pt idx="78">
                  <c:v>38100</c:v>
                </c:pt>
                <c:pt idx="79">
                  <c:v>38103</c:v>
                </c:pt>
                <c:pt idx="80">
                  <c:v>38104</c:v>
                </c:pt>
                <c:pt idx="81">
                  <c:v>38105</c:v>
                </c:pt>
                <c:pt idx="82">
                  <c:v>38106</c:v>
                </c:pt>
                <c:pt idx="83">
                  <c:v>38107</c:v>
                </c:pt>
                <c:pt idx="84">
                  <c:v>38110</c:v>
                </c:pt>
                <c:pt idx="85">
                  <c:v>38111</c:v>
                </c:pt>
                <c:pt idx="86">
                  <c:v>38112</c:v>
                </c:pt>
                <c:pt idx="87">
                  <c:v>38113</c:v>
                </c:pt>
                <c:pt idx="88">
                  <c:v>38114</c:v>
                </c:pt>
                <c:pt idx="89">
                  <c:v>38117</c:v>
                </c:pt>
                <c:pt idx="90">
                  <c:v>38118</c:v>
                </c:pt>
                <c:pt idx="91">
                  <c:v>38119</c:v>
                </c:pt>
                <c:pt idx="92">
                  <c:v>38120</c:v>
                </c:pt>
                <c:pt idx="93">
                  <c:v>38121</c:v>
                </c:pt>
                <c:pt idx="94">
                  <c:v>38124</c:v>
                </c:pt>
                <c:pt idx="95">
                  <c:v>38125</c:v>
                </c:pt>
                <c:pt idx="96">
                  <c:v>38126</c:v>
                </c:pt>
                <c:pt idx="97">
                  <c:v>38127</c:v>
                </c:pt>
                <c:pt idx="98">
                  <c:v>38128</c:v>
                </c:pt>
                <c:pt idx="99">
                  <c:v>38131</c:v>
                </c:pt>
                <c:pt idx="100">
                  <c:v>38132</c:v>
                </c:pt>
                <c:pt idx="101">
                  <c:v>38133</c:v>
                </c:pt>
                <c:pt idx="102">
                  <c:v>38134</c:v>
                </c:pt>
                <c:pt idx="103">
                  <c:v>38135</c:v>
                </c:pt>
                <c:pt idx="104">
                  <c:v>38138</c:v>
                </c:pt>
                <c:pt idx="105">
                  <c:v>38139</c:v>
                </c:pt>
                <c:pt idx="106">
                  <c:v>38140</c:v>
                </c:pt>
                <c:pt idx="107">
                  <c:v>38141</c:v>
                </c:pt>
                <c:pt idx="108">
                  <c:v>38142</c:v>
                </c:pt>
                <c:pt idx="109">
                  <c:v>38145</c:v>
                </c:pt>
                <c:pt idx="110">
                  <c:v>38146</c:v>
                </c:pt>
                <c:pt idx="111">
                  <c:v>38147</c:v>
                </c:pt>
                <c:pt idx="112">
                  <c:v>38148</c:v>
                </c:pt>
                <c:pt idx="113">
                  <c:v>38149</c:v>
                </c:pt>
                <c:pt idx="114">
                  <c:v>38152</c:v>
                </c:pt>
                <c:pt idx="115">
                  <c:v>38153</c:v>
                </c:pt>
                <c:pt idx="116">
                  <c:v>38154</c:v>
                </c:pt>
                <c:pt idx="117">
                  <c:v>38155</c:v>
                </c:pt>
                <c:pt idx="118">
                  <c:v>38156</c:v>
                </c:pt>
                <c:pt idx="119">
                  <c:v>38159</c:v>
                </c:pt>
                <c:pt idx="120">
                  <c:v>38160</c:v>
                </c:pt>
                <c:pt idx="121">
                  <c:v>38161</c:v>
                </c:pt>
                <c:pt idx="122">
                  <c:v>38162</c:v>
                </c:pt>
                <c:pt idx="123">
                  <c:v>38163</c:v>
                </c:pt>
                <c:pt idx="124">
                  <c:v>38166</c:v>
                </c:pt>
                <c:pt idx="125">
                  <c:v>38167</c:v>
                </c:pt>
                <c:pt idx="126">
                  <c:v>38168</c:v>
                </c:pt>
                <c:pt idx="127">
                  <c:v>38169</c:v>
                </c:pt>
                <c:pt idx="128">
                  <c:v>38170</c:v>
                </c:pt>
                <c:pt idx="129">
                  <c:v>38173</c:v>
                </c:pt>
                <c:pt idx="130">
                  <c:v>38174</c:v>
                </c:pt>
                <c:pt idx="131">
                  <c:v>38175</c:v>
                </c:pt>
                <c:pt idx="132">
                  <c:v>38176</c:v>
                </c:pt>
                <c:pt idx="133">
                  <c:v>38177</c:v>
                </c:pt>
                <c:pt idx="134">
                  <c:v>38180</c:v>
                </c:pt>
                <c:pt idx="135">
                  <c:v>38181</c:v>
                </c:pt>
                <c:pt idx="136">
                  <c:v>38182</c:v>
                </c:pt>
                <c:pt idx="137">
                  <c:v>38183</c:v>
                </c:pt>
                <c:pt idx="138">
                  <c:v>38184</c:v>
                </c:pt>
                <c:pt idx="139">
                  <c:v>38187</c:v>
                </c:pt>
                <c:pt idx="140">
                  <c:v>38188</c:v>
                </c:pt>
                <c:pt idx="141">
                  <c:v>38189</c:v>
                </c:pt>
                <c:pt idx="142">
                  <c:v>38190</c:v>
                </c:pt>
                <c:pt idx="143">
                  <c:v>38191</c:v>
                </c:pt>
                <c:pt idx="144">
                  <c:v>38194</c:v>
                </c:pt>
                <c:pt idx="145">
                  <c:v>38195</c:v>
                </c:pt>
                <c:pt idx="146">
                  <c:v>38196</c:v>
                </c:pt>
                <c:pt idx="147">
                  <c:v>38197</c:v>
                </c:pt>
                <c:pt idx="148">
                  <c:v>38198</c:v>
                </c:pt>
                <c:pt idx="149">
                  <c:v>38201</c:v>
                </c:pt>
                <c:pt idx="150">
                  <c:v>38202</c:v>
                </c:pt>
                <c:pt idx="151">
                  <c:v>38203</c:v>
                </c:pt>
                <c:pt idx="152">
                  <c:v>38204</c:v>
                </c:pt>
                <c:pt idx="153">
                  <c:v>38205</c:v>
                </c:pt>
                <c:pt idx="154">
                  <c:v>38208</c:v>
                </c:pt>
                <c:pt idx="155">
                  <c:v>38209</c:v>
                </c:pt>
                <c:pt idx="156">
                  <c:v>38210</c:v>
                </c:pt>
                <c:pt idx="157">
                  <c:v>38211</c:v>
                </c:pt>
                <c:pt idx="158">
                  <c:v>38212</c:v>
                </c:pt>
                <c:pt idx="159">
                  <c:v>38215</c:v>
                </c:pt>
                <c:pt idx="160">
                  <c:v>38216</c:v>
                </c:pt>
                <c:pt idx="161">
                  <c:v>38217</c:v>
                </c:pt>
                <c:pt idx="162">
                  <c:v>38218</c:v>
                </c:pt>
                <c:pt idx="163">
                  <c:v>38219</c:v>
                </c:pt>
                <c:pt idx="164">
                  <c:v>38222</c:v>
                </c:pt>
                <c:pt idx="165">
                  <c:v>38223</c:v>
                </c:pt>
                <c:pt idx="166">
                  <c:v>38224</c:v>
                </c:pt>
                <c:pt idx="167">
                  <c:v>38225</c:v>
                </c:pt>
                <c:pt idx="168">
                  <c:v>38226</c:v>
                </c:pt>
                <c:pt idx="169">
                  <c:v>38229</c:v>
                </c:pt>
                <c:pt idx="170">
                  <c:v>38230</c:v>
                </c:pt>
                <c:pt idx="171">
                  <c:v>38231</c:v>
                </c:pt>
                <c:pt idx="172">
                  <c:v>38232</c:v>
                </c:pt>
                <c:pt idx="173">
                  <c:v>38233</c:v>
                </c:pt>
                <c:pt idx="174">
                  <c:v>38236</c:v>
                </c:pt>
                <c:pt idx="175">
                  <c:v>38237</c:v>
                </c:pt>
                <c:pt idx="176">
                  <c:v>38238</c:v>
                </c:pt>
                <c:pt idx="177">
                  <c:v>38239</c:v>
                </c:pt>
                <c:pt idx="178">
                  <c:v>38240</c:v>
                </c:pt>
                <c:pt idx="179">
                  <c:v>38243</c:v>
                </c:pt>
                <c:pt idx="180">
                  <c:v>38244</c:v>
                </c:pt>
                <c:pt idx="181">
                  <c:v>38245</c:v>
                </c:pt>
                <c:pt idx="182">
                  <c:v>38246</c:v>
                </c:pt>
                <c:pt idx="183">
                  <c:v>38247</c:v>
                </c:pt>
                <c:pt idx="184">
                  <c:v>38250</c:v>
                </c:pt>
                <c:pt idx="185">
                  <c:v>38251</c:v>
                </c:pt>
                <c:pt idx="186">
                  <c:v>38252</c:v>
                </c:pt>
                <c:pt idx="187">
                  <c:v>38253</c:v>
                </c:pt>
                <c:pt idx="188">
                  <c:v>38254</c:v>
                </c:pt>
                <c:pt idx="189">
                  <c:v>38257</c:v>
                </c:pt>
                <c:pt idx="190">
                  <c:v>38258</c:v>
                </c:pt>
                <c:pt idx="191">
                  <c:v>38259</c:v>
                </c:pt>
                <c:pt idx="192">
                  <c:v>38260</c:v>
                </c:pt>
                <c:pt idx="193">
                  <c:v>38261</c:v>
                </c:pt>
                <c:pt idx="194">
                  <c:v>38264</c:v>
                </c:pt>
                <c:pt idx="195">
                  <c:v>38265</c:v>
                </c:pt>
                <c:pt idx="196">
                  <c:v>38266</c:v>
                </c:pt>
                <c:pt idx="197">
                  <c:v>38267</c:v>
                </c:pt>
                <c:pt idx="198">
                  <c:v>38268</c:v>
                </c:pt>
                <c:pt idx="199">
                  <c:v>38271</c:v>
                </c:pt>
                <c:pt idx="200">
                  <c:v>38272</c:v>
                </c:pt>
                <c:pt idx="201">
                  <c:v>38273</c:v>
                </c:pt>
                <c:pt idx="202">
                  <c:v>38274</c:v>
                </c:pt>
                <c:pt idx="203">
                  <c:v>38275</c:v>
                </c:pt>
                <c:pt idx="204">
                  <c:v>38278</c:v>
                </c:pt>
                <c:pt idx="205">
                  <c:v>38279</c:v>
                </c:pt>
                <c:pt idx="206">
                  <c:v>38280</c:v>
                </c:pt>
                <c:pt idx="207">
                  <c:v>38281</c:v>
                </c:pt>
                <c:pt idx="208">
                  <c:v>38282</c:v>
                </c:pt>
                <c:pt idx="209">
                  <c:v>38285</c:v>
                </c:pt>
                <c:pt idx="210">
                  <c:v>38286</c:v>
                </c:pt>
                <c:pt idx="211">
                  <c:v>38287</c:v>
                </c:pt>
                <c:pt idx="212">
                  <c:v>38288</c:v>
                </c:pt>
                <c:pt idx="213">
                  <c:v>38289</c:v>
                </c:pt>
                <c:pt idx="214">
                  <c:v>38292</c:v>
                </c:pt>
                <c:pt idx="215">
                  <c:v>38293</c:v>
                </c:pt>
                <c:pt idx="216">
                  <c:v>38294</c:v>
                </c:pt>
                <c:pt idx="217">
                  <c:v>38295</c:v>
                </c:pt>
                <c:pt idx="218">
                  <c:v>38296</c:v>
                </c:pt>
                <c:pt idx="219">
                  <c:v>38299</c:v>
                </c:pt>
                <c:pt idx="220">
                  <c:v>38300</c:v>
                </c:pt>
                <c:pt idx="221">
                  <c:v>38301</c:v>
                </c:pt>
                <c:pt idx="222">
                  <c:v>38302</c:v>
                </c:pt>
                <c:pt idx="223">
                  <c:v>38303</c:v>
                </c:pt>
                <c:pt idx="224">
                  <c:v>38306</c:v>
                </c:pt>
                <c:pt idx="225">
                  <c:v>38307</c:v>
                </c:pt>
                <c:pt idx="226">
                  <c:v>38308</c:v>
                </c:pt>
                <c:pt idx="227">
                  <c:v>38309</c:v>
                </c:pt>
                <c:pt idx="228">
                  <c:v>38310</c:v>
                </c:pt>
                <c:pt idx="229">
                  <c:v>38313</c:v>
                </c:pt>
                <c:pt idx="230">
                  <c:v>38314</c:v>
                </c:pt>
                <c:pt idx="231">
                  <c:v>38315</c:v>
                </c:pt>
                <c:pt idx="232">
                  <c:v>38316</c:v>
                </c:pt>
                <c:pt idx="233">
                  <c:v>38317</c:v>
                </c:pt>
                <c:pt idx="234">
                  <c:v>38320</c:v>
                </c:pt>
                <c:pt idx="235">
                  <c:v>38321</c:v>
                </c:pt>
                <c:pt idx="236">
                  <c:v>38322</c:v>
                </c:pt>
                <c:pt idx="237">
                  <c:v>38323</c:v>
                </c:pt>
                <c:pt idx="238">
                  <c:v>38324</c:v>
                </c:pt>
                <c:pt idx="239">
                  <c:v>38327</c:v>
                </c:pt>
                <c:pt idx="240">
                  <c:v>38328</c:v>
                </c:pt>
                <c:pt idx="241">
                  <c:v>38329</c:v>
                </c:pt>
                <c:pt idx="242">
                  <c:v>38330</c:v>
                </c:pt>
                <c:pt idx="243">
                  <c:v>38331</c:v>
                </c:pt>
                <c:pt idx="244">
                  <c:v>38334</c:v>
                </c:pt>
                <c:pt idx="245">
                  <c:v>38335</c:v>
                </c:pt>
                <c:pt idx="246">
                  <c:v>38336</c:v>
                </c:pt>
                <c:pt idx="247">
                  <c:v>38337</c:v>
                </c:pt>
                <c:pt idx="248">
                  <c:v>38338</c:v>
                </c:pt>
                <c:pt idx="249">
                  <c:v>38341</c:v>
                </c:pt>
                <c:pt idx="250">
                  <c:v>38342</c:v>
                </c:pt>
                <c:pt idx="251">
                  <c:v>38343</c:v>
                </c:pt>
                <c:pt idx="252">
                  <c:v>38344</c:v>
                </c:pt>
                <c:pt idx="253">
                  <c:v>38345</c:v>
                </c:pt>
                <c:pt idx="254">
                  <c:v>38348</c:v>
                </c:pt>
                <c:pt idx="255">
                  <c:v>38349</c:v>
                </c:pt>
                <c:pt idx="256">
                  <c:v>38350</c:v>
                </c:pt>
                <c:pt idx="257">
                  <c:v>38351</c:v>
                </c:pt>
                <c:pt idx="258">
                  <c:v>38352</c:v>
                </c:pt>
                <c:pt idx="259">
                  <c:v>38355</c:v>
                </c:pt>
                <c:pt idx="260">
                  <c:v>38356</c:v>
                </c:pt>
                <c:pt idx="261">
                  <c:v>38357</c:v>
                </c:pt>
                <c:pt idx="262">
                  <c:v>38358</c:v>
                </c:pt>
                <c:pt idx="263">
                  <c:v>38359</c:v>
                </c:pt>
                <c:pt idx="264">
                  <c:v>38362</c:v>
                </c:pt>
                <c:pt idx="265">
                  <c:v>38363</c:v>
                </c:pt>
                <c:pt idx="266">
                  <c:v>38364</c:v>
                </c:pt>
                <c:pt idx="267">
                  <c:v>38365</c:v>
                </c:pt>
                <c:pt idx="268">
                  <c:v>38366</c:v>
                </c:pt>
                <c:pt idx="269">
                  <c:v>38369</c:v>
                </c:pt>
                <c:pt idx="270">
                  <c:v>38370</c:v>
                </c:pt>
                <c:pt idx="271">
                  <c:v>38371</c:v>
                </c:pt>
                <c:pt idx="272">
                  <c:v>38372</c:v>
                </c:pt>
                <c:pt idx="273">
                  <c:v>38373</c:v>
                </c:pt>
                <c:pt idx="274">
                  <c:v>38376</c:v>
                </c:pt>
                <c:pt idx="275">
                  <c:v>38377</c:v>
                </c:pt>
                <c:pt idx="276">
                  <c:v>38378</c:v>
                </c:pt>
                <c:pt idx="277">
                  <c:v>38379</c:v>
                </c:pt>
                <c:pt idx="278">
                  <c:v>38380</c:v>
                </c:pt>
                <c:pt idx="279">
                  <c:v>38383</c:v>
                </c:pt>
                <c:pt idx="280">
                  <c:v>38384</c:v>
                </c:pt>
                <c:pt idx="281">
                  <c:v>38385</c:v>
                </c:pt>
                <c:pt idx="282">
                  <c:v>38386</c:v>
                </c:pt>
                <c:pt idx="283">
                  <c:v>38387</c:v>
                </c:pt>
                <c:pt idx="284">
                  <c:v>38390</c:v>
                </c:pt>
                <c:pt idx="285">
                  <c:v>38391</c:v>
                </c:pt>
                <c:pt idx="286">
                  <c:v>38392</c:v>
                </c:pt>
                <c:pt idx="287">
                  <c:v>38393</c:v>
                </c:pt>
                <c:pt idx="288">
                  <c:v>38394</c:v>
                </c:pt>
                <c:pt idx="289">
                  <c:v>38397</c:v>
                </c:pt>
                <c:pt idx="290">
                  <c:v>38398</c:v>
                </c:pt>
                <c:pt idx="291">
                  <c:v>38399</c:v>
                </c:pt>
                <c:pt idx="292">
                  <c:v>38400</c:v>
                </c:pt>
                <c:pt idx="293">
                  <c:v>38401</c:v>
                </c:pt>
                <c:pt idx="294">
                  <c:v>38404</c:v>
                </c:pt>
                <c:pt idx="295">
                  <c:v>38405</c:v>
                </c:pt>
                <c:pt idx="296">
                  <c:v>38406</c:v>
                </c:pt>
                <c:pt idx="297">
                  <c:v>38407</c:v>
                </c:pt>
                <c:pt idx="298">
                  <c:v>38408</c:v>
                </c:pt>
                <c:pt idx="299">
                  <c:v>38411</c:v>
                </c:pt>
                <c:pt idx="300">
                  <c:v>38412</c:v>
                </c:pt>
                <c:pt idx="301">
                  <c:v>38413</c:v>
                </c:pt>
                <c:pt idx="302">
                  <c:v>38414</c:v>
                </c:pt>
                <c:pt idx="303">
                  <c:v>38415</c:v>
                </c:pt>
                <c:pt idx="304">
                  <c:v>38418</c:v>
                </c:pt>
                <c:pt idx="305">
                  <c:v>38419</c:v>
                </c:pt>
                <c:pt idx="306">
                  <c:v>38420</c:v>
                </c:pt>
                <c:pt idx="307">
                  <c:v>38421</c:v>
                </c:pt>
                <c:pt idx="308">
                  <c:v>38422</c:v>
                </c:pt>
                <c:pt idx="309">
                  <c:v>38425</c:v>
                </c:pt>
                <c:pt idx="310">
                  <c:v>38426</c:v>
                </c:pt>
                <c:pt idx="311">
                  <c:v>38427</c:v>
                </c:pt>
                <c:pt idx="312">
                  <c:v>38428</c:v>
                </c:pt>
                <c:pt idx="313">
                  <c:v>38429</c:v>
                </c:pt>
                <c:pt idx="314">
                  <c:v>38432</c:v>
                </c:pt>
                <c:pt idx="315">
                  <c:v>38433</c:v>
                </c:pt>
                <c:pt idx="316">
                  <c:v>38434</c:v>
                </c:pt>
                <c:pt idx="317">
                  <c:v>38435</c:v>
                </c:pt>
                <c:pt idx="318">
                  <c:v>38440</c:v>
                </c:pt>
                <c:pt idx="319">
                  <c:v>38441</c:v>
                </c:pt>
                <c:pt idx="320">
                  <c:v>38442</c:v>
                </c:pt>
                <c:pt idx="321">
                  <c:v>38443</c:v>
                </c:pt>
                <c:pt idx="322">
                  <c:v>38446</c:v>
                </c:pt>
                <c:pt idx="323">
                  <c:v>38447</c:v>
                </c:pt>
                <c:pt idx="324">
                  <c:v>38448</c:v>
                </c:pt>
                <c:pt idx="325">
                  <c:v>38449</c:v>
                </c:pt>
                <c:pt idx="326">
                  <c:v>38450</c:v>
                </c:pt>
                <c:pt idx="327">
                  <c:v>38453</c:v>
                </c:pt>
                <c:pt idx="328">
                  <c:v>38454</c:v>
                </c:pt>
                <c:pt idx="329">
                  <c:v>38455</c:v>
                </c:pt>
                <c:pt idx="330">
                  <c:v>38456</c:v>
                </c:pt>
                <c:pt idx="331">
                  <c:v>38457</c:v>
                </c:pt>
                <c:pt idx="332">
                  <c:v>38460</c:v>
                </c:pt>
                <c:pt idx="333">
                  <c:v>38461</c:v>
                </c:pt>
                <c:pt idx="334">
                  <c:v>38462</c:v>
                </c:pt>
                <c:pt idx="335">
                  <c:v>38463</c:v>
                </c:pt>
                <c:pt idx="336">
                  <c:v>38464</c:v>
                </c:pt>
                <c:pt idx="337">
                  <c:v>38467</c:v>
                </c:pt>
                <c:pt idx="338">
                  <c:v>38468</c:v>
                </c:pt>
                <c:pt idx="339">
                  <c:v>38469</c:v>
                </c:pt>
                <c:pt idx="340">
                  <c:v>38470</c:v>
                </c:pt>
                <c:pt idx="341">
                  <c:v>38471</c:v>
                </c:pt>
                <c:pt idx="342">
                  <c:v>38474</c:v>
                </c:pt>
                <c:pt idx="343">
                  <c:v>38475</c:v>
                </c:pt>
                <c:pt idx="344">
                  <c:v>38476</c:v>
                </c:pt>
                <c:pt idx="345">
                  <c:v>38477</c:v>
                </c:pt>
                <c:pt idx="346">
                  <c:v>38478</c:v>
                </c:pt>
                <c:pt idx="347">
                  <c:v>38481</c:v>
                </c:pt>
                <c:pt idx="348">
                  <c:v>38482</c:v>
                </c:pt>
                <c:pt idx="349">
                  <c:v>38483</c:v>
                </c:pt>
                <c:pt idx="350">
                  <c:v>38484</c:v>
                </c:pt>
                <c:pt idx="351">
                  <c:v>38485</c:v>
                </c:pt>
                <c:pt idx="352">
                  <c:v>38488</c:v>
                </c:pt>
                <c:pt idx="353">
                  <c:v>38489</c:v>
                </c:pt>
                <c:pt idx="354">
                  <c:v>38490</c:v>
                </c:pt>
                <c:pt idx="355">
                  <c:v>38491</c:v>
                </c:pt>
                <c:pt idx="356">
                  <c:v>38492</c:v>
                </c:pt>
                <c:pt idx="357">
                  <c:v>38495</c:v>
                </c:pt>
                <c:pt idx="358">
                  <c:v>38496</c:v>
                </c:pt>
                <c:pt idx="359">
                  <c:v>38497</c:v>
                </c:pt>
                <c:pt idx="360">
                  <c:v>38498</c:v>
                </c:pt>
                <c:pt idx="361">
                  <c:v>38499</c:v>
                </c:pt>
                <c:pt idx="362">
                  <c:v>38502</c:v>
                </c:pt>
                <c:pt idx="363">
                  <c:v>38503</c:v>
                </c:pt>
                <c:pt idx="364">
                  <c:v>38504</c:v>
                </c:pt>
                <c:pt idx="365">
                  <c:v>38505</c:v>
                </c:pt>
                <c:pt idx="366">
                  <c:v>38506</c:v>
                </c:pt>
                <c:pt idx="367">
                  <c:v>38509</c:v>
                </c:pt>
                <c:pt idx="368">
                  <c:v>38510</c:v>
                </c:pt>
                <c:pt idx="369">
                  <c:v>38511</c:v>
                </c:pt>
                <c:pt idx="370">
                  <c:v>38512</c:v>
                </c:pt>
                <c:pt idx="371">
                  <c:v>38513</c:v>
                </c:pt>
                <c:pt idx="372">
                  <c:v>38516</c:v>
                </c:pt>
                <c:pt idx="373">
                  <c:v>38517</c:v>
                </c:pt>
                <c:pt idx="374">
                  <c:v>38518</c:v>
                </c:pt>
                <c:pt idx="375">
                  <c:v>38519</c:v>
                </c:pt>
                <c:pt idx="376">
                  <c:v>38520</c:v>
                </c:pt>
                <c:pt idx="377">
                  <c:v>38523</c:v>
                </c:pt>
                <c:pt idx="378">
                  <c:v>38524</c:v>
                </c:pt>
                <c:pt idx="379">
                  <c:v>38525</c:v>
                </c:pt>
                <c:pt idx="380">
                  <c:v>38526</c:v>
                </c:pt>
                <c:pt idx="381">
                  <c:v>38527</c:v>
                </c:pt>
                <c:pt idx="382">
                  <c:v>38530</c:v>
                </c:pt>
                <c:pt idx="383">
                  <c:v>38531</c:v>
                </c:pt>
                <c:pt idx="384">
                  <c:v>38532</c:v>
                </c:pt>
                <c:pt idx="385">
                  <c:v>38533</c:v>
                </c:pt>
                <c:pt idx="386">
                  <c:v>38534</c:v>
                </c:pt>
                <c:pt idx="387">
                  <c:v>38537</c:v>
                </c:pt>
                <c:pt idx="388">
                  <c:v>38538</c:v>
                </c:pt>
                <c:pt idx="389">
                  <c:v>38539</c:v>
                </c:pt>
                <c:pt idx="390">
                  <c:v>38540</c:v>
                </c:pt>
                <c:pt idx="391">
                  <c:v>38541</c:v>
                </c:pt>
                <c:pt idx="392">
                  <c:v>38544</c:v>
                </c:pt>
                <c:pt idx="393">
                  <c:v>38545</c:v>
                </c:pt>
                <c:pt idx="394">
                  <c:v>38546</c:v>
                </c:pt>
                <c:pt idx="395">
                  <c:v>38547</c:v>
                </c:pt>
                <c:pt idx="396">
                  <c:v>38548</c:v>
                </c:pt>
                <c:pt idx="397">
                  <c:v>38551</c:v>
                </c:pt>
                <c:pt idx="398">
                  <c:v>38552</c:v>
                </c:pt>
                <c:pt idx="399">
                  <c:v>38553</c:v>
                </c:pt>
                <c:pt idx="400">
                  <c:v>38554</c:v>
                </c:pt>
                <c:pt idx="401">
                  <c:v>38555</c:v>
                </c:pt>
                <c:pt idx="402">
                  <c:v>38558</c:v>
                </c:pt>
                <c:pt idx="403">
                  <c:v>38559</c:v>
                </c:pt>
                <c:pt idx="404">
                  <c:v>38560</c:v>
                </c:pt>
                <c:pt idx="405">
                  <c:v>38561</c:v>
                </c:pt>
                <c:pt idx="406">
                  <c:v>38562</c:v>
                </c:pt>
                <c:pt idx="407">
                  <c:v>38565</c:v>
                </c:pt>
                <c:pt idx="408">
                  <c:v>38566</c:v>
                </c:pt>
                <c:pt idx="409">
                  <c:v>38567</c:v>
                </c:pt>
                <c:pt idx="410">
                  <c:v>38568</c:v>
                </c:pt>
                <c:pt idx="411">
                  <c:v>38569</c:v>
                </c:pt>
                <c:pt idx="412">
                  <c:v>38572</c:v>
                </c:pt>
                <c:pt idx="413">
                  <c:v>38573</c:v>
                </c:pt>
                <c:pt idx="414">
                  <c:v>38574</c:v>
                </c:pt>
                <c:pt idx="415">
                  <c:v>38575</c:v>
                </c:pt>
                <c:pt idx="416">
                  <c:v>38576</c:v>
                </c:pt>
                <c:pt idx="417">
                  <c:v>38579</c:v>
                </c:pt>
                <c:pt idx="418">
                  <c:v>38580</c:v>
                </c:pt>
                <c:pt idx="419">
                  <c:v>38581</c:v>
                </c:pt>
                <c:pt idx="420">
                  <c:v>38582</c:v>
                </c:pt>
                <c:pt idx="421">
                  <c:v>38583</c:v>
                </c:pt>
                <c:pt idx="422">
                  <c:v>38586</c:v>
                </c:pt>
                <c:pt idx="423">
                  <c:v>38587</c:v>
                </c:pt>
                <c:pt idx="424">
                  <c:v>38588</c:v>
                </c:pt>
                <c:pt idx="425">
                  <c:v>38589</c:v>
                </c:pt>
                <c:pt idx="426">
                  <c:v>38590</c:v>
                </c:pt>
                <c:pt idx="427">
                  <c:v>38593</c:v>
                </c:pt>
                <c:pt idx="428">
                  <c:v>38594</c:v>
                </c:pt>
                <c:pt idx="429">
                  <c:v>38595</c:v>
                </c:pt>
                <c:pt idx="430">
                  <c:v>38596</c:v>
                </c:pt>
                <c:pt idx="431">
                  <c:v>38597</c:v>
                </c:pt>
                <c:pt idx="432">
                  <c:v>38600</c:v>
                </c:pt>
                <c:pt idx="433">
                  <c:v>38601</c:v>
                </c:pt>
                <c:pt idx="434">
                  <c:v>38602</c:v>
                </c:pt>
                <c:pt idx="435">
                  <c:v>38603</c:v>
                </c:pt>
                <c:pt idx="436">
                  <c:v>38604</c:v>
                </c:pt>
                <c:pt idx="437">
                  <c:v>38607</c:v>
                </c:pt>
                <c:pt idx="438">
                  <c:v>38608</c:v>
                </c:pt>
                <c:pt idx="439">
                  <c:v>38609</c:v>
                </c:pt>
                <c:pt idx="440">
                  <c:v>38610</c:v>
                </c:pt>
                <c:pt idx="441">
                  <c:v>38611</c:v>
                </c:pt>
                <c:pt idx="442">
                  <c:v>38614</c:v>
                </c:pt>
                <c:pt idx="443">
                  <c:v>38615</c:v>
                </c:pt>
                <c:pt idx="444">
                  <c:v>38616</c:v>
                </c:pt>
                <c:pt idx="445">
                  <c:v>38617</c:v>
                </c:pt>
                <c:pt idx="446">
                  <c:v>38618</c:v>
                </c:pt>
                <c:pt idx="447">
                  <c:v>38621</c:v>
                </c:pt>
                <c:pt idx="448">
                  <c:v>38622</c:v>
                </c:pt>
                <c:pt idx="449">
                  <c:v>38623</c:v>
                </c:pt>
                <c:pt idx="450">
                  <c:v>38624</c:v>
                </c:pt>
                <c:pt idx="451">
                  <c:v>38625</c:v>
                </c:pt>
                <c:pt idx="452">
                  <c:v>38628</c:v>
                </c:pt>
                <c:pt idx="453">
                  <c:v>38629</c:v>
                </c:pt>
                <c:pt idx="454">
                  <c:v>38630</c:v>
                </c:pt>
                <c:pt idx="455">
                  <c:v>38631</c:v>
                </c:pt>
                <c:pt idx="456">
                  <c:v>38632</c:v>
                </c:pt>
                <c:pt idx="457">
                  <c:v>38635</c:v>
                </c:pt>
                <c:pt idx="458">
                  <c:v>38636</c:v>
                </c:pt>
                <c:pt idx="459">
                  <c:v>38637</c:v>
                </c:pt>
                <c:pt idx="460">
                  <c:v>38638</c:v>
                </c:pt>
                <c:pt idx="461">
                  <c:v>38639</c:v>
                </c:pt>
                <c:pt idx="462">
                  <c:v>38642</c:v>
                </c:pt>
                <c:pt idx="463">
                  <c:v>38643</c:v>
                </c:pt>
                <c:pt idx="464">
                  <c:v>38644</c:v>
                </c:pt>
                <c:pt idx="465">
                  <c:v>38645</c:v>
                </c:pt>
                <c:pt idx="466">
                  <c:v>38646</c:v>
                </c:pt>
                <c:pt idx="467">
                  <c:v>38649</c:v>
                </c:pt>
                <c:pt idx="468">
                  <c:v>38650</c:v>
                </c:pt>
                <c:pt idx="469">
                  <c:v>38651</c:v>
                </c:pt>
                <c:pt idx="470">
                  <c:v>38652</c:v>
                </c:pt>
                <c:pt idx="471">
                  <c:v>38653</c:v>
                </c:pt>
                <c:pt idx="472">
                  <c:v>38656</c:v>
                </c:pt>
                <c:pt idx="473">
                  <c:v>38657</c:v>
                </c:pt>
                <c:pt idx="474">
                  <c:v>38658</c:v>
                </c:pt>
                <c:pt idx="475">
                  <c:v>38659</c:v>
                </c:pt>
                <c:pt idx="476">
                  <c:v>38660</c:v>
                </c:pt>
                <c:pt idx="477">
                  <c:v>38663</c:v>
                </c:pt>
                <c:pt idx="478">
                  <c:v>38664</c:v>
                </c:pt>
                <c:pt idx="479">
                  <c:v>38665</c:v>
                </c:pt>
                <c:pt idx="480">
                  <c:v>38666</c:v>
                </c:pt>
                <c:pt idx="481">
                  <c:v>38667</c:v>
                </c:pt>
                <c:pt idx="482">
                  <c:v>38670</c:v>
                </c:pt>
                <c:pt idx="483">
                  <c:v>38671</c:v>
                </c:pt>
                <c:pt idx="484">
                  <c:v>38672</c:v>
                </c:pt>
                <c:pt idx="485">
                  <c:v>38673</c:v>
                </c:pt>
                <c:pt idx="486">
                  <c:v>38674</c:v>
                </c:pt>
                <c:pt idx="487">
                  <c:v>38677</c:v>
                </c:pt>
                <c:pt idx="488">
                  <c:v>38678</c:v>
                </c:pt>
                <c:pt idx="489">
                  <c:v>38679</c:v>
                </c:pt>
                <c:pt idx="490">
                  <c:v>38680</c:v>
                </c:pt>
                <c:pt idx="491">
                  <c:v>38681</c:v>
                </c:pt>
                <c:pt idx="492">
                  <c:v>38684</c:v>
                </c:pt>
                <c:pt idx="493">
                  <c:v>38685</c:v>
                </c:pt>
                <c:pt idx="494">
                  <c:v>38686</c:v>
                </c:pt>
                <c:pt idx="495">
                  <c:v>38687</c:v>
                </c:pt>
                <c:pt idx="496">
                  <c:v>38688</c:v>
                </c:pt>
                <c:pt idx="497">
                  <c:v>38691</c:v>
                </c:pt>
                <c:pt idx="498">
                  <c:v>38692</c:v>
                </c:pt>
                <c:pt idx="499">
                  <c:v>38693</c:v>
                </c:pt>
                <c:pt idx="500">
                  <c:v>38694</c:v>
                </c:pt>
                <c:pt idx="501">
                  <c:v>38695</c:v>
                </c:pt>
                <c:pt idx="502">
                  <c:v>38698</c:v>
                </c:pt>
                <c:pt idx="503">
                  <c:v>38699</c:v>
                </c:pt>
                <c:pt idx="504">
                  <c:v>38700</c:v>
                </c:pt>
                <c:pt idx="505">
                  <c:v>38701</c:v>
                </c:pt>
                <c:pt idx="506">
                  <c:v>38702</c:v>
                </c:pt>
                <c:pt idx="507">
                  <c:v>38705</c:v>
                </c:pt>
                <c:pt idx="508">
                  <c:v>38706</c:v>
                </c:pt>
                <c:pt idx="509">
                  <c:v>38707</c:v>
                </c:pt>
                <c:pt idx="510">
                  <c:v>38708</c:v>
                </c:pt>
                <c:pt idx="511">
                  <c:v>38709</c:v>
                </c:pt>
                <c:pt idx="512">
                  <c:v>38713</c:v>
                </c:pt>
                <c:pt idx="513">
                  <c:v>38714</c:v>
                </c:pt>
                <c:pt idx="514">
                  <c:v>38715</c:v>
                </c:pt>
                <c:pt idx="515">
                  <c:v>38716</c:v>
                </c:pt>
                <c:pt idx="516">
                  <c:v>38719</c:v>
                </c:pt>
                <c:pt idx="517">
                  <c:v>38720</c:v>
                </c:pt>
                <c:pt idx="518">
                  <c:v>38721</c:v>
                </c:pt>
                <c:pt idx="519">
                  <c:v>38722</c:v>
                </c:pt>
                <c:pt idx="520">
                  <c:v>38723</c:v>
                </c:pt>
                <c:pt idx="521">
                  <c:v>38726</c:v>
                </c:pt>
                <c:pt idx="522">
                  <c:v>38727</c:v>
                </c:pt>
                <c:pt idx="523">
                  <c:v>38728</c:v>
                </c:pt>
                <c:pt idx="524">
                  <c:v>38729</c:v>
                </c:pt>
                <c:pt idx="525">
                  <c:v>38730</c:v>
                </c:pt>
                <c:pt idx="526">
                  <c:v>38733</c:v>
                </c:pt>
                <c:pt idx="527">
                  <c:v>38734</c:v>
                </c:pt>
                <c:pt idx="528">
                  <c:v>38735</c:v>
                </c:pt>
                <c:pt idx="529">
                  <c:v>38736</c:v>
                </c:pt>
                <c:pt idx="530">
                  <c:v>38737</c:v>
                </c:pt>
                <c:pt idx="531">
                  <c:v>38740</c:v>
                </c:pt>
                <c:pt idx="532">
                  <c:v>38741</c:v>
                </c:pt>
                <c:pt idx="533">
                  <c:v>38742</c:v>
                </c:pt>
                <c:pt idx="534">
                  <c:v>38743</c:v>
                </c:pt>
                <c:pt idx="535">
                  <c:v>38744</c:v>
                </c:pt>
                <c:pt idx="536">
                  <c:v>38747</c:v>
                </c:pt>
                <c:pt idx="537">
                  <c:v>38748</c:v>
                </c:pt>
                <c:pt idx="538">
                  <c:v>38749</c:v>
                </c:pt>
                <c:pt idx="539">
                  <c:v>38750</c:v>
                </c:pt>
                <c:pt idx="540">
                  <c:v>38751</c:v>
                </c:pt>
                <c:pt idx="541">
                  <c:v>38754</c:v>
                </c:pt>
                <c:pt idx="542">
                  <c:v>38755</c:v>
                </c:pt>
                <c:pt idx="543">
                  <c:v>38756</c:v>
                </c:pt>
                <c:pt idx="544">
                  <c:v>38757</c:v>
                </c:pt>
                <c:pt idx="545">
                  <c:v>38758</c:v>
                </c:pt>
                <c:pt idx="546">
                  <c:v>38761</c:v>
                </c:pt>
                <c:pt idx="547">
                  <c:v>38762</c:v>
                </c:pt>
                <c:pt idx="548">
                  <c:v>38763</c:v>
                </c:pt>
                <c:pt idx="549">
                  <c:v>38764</c:v>
                </c:pt>
                <c:pt idx="550">
                  <c:v>38765</c:v>
                </c:pt>
                <c:pt idx="551">
                  <c:v>38768</c:v>
                </c:pt>
                <c:pt idx="552">
                  <c:v>38769</c:v>
                </c:pt>
                <c:pt idx="553">
                  <c:v>38770</c:v>
                </c:pt>
                <c:pt idx="554">
                  <c:v>38771</c:v>
                </c:pt>
                <c:pt idx="555">
                  <c:v>38772</c:v>
                </c:pt>
                <c:pt idx="556">
                  <c:v>38775</c:v>
                </c:pt>
                <c:pt idx="557">
                  <c:v>38776</c:v>
                </c:pt>
                <c:pt idx="558">
                  <c:v>38777</c:v>
                </c:pt>
                <c:pt idx="559">
                  <c:v>38778</c:v>
                </c:pt>
                <c:pt idx="560">
                  <c:v>38779</c:v>
                </c:pt>
                <c:pt idx="561">
                  <c:v>38782</c:v>
                </c:pt>
                <c:pt idx="562">
                  <c:v>38783</c:v>
                </c:pt>
                <c:pt idx="563">
                  <c:v>38784</c:v>
                </c:pt>
                <c:pt idx="564">
                  <c:v>38785</c:v>
                </c:pt>
                <c:pt idx="565">
                  <c:v>38786</c:v>
                </c:pt>
                <c:pt idx="566">
                  <c:v>38789</c:v>
                </c:pt>
                <c:pt idx="567">
                  <c:v>38790</c:v>
                </c:pt>
                <c:pt idx="568">
                  <c:v>38791</c:v>
                </c:pt>
                <c:pt idx="569">
                  <c:v>38792</c:v>
                </c:pt>
                <c:pt idx="570">
                  <c:v>38793</c:v>
                </c:pt>
                <c:pt idx="571">
                  <c:v>38796</c:v>
                </c:pt>
                <c:pt idx="572">
                  <c:v>38797</c:v>
                </c:pt>
                <c:pt idx="573">
                  <c:v>38798</c:v>
                </c:pt>
                <c:pt idx="574">
                  <c:v>38799</c:v>
                </c:pt>
                <c:pt idx="575">
                  <c:v>38800</c:v>
                </c:pt>
                <c:pt idx="576">
                  <c:v>38803</c:v>
                </c:pt>
                <c:pt idx="577">
                  <c:v>38804</c:v>
                </c:pt>
                <c:pt idx="578">
                  <c:v>38805</c:v>
                </c:pt>
                <c:pt idx="579">
                  <c:v>38806</c:v>
                </c:pt>
                <c:pt idx="580">
                  <c:v>38807</c:v>
                </c:pt>
                <c:pt idx="581">
                  <c:v>38810</c:v>
                </c:pt>
                <c:pt idx="582">
                  <c:v>38811</c:v>
                </c:pt>
                <c:pt idx="583">
                  <c:v>38812</c:v>
                </c:pt>
                <c:pt idx="584">
                  <c:v>38813</c:v>
                </c:pt>
                <c:pt idx="585">
                  <c:v>38814</c:v>
                </c:pt>
                <c:pt idx="586">
                  <c:v>38817</c:v>
                </c:pt>
                <c:pt idx="587">
                  <c:v>38818</c:v>
                </c:pt>
                <c:pt idx="588">
                  <c:v>38819</c:v>
                </c:pt>
                <c:pt idx="589">
                  <c:v>38820</c:v>
                </c:pt>
                <c:pt idx="590">
                  <c:v>38825</c:v>
                </c:pt>
                <c:pt idx="591">
                  <c:v>38826</c:v>
                </c:pt>
                <c:pt idx="592">
                  <c:v>38827</c:v>
                </c:pt>
                <c:pt idx="593">
                  <c:v>38828</c:v>
                </c:pt>
                <c:pt idx="594">
                  <c:v>38831</c:v>
                </c:pt>
                <c:pt idx="595">
                  <c:v>38832</c:v>
                </c:pt>
                <c:pt idx="596">
                  <c:v>38833</c:v>
                </c:pt>
                <c:pt idx="597">
                  <c:v>38834</c:v>
                </c:pt>
                <c:pt idx="598">
                  <c:v>38835</c:v>
                </c:pt>
                <c:pt idx="599">
                  <c:v>38839</c:v>
                </c:pt>
                <c:pt idx="600">
                  <c:v>38840</c:v>
                </c:pt>
                <c:pt idx="601">
                  <c:v>38841</c:v>
                </c:pt>
                <c:pt idx="602">
                  <c:v>38842</c:v>
                </c:pt>
                <c:pt idx="603">
                  <c:v>38845</c:v>
                </c:pt>
                <c:pt idx="604">
                  <c:v>38846</c:v>
                </c:pt>
                <c:pt idx="605">
                  <c:v>38847</c:v>
                </c:pt>
                <c:pt idx="606">
                  <c:v>38848</c:v>
                </c:pt>
                <c:pt idx="607">
                  <c:v>38849</c:v>
                </c:pt>
                <c:pt idx="608">
                  <c:v>38852</c:v>
                </c:pt>
                <c:pt idx="609">
                  <c:v>38853</c:v>
                </c:pt>
                <c:pt idx="610">
                  <c:v>38854</c:v>
                </c:pt>
                <c:pt idx="611">
                  <c:v>38855</c:v>
                </c:pt>
                <c:pt idx="612">
                  <c:v>38856</c:v>
                </c:pt>
                <c:pt idx="613">
                  <c:v>38859</c:v>
                </c:pt>
                <c:pt idx="614">
                  <c:v>38860</c:v>
                </c:pt>
                <c:pt idx="615">
                  <c:v>38861</c:v>
                </c:pt>
                <c:pt idx="616">
                  <c:v>38862</c:v>
                </c:pt>
                <c:pt idx="617">
                  <c:v>38863</c:v>
                </c:pt>
                <c:pt idx="618">
                  <c:v>38866</c:v>
                </c:pt>
                <c:pt idx="619">
                  <c:v>38867</c:v>
                </c:pt>
                <c:pt idx="620">
                  <c:v>38868</c:v>
                </c:pt>
                <c:pt idx="621">
                  <c:v>38869</c:v>
                </c:pt>
                <c:pt idx="622">
                  <c:v>38870</c:v>
                </c:pt>
                <c:pt idx="623">
                  <c:v>38873</c:v>
                </c:pt>
                <c:pt idx="624">
                  <c:v>38874</c:v>
                </c:pt>
                <c:pt idx="625">
                  <c:v>38875</c:v>
                </c:pt>
                <c:pt idx="626">
                  <c:v>38876</c:v>
                </c:pt>
                <c:pt idx="627">
                  <c:v>38877</c:v>
                </c:pt>
                <c:pt idx="628">
                  <c:v>38880</c:v>
                </c:pt>
                <c:pt idx="629">
                  <c:v>38881</c:v>
                </c:pt>
                <c:pt idx="630">
                  <c:v>38882</c:v>
                </c:pt>
                <c:pt idx="631">
                  <c:v>38883</c:v>
                </c:pt>
                <c:pt idx="632">
                  <c:v>38884</c:v>
                </c:pt>
                <c:pt idx="633">
                  <c:v>38887</c:v>
                </c:pt>
                <c:pt idx="634">
                  <c:v>38888</c:v>
                </c:pt>
                <c:pt idx="635">
                  <c:v>38889</c:v>
                </c:pt>
                <c:pt idx="636">
                  <c:v>38890</c:v>
                </c:pt>
                <c:pt idx="637">
                  <c:v>38891</c:v>
                </c:pt>
                <c:pt idx="638">
                  <c:v>38894</c:v>
                </c:pt>
                <c:pt idx="639">
                  <c:v>38895</c:v>
                </c:pt>
                <c:pt idx="640">
                  <c:v>38896</c:v>
                </c:pt>
                <c:pt idx="641">
                  <c:v>38897</c:v>
                </c:pt>
                <c:pt idx="642">
                  <c:v>38898</c:v>
                </c:pt>
                <c:pt idx="643">
                  <c:v>38901</c:v>
                </c:pt>
                <c:pt idx="644">
                  <c:v>38902</c:v>
                </c:pt>
                <c:pt idx="645">
                  <c:v>38903</c:v>
                </c:pt>
                <c:pt idx="646">
                  <c:v>38904</c:v>
                </c:pt>
                <c:pt idx="647">
                  <c:v>38905</c:v>
                </c:pt>
                <c:pt idx="648">
                  <c:v>38908</c:v>
                </c:pt>
                <c:pt idx="649">
                  <c:v>38909</c:v>
                </c:pt>
                <c:pt idx="650">
                  <c:v>38910</c:v>
                </c:pt>
                <c:pt idx="651">
                  <c:v>38911</c:v>
                </c:pt>
                <c:pt idx="652">
                  <c:v>38912</c:v>
                </c:pt>
                <c:pt idx="653">
                  <c:v>38915</c:v>
                </c:pt>
                <c:pt idx="654">
                  <c:v>38916</c:v>
                </c:pt>
                <c:pt idx="655">
                  <c:v>38917</c:v>
                </c:pt>
                <c:pt idx="656">
                  <c:v>38918</c:v>
                </c:pt>
                <c:pt idx="657">
                  <c:v>38919</c:v>
                </c:pt>
                <c:pt idx="658">
                  <c:v>38922</c:v>
                </c:pt>
                <c:pt idx="659">
                  <c:v>38923</c:v>
                </c:pt>
                <c:pt idx="660">
                  <c:v>38924</c:v>
                </c:pt>
                <c:pt idx="661">
                  <c:v>38925</c:v>
                </c:pt>
                <c:pt idx="662">
                  <c:v>38926</c:v>
                </c:pt>
                <c:pt idx="663">
                  <c:v>38929</c:v>
                </c:pt>
                <c:pt idx="664">
                  <c:v>38930</c:v>
                </c:pt>
                <c:pt idx="665">
                  <c:v>38931</c:v>
                </c:pt>
                <c:pt idx="666">
                  <c:v>38932</c:v>
                </c:pt>
                <c:pt idx="667">
                  <c:v>38933</c:v>
                </c:pt>
                <c:pt idx="668">
                  <c:v>38936</c:v>
                </c:pt>
                <c:pt idx="669">
                  <c:v>38937</c:v>
                </c:pt>
                <c:pt idx="670">
                  <c:v>38938</c:v>
                </c:pt>
                <c:pt idx="671">
                  <c:v>38939</c:v>
                </c:pt>
                <c:pt idx="672">
                  <c:v>38940</c:v>
                </c:pt>
                <c:pt idx="673">
                  <c:v>38943</c:v>
                </c:pt>
                <c:pt idx="674">
                  <c:v>38944</c:v>
                </c:pt>
                <c:pt idx="675">
                  <c:v>38945</c:v>
                </c:pt>
                <c:pt idx="676">
                  <c:v>38946</c:v>
                </c:pt>
                <c:pt idx="677">
                  <c:v>38947</c:v>
                </c:pt>
                <c:pt idx="678">
                  <c:v>38950</c:v>
                </c:pt>
                <c:pt idx="679">
                  <c:v>38951</c:v>
                </c:pt>
                <c:pt idx="680">
                  <c:v>38952</c:v>
                </c:pt>
                <c:pt idx="681">
                  <c:v>38953</c:v>
                </c:pt>
                <c:pt idx="682">
                  <c:v>38954</c:v>
                </c:pt>
                <c:pt idx="683">
                  <c:v>38957</c:v>
                </c:pt>
                <c:pt idx="684">
                  <c:v>38958</c:v>
                </c:pt>
                <c:pt idx="685">
                  <c:v>38959</c:v>
                </c:pt>
                <c:pt idx="686">
                  <c:v>38960</c:v>
                </c:pt>
                <c:pt idx="687">
                  <c:v>38961</c:v>
                </c:pt>
                <c:pt idx="688">
                  <c:v>38964</c:v>
                </c:pt>
                <c:pt idx="689">
                  <c:v>38965</c:v>
                </c:pt>
                <c:pt idx="690">
                  <c:v>38966</c:v>
                </c:pt>
                <c:pt idx="691">
                  <c:v>38967</c:v>
                </c:pt>
                <c:pt idx="692">
                  <c:v>38968</c:v>
                </c:pt>
                <c:pt idx="693">
                  <c:v>38971</c:v>
                </c:pt>
                <c:pt idx="694">
                  <c:v>38972</c:v>
                </c:pt>
                <c:pt idx="695">
                  <c:v>38973</c:v>
                </c:pt>
                <c:pt idx="696">
                  <c:v>38974</c:v>
                </c:pt>
                <c:pt idx="697">
                  <c:v>38975</c:v>
                </c:pt>
                <c:pt idx="698">
                  <c:v>38978</c:v>
                </c:pt>
                <c:pt idx="699">
                  <c:v>38979</c:v>
                </c:pt>
                <c:pt idx="700">
                  <c:v>38980</c:v>
                </c:pt>
                <c:pt idx="701">
                  <c:v>38981</c:v>
                </c:pt>
                <c:pt idx="702">
                  <c:v>38982</c:v>
                </c:pt>
                <c:pt idx="703">
                  <c:v>38985</c:v>
                </c:pt>
                <c:pt idx="704">
                  <c:v>38986</c:v>
                </c:pt>
                <c:pt idx="705">
                  <c:v>38987</c:v>
                </c:pt>
                <c:pt idx="706">
                  <c:v>38988</c:v>
                </c:pt>
                <c:pt idx="707">
                  <c:v>38989</c:v>
                </c:pt>
                <c:pt idx="708">
                  <c:v>38992</c:v>
                </c:pt>
                <c:pt idx="709">
                  <c:v>38993</c:v>
                </c:pt>
                <c:pt idx="710">
                  <c:v>38994</c:v>
                </c:pt>
                <c:pt idx="711">
                  <c:v>38995</c:v>
                </c:pt>
                <c:pt idx="712">
                  <c:v>38996</c:v>
                </c:pt>
                <c:pt idx="713">
                  <c:v>38999</c:v>
                </c:pt>
                <c:pt idx="714">
                  <c:v>39000</c:v>
                </c:pt>
                <c:pt idx="715">
                  <c:v>39001</c:v>
                </c:pt>
                <c:pt idx="716">
                  <c:v>39002</c:v>
                </c:pt>
                <c:pt idx="717">
                  <c:v>39003</c:v>
                </c:pt>
                <c:pt idx="718">
                  <c:v>39006</c:v>
                </c:pt>
                <c:pt idx="719">
                  <c:v>39007</c:v>
                </c:pt>
                <c:pt idx="720">
                  <c:v>39008</c:v>
                </c:pt>
                <c:pt idx="721">
                  <c:v>39009</c:v>
                </c:pt>
                <c:pt idx="722">
                  <c:v>39010</c:v>
                </c:pt>
                <c:pt idx="723">
                  <c:v>39013</c:v>
                </c:pt>
                <c:pt idx="724">
                  <c:v>39014</c:v>
                </c:pt>
                <c:pt idx="725">
                  <c:v>39015</c:v>
                </c:pt>
                <c:pt idx="726">
                  <c:v>39016</c:v>
                </c:pt>
                <c:pt idx="727">
                  <c:v>39017</c:v>
                </c:pt>
                <c:pt idx="728">
                  <c:v>39020</c:v>
                </c:pt>
                <c:pt idx="729">
                  <c:v>39021</c:v>
                </c:pt>
                <c:pt idx="730">
                  <c:v>39022</c:v>
                </c:pt>
                <c:pt idx="731">
                  <c:v>39023</c:v>
                </c:pt>
                <c:pt idx="732">
                  <c:v>39024</c:v>
                </c:pt>
                <c:pt idx="733">
                  <c:v>39027</c:v>
                </c:pt>
                <c:pt idx="734">
                  <c:v>39028</c:v>
                </c:pt>
                <c:pt idx="735">
                  <c:v>39029</c:v>
                </c:pt>
                <c:pt idx="736">
                  <c:v>39030</c:v>
                </c:pt>
                <c:pt idx="737">
                  <c:v>39031</c:v>
                </c:pt>
                <c:pt idx="738">
                  <c:v>39034</c:v>
                </c:pt>
                <c:pt idx="739">
                  <c:v>39035</c:v>
                </c:pt>
                <c:pt idx="740">
                  <c:v>39036</c:v>
                </c:pt>
                <c:pt idx="741">
                  <c:v>39037</c:v>
                </c:pt>
                <c:pt idx="742">
                  <c:v>39038</c:v>
                </c:pt>
                <c:pt idx="743">
                  <c:v>39041</c:v>
                </c:pt>
                <c:pt idx="744">
                  <c:v>39042</c:v>
                </c:pt>
                <c:pt idx="745">
                  <c:v>39043</c:v>
                </c:pt>
                <c:pt idx="746">
                  <c:v>39044</c:v>
                </c:pt>
                <c:pt idx="747">
                  <c:v>39045</c:v>
                </c:pt>
                <c:pt idx="748">
                  <c:v>39048</c:v>
                </c:pt>
                <c:pt idx="749">
                  <c:v>39049</c:v>
                </c:pt>
                <c:pt idx="750">
                  <c:v>39050</c:v>
                </c:pt>
                <c:pt idx="751">
                  <c:v>39051</c:v>
                </c:pt>
                <c:pt idx="752">
                  <c:v>39052</c:v>
                </c:pt>
                <c:pt idx="753">
                  <c:v>39055</c:v>
                </c:pt>
                <c:pt idx="754">
                  <c:v>39056</c:v>
                </c:pt>
                <c:pt idx="755">
                  <c:v>39057</c:v>
                </c:pt>
                <c:pt idx="756">
                  <c:v>39058</c:v>
                </c:pt>
                <c:pt idx="757">
                  <c:v>39059</c:v>
                </c:pt>
                <c:pt idx="758">
                  <c:v>39062</c:v>
                </c:pt>
                <c:pt idx="759">
                  <c:v>39063</c:v>
                </c:pt>
                <c:pt idx="760">
                  <c:v>39064</c:v>
                </c:pt>
                <c:pt idx="761">
                  <c:v>39065</c:v>
                </c:pt>
                <c:pt idx="762">
                  <c:v>39066</c:v>
                </c:pt>
                <c:pt idx="763">
                  <c:v>39069</c:v>
                </c:pt>
                <c:pt idx="764">
                  <c:v>39070</c:v>
                </c:pt>
                <c:pt idx="765">
                  <c:v>39071</c:v>
                </c:pt>
                <c:pt idx="766">
                  <c:v>39072</c:v>
                </c:pt>
                <c:pt idx="767">
                  <c:v>39073</c:v>
                </c:pt>
                <c:pt idx="768">
                  <c:v>39078</c:v>
                </c:pt>
                <c:pt idx="769">
                  <c:v>39079</c:v>
                </c:pt>
                <c:pt idx="770">
                  <c:v>39080</c:v>
                </c:pt>
                <c:pt idx="771">
                  <c:v>39084</c:v>
                </c:pt>
                <c:pt idx="772">
                  <c:v>39085</c:v>
                </c:pt>
                <c:pt idx="773">
                  <c:v>39086</c:v>
                </c:pt>
                <c:pt idx="774">
                  <c:v>39087</c:v>
                </c:pt>
                <c:pt idx="775">
                  <c:v>39090</c:v>
                </c:pt>
                <c:pt idx="776">
                  <c:v>39091</c:v>
                </c:pt>
                <c:pt idx="777">
                  <c:v>39092</c:v>
                </c:pt>
                <c:pt idx="778">
                  <c:v>39093</c:v>
                </c:pt>
                <c:pt idx="779">
                  <c:v>39094</c:v>
                </c:pt>
                <c:pt idx="780">
                  <c:v>39097</c:v>
                </c:pt>
                <c:pt idx="781">
                  <c:v>39098</c:v>
                </c:pt>
                <c:pt idx="782">
                  <c:v>39099</c:v>
                </c:pt>
                <c:pt idx="783">
                  <c:v>39100</c:v>
                </c:pt>
                <c:pt idx="784">
                  <c:v>39101</c:v>
                </c:pt>
                <c:pt idx="785">
                  <c:v>39104</c:v>
                </c:pt>
                <c:pt idx="786">
                  <c:v>39105</c:v>
                </c:pt>
                <c:pt idx="787">
                  <c:v>39106</c:v>
                </c:pt>
                <c:pt idx="788">
                  <c:v>39107</c:v>
                </c:pt>
                <c:pt idx="789">
                  <c:v>39108</c:v>
                </c:pt>
                <c:pt idx="790">
                  <c:v>39111</c:v>
                </c:pt>
                <c:pt idx="791">
                  <c:v>39112</c:v>
                </c:pt>
                <c:pt idx="792">
                  <c:v>39113</c:v>
                </c:pt>
                <c:pt idx="793">
                  <c:v>39114</c:v>
                </c:pt>
                <c:pt idx="794">
                  <c:v>39115</c:v>
                </c:pt>
                <c:pt idx="795">
                  <c:v>39118</c:v>
                </c:pt>
                <c:pt idx="796">
                  <c:v>39119</c:v>
                </c:pt>
                <c:pt idx="797">
                  <c:v>39120</c:v>
                </c:pt>
                <c:pt idx="798">
                  <c:v>39121</c:v>
                </c:pt>
                <c:pt idx="799">
                  <c:v>39122</c:v>
                </c:pt>
                <c:pt idx="800">
                  <c:v>39125</c:v>
                </c:pt>
                <c:pt idx="801">
                  <c:v>39126</c:v>
                </c:pt>
                <c:pt idx="802">
                  <c:v>39127</c:v>
                </c:pt>
                <c:pt idx="803">
                  <c:v>39128</c:v>
                </c:pt>
                <c:pt idx="804">
                  <c:v>39129</c:v>
                </c:pt>
                <c:pt idx="805">
                  <c:v>39132</c:v>
                </c:pt>
                <c:pt idx="806">
                  <c:v>39133</c:v>
                </c:pt>
                <c:pt idx="807">
                  <c:v>39134</c:v>
                </c:pt>
                <c:pt idx="808">
                  <c:v>39135</c:v>
                </c:pt>
                <c:pt idx="809">
                  <c:v>39136</c:v>
                </c:pt>
                <c:pt idx="810">
                  <c:v>39139</c:v>
                </c:pt>
                <c:pt idx="811">
                  <c:v>39140</c:v>
                </c:pt>
                <c:pt idx="812">
                  <c:v>39141</c:v>
                </c:pt>
                <c:pt idx="813">
                  <c:v>39142</c:v>
                </c:pt>
                <c:pt idx="814">
                  <c:v>39143</c:v>
                </c:pt>
                <c:pt idx="815">
                  <c:v>39146</c:v>
                </c:pt>
                <c:pt idx="816">
                  <c:v>39147</c:v>
                </c:pt>
                <c:pt idx="817">
                  <c:v>39148</c:v>
                </c:pt>
                <c:pt idx="818">
                  <c:v>39149</c:v>
                </c:pt>
                <c:pt idx="819">
                  <c:v>39150</c:v>
                </c:pt>
                <c:pt idx="820">
                  <c:v>39153</c:v>
                </c:pt>
                <c:pt idx="821">
                  <c:v>39154</c:v>
                </c:pt>
                <c:pt idx="822">
                  <c:v>39155</c:v>
                </c:pt>
                <c:pt idx="823">
                  <c:v>39156</c:v>
                </c:pt>
                <c:pt idx="824">
                  <c:v>39157</c:v>
                </c:pt>
                <c:pt idx="825">
                  <c:v>39160</c:v>
                </c:pt>
                <c:pt idx="826">
                  <c:v>39161</c:v>
                </c:pt>
                <c:pt idx="827">
                  <c:v>39162</c:v>
                </c:pt>
                <c:pt idx="828">
                  <c:v>39163</c:v>
                </c:pt>
                <c:pt idx="829">
                  <c:v>39164</c:v>
                </c:pt>
                <c:pt idx="830">
                  <c:v>39167</c:v>
                </c:pt>
                <c:pt idx="831">
                  <c:v>39168</c:v>
                </c:pt>
                <c:pt idx="832">
                  <c:v>39169</c:v>
                </c:pt>
                <c:pt idx="833">
                  <c:v>39170</c:v>
                </c:pt>
                <c:pt idx="834">
                  <c:v>39171</c:v>
                </c:pt>
                <c:pt idx="835">
                  <c:v>39174</c:v>
                </c:pt>
                <c:pt idx="836">
                  <c:v>39175</c:v>
                </c:pt>
                <c:pt idx="837">
                  <c:v>39176</c:v>
                </c:pt>
                <c:pt idx="838">
                  <c:v>39177</c:v>
                </c:pt>
                <c:pt idx="839">
                  <c:v>39182</c:v>
                </c:pt>
                <c:pt idx="840">
                  <c:v>39183</c:v>
                </c:pt>
                <c:pt idx="841">
                  <c:v>39184</c:v>
                </c:pt>
                <c:pt idx="842">
                  <c:v>39185</c:v>
                </c:pt>
                <c:pt idx="843">
                  <c:v>39188</c:v>
                </c:pt>
                <c:pt idx="844">
                  <c:v>39189</c:v>
                </c:pt>
                <c:pt idx="845">
                  <c:v>39190</c:v>
                </c:pt>
                <c:pt idx="846">
                  <c:v>39191</c:v>
                </c:pt>
                <c:pt idx="847">
                  <c:v>39192</c:v>
                </c:pt>
                <c:pt idx="848">
                  <c:v>39195</c:v>
                </c:pt>
                <c:pt idx="849">
                  <c:v>39196</c:v>
                </c:pt>
                <c:pt idx="850">
                  <c:v>39197</c:v>
                </c:pt>
                <c:pt idx="851">
                  <c:v>39198</c:v>
                </c:pt>
                <c:pt idx="852">
                  <c:v>39199</c:v>
                </c:pt>
                <c:pt idx="853">
                  <c:v>39202</c:v>
                </c:pt>
                <c:pt idx="854">
                  <c:v>39204</c:v>
                </c:pt>
                <c:pt idx="855">
                  <c:v>39205</c:v>
                </c:pt>
                <c:pt idx="856">
                  <c:v>39206</c:v>
                </c:pt>
                <c:pt idx="857">
                  <c:v>39209</c:v>
                </c:pt>
                <c:pt idx="858">
                  <c:v>39210</c:v>
                </c:pt>
                <c:pt idx="859">
                  <c:v>39211</c:v>
                </c:pt>
                <c:pt idx="860">
                  <c:v>39212</c:v>
                </c:pt>
                <c:pt idx="861">
                  <c:v>39213</c:v>
                </c:pt>
                <c:pt idx="862">
                  <c:v>39216</c:v>
                </c:pt>
                <c:pt idx="863">
                  <c:v>39217</c:v>
                </c:pt>
                <c:pt idx="864">
                  <c:v>39218</c:v>
                </c:pt>
                <c:pt idx="865">
                  <c:v>39219</c:v>
                </c:pt>
                <c:pt idx="866">
                  <c:v>39220</c:v>
                </c:pt>
                <c:pt idx="867">
                  <c:v>39223</c:v>
                </c:pt>
                <c:pt idx="868">
                  <c:v>39224</c:v>
                </c:pt>
                <c:pt idx="869">
                  <c:v>39225</c:v>
                </c:pt>
                <c:pt idx="870">
                  <c:v>39226</c:v>
                </c:pt>
                <c:pt idx="871">
                  <c:v>39227</c:v>
                </c:pt>
                <c:pt idx="872">
                  <c:v>39230</c:v>
                </c:pt>
                <c:pt idx="873">
                  <c:v>39231</c:v>
                </c:pt>
                <c:pt idx="874">
                  <c:v>39232</c:v>
                </c:pt>
                <c:pt idx="875">
                  <c:v>39233</c:v>
                </c:pt>
                <c:pt idx="876">
                  <c:v>39234</c:v>
                </c:pt>
                <c:pt idx="877">
                  <c:v>39237</c:v>
                </c:pt>
                <c:pt idx="878">
                  <c:v>39238</c:v>
                </c:pt>
                <c:pt idx="879">
                  <c:v>39239</c:v>
                </c:pt>
                <c:pt idx="880">
                  <c:v>39240</c:v>
                </c:pt>
                <c:pt idx="881">
                  <c:v>39241</c:v>
                </c:pt>
                <c:pt idx="882">
                  <c:v>39244</c:v>
                </c:pt>
                <c:pt idx="883">
                  <c:v>39245</c:v>
                </c:pt>
                <c:pt idx="884">
                  <c:v>39246</c:v>
                </c:pt>
                <c:pt idx="885">
                  <c:v>39247</c:v>
                </c:pt>
                <c:pt idx="886">
                  <c:v>39248</c:v>
                </c:pt>
                <c:pt idx="887">
                  <c:v>39251</c:v>
                </c:pt>
                <c:pt idx="888">
                  <c:v>39252</c:v>
                </c:pt>
                <c:pt idx="889">
                  <c:v>39253</c:v>
                </c:pt>
                <c:pt idx="890">
                  <c:v>39254</c:v>
                </c:pt>
                <c:pt idx="891">
                  <c:v>39255</c:v>
                </c:pt>
                <c:pt idx="892">
                  <c:v>39258</c:v>
                </c:pt>
                <c:pt idx="893">
                  <c:v>39259</c:v>
                </c:pt>
                <c:pt idx="894">
                  <c:v>39260</c:v>
                </c:pt>
                <c:pt idx="895">
                  <c:v>39261</c:v>
                </c:pt>
                <c:pt idx="896">
                  <c:v>39262</c:v>
                </c:pt>
                <c:pt idx="897">
                  <c:v>39265</c:v>
                </c:pt>
                <c:pt idx="898">
                  <c:v>39266</c:v>
                </c:pt>
                <c:pt idx="899">
                  <c:v>39267</c:v>
                </c:pt>
                <c:pt idx="900">
                  <c:v>39268</c:v>
                </c:pt>
                <c:pt idx="901">
                  <c:v>39269</c:v>
                </c:pt>
                <c:pt idx="902">
                  <c:v>39272</c:v>
                </c:pt>
                <c:pt idx="903">
                  <c:v>39273</c:v>
                </c:pt>
                <c:pt idx="904">
                  <c:v>39274</c:v>
                </c:pt>
                <c:pt idx="905">
                  <c:v>39275</c:v>
                </c:pt>
                <c:pt idx="906">
                  <c:v>39276</c:v>
                </c:pt>
                <c:pt idx="907">
                  <c:v>39279</c:v>
                </c:pt>
                <c:pt idx="908">
                  <c:v>39280</c:v>
                </c:pt>
                <c:pt idx="909">
                  <c:v>39281</c:v>
                </c:pt>
                <c:pt idx="910">
                  <c:v>39282</c:v>
                </c:pt>
                <c:pt idx="911">
                  <c:v>39283</c:v>
                </c:pt>
                <c:pt idx="912">
                  <c:v>39286</c:v>
                </c:pt>
                <c:pt idx="913">
                  <c:v>39287</c:v>
                </c:pt>
                <c:pt idx="914">
                  <c:v>39288</c:v>
                </c:pt>
                <c:pt idx="915">
                  <c:v>39289</c:v>
                </c:pt>
                <c:pt idx="916">
                  <c:v>39290</c:v>
                </c:pt>
                <c:pt idx="917">
                  <c:v>39293</c:v>
                </c:pt>
                <c:pt idx="918">
                  <c:v>39294</c:v>
                </c:pt>
                <c:pt idx="919">
                  <c:v>39295</c:v>
                </c:pt>
                <c:pt idx="920">
                  <c:v>39296</c:v>
                </c:pt>
                <c:pt idx="921">
                  <c:v>39297</c:v>
                </c:pt>
                <c:pt idx="922">
                  <c:v>39300</c:v>
                </c:pt>
                <c:pt idx="923">
                  <c:v>39301</c:v>
                </c:pt>
                <c:pt idx="924">
                  <c:v>39302</c:v>
                </c:pt>
                <c:pt idx="925">
                  <c:v>39303</c:v>
                </c:pt>
                <c:pt idx="926">
                  <c:v>39304</c:v>
                </c:pt>
                <c:pt idx="927">
                  <c:v>39307</c:v>
                </c:pt>
                <c:pt idx="928">
                  <c:v>39308</c:v>
                </c:pt>
                <c:pt idx="929">
                  <c:v>39309</c:v>
                </c:pt>
                <c:pt idx="930">
                  <c:v>39310</c:v>
                </c:pt>
                <c:pt idx="931">
                  <c:v>39311</c:v>
                </c:pt>
                <c:pt idx="932">
                  <c:v>39314</c:v>
                </c:pt>
                <c:pt idx="933">
                  <c:v>39315</c:v>
                </c:pt>
                <c:pt idx="934">
                  <c:v>39316</c:v>
                </c:pt>
                <c:pt idx="935">
                  <c:v>39317</c:v>
                </c:pt>
                <c:pt idx="936">
                  <c:v>39318</c:v>
                </c:pt>
                <c:pt idx="937">
                  <c:v>39321</c:v>
                </c:pt>
                <c:pt idx="938">
                  <c:v>39322</c:v>
                </c:pt>
                <c:pt idx="939">
                  <c:v>39323</c:v>
                </c:pt>
                <c:pt idx="940">
                  <c:v>39324</c:v>
                </c:pt>
                <c:pt idx="941">
                  <c:v>39325</c:v>
                </c:pt>
                <c:pt idx="942">
                  <c:v>39328</c:v>
                </c:pt>
                <c:pt idx="943">
                  <c:v>39329</c:v>
                </c:pt>
                <c:pt idx="944">
                  <c:v>39330</c:v>
                </c:pt>
                <c:pt idx="945">
                  <c:v>39331</c:v>
                </c:pt>
                <c:pt idx="946">
                  <c:v>39332</c:v>
                </c:pt>
                <c:pt idx="947">
                  <c:v>39335</c:v>
                </c:pt>
                <c:pt idx="948">
                  <c:v>39336</c:v>
                </c:pt>
                <c:pt idx="949">
                  <c:v>39337</c:v>
                </c:pt>
                <c:pt idx="950">
                  <c:v>39338</c:v>
                </c:pt>
                <c:pt idx="951">
                  <c:v>39339</c:v>
                </c:pt>
                <c:pt idx="952">
                  <c:v>39342</c:v>
                </c:pt>
                <c:pt idx="953">
                  <c:v>39343</c:v>
                </c:pt>
                <c:pt idx="954">
                  <c:v>39344</c:v>
                </c:pt>
                <c:pt idx="955">
                  <c:v>39345</c:v>
                </c:pt>
                <c:pt idx="956">
                  <c:v>39346</c:v>
                </c:pt>
                <c:pt idx="957">
                  <c:v>39349</c:v>
                </c:pt>
                <c:pt idx="958">
                  <c:v>39350</c:v>
                </c:pt>
                <c:pt idx="959">
                  <c:v>39351</c:v>
                </c:pt>
                <c:pt idx="960">
                  <c:v>39352</c:v>
                </c:pt>
                <c:pt idx="961">
                  <c:v>39353</c:v>
                </c:pt>
                <c:pt idx="962">
                  <c:v>39356</c:v>
                </c:pt>
                <c:pt idx="963">
                  <c:v>39357</c:v>
                </c:pt>
                <c:pt idx="964">
                  <c:v>39358</c:v>
                </c:pt>
                <c:pt idx="965">
                  <c:v>39359</c:v>
                </c:pt>
                <c:pt idx="966">
                  <c:v>39360</c:v>
                </c:pt>
                <c:pt idx="967">
                  <c:v>39363</c:v>
                </c:pt>
                <c:pt idx="968">
                  <c:v>39364</c:v>
                </c:pt>
                <c:pt idx="969">
                  <c:v>39365</c:v>
                </c:pt>
                <c:pt idx="970">
                  <c:v>39366</c:v>
                </c:pt>
                <c:pt idx="971">
                  <c:v>39367</c:v>
                </c:pt>
                <c:pt idx="972">
                  <c:v>39370</c:v>
                </c:pt>
                <c:pt idx="973">
                  <c:v>39371</c:v>
                </c:pt>
                <c:pt idx="974">
                  <c:v>39372</c:v>
                </c:pt>
                <c:pt idx="975">
                  <c:v>39373</c:v>
                </c:pt>
                <c:pt idx="976">
                  <c:v>39374</c:v>
                </c:pt>
                <c:pt idx="977">
                  <c:v>39377</c:v>
                </c:pt>
                <c:pt idx="978">
                  <c:v>39378</c:v>
                </c:pt>
                <c:pt idx="979">
                  <c:v>39379</c:v>
                </c:pt>
                <c:pt idx="980">
                  <c:v>39380</c:v>
                </c:pt>
                <c:pt idx="981">
                  <c:v>39381</c:v>
                </c:pt>
                <c:pt idx="982">
                  <c:v>39384</c:v>
                </c:pt>
                <c:pt idx="983">
                  <c:v>39385</c:v>
                </c:pt>
                <c:pt idx="984">
                  <c:v>39386</c:v>
                </c:pt>
                <c:pt idx="985">
                  <c:v>39387</c:v>
                </c:pt>
                <c:pt idx="986">
                  <c:v>39388</c:v>
                </c:pt>
                <c:pt idx="987">
                  <c:v>39391</c:v>
                </c:pt>
                <c:pt idx="988">
                  <c:v>39392</c:v>
                </c:pt>
                <c:pt idx="989">
                  <c:v>39393</c:v>
                </c:pt>
                <c:pt idx="990">
                  <c:v>39394</c:v>
                </c:pt>
                <c:pt idx="991">
                  <c:v>39395</c:v>
                </c:pt>
                <c:pt idx="992">
                  <c:v>39398</c:v>
                </c:pt>
                <c:pt idx="993">
                  <c:v>39399</c:v>
                </c:pt>
                <c:pt idx="994">
                  <c:v>39400</c:v>
                </c:pt>
                <c:pt idx="995">
                  <c:v>39401</c:v>
                </c:pt>
                <c:pt idx="996">
                  <c:v>39402</c:v>
                </c:pt>
                <c:pt idx="997">
                  <c:v>39405</c:v>
                </c:pt>
                <c:pt idx="998">
                  <c:v>39406</c:v>
                </c:pt>
                <c:pt idx="999">
                  <c:v>39407</c:v>
                </c:pt>
                <c:pt idx="1000">
                  <c:v>39408</c:v>
                </c:pt>
                <c:pt idx="1001">
                  <c:v>39409</c:v>
                </c:pt>
                <c:pt idx="1002">
                  <c:v>39412</c:v>
                </c:pt>
                <c:pt idx="1003">
                  <c:v>39413</c:v>
                </c:pt>
                <c:pt idx="1004">
                  <c:v>39414</c:v>
                </c:pt>
                <c:pt idx="1005">
                  <c:v>39415</c:v>
                </c:pt>
                <c:pt idx="1006">
                  <c:v>39416</c:v>
                </c:pt>
                <c:pt idx="1007">
                  <c:v>39419</c:v>
                </c:pt>
                <c:pt idx="1008">
                  <c:v>39420</c:v>
                </c:pt>
                <c:pt idx="1009">
                  <c:v>39421</c:v>
                </c:pt>
                <c:pt idx="1010">
                  <c:v>39422</c:v>
                </c:pt>
                <c:pt idx="1011">
                  <c:v>39423</c:v>
                </c:pt>
                <c:pt idx="1012">
                  <c:v>39426</c:v>
                </c:pt>
                <c:pt idx="1013">
                  <c:v>39427</c:v>
                </c:pt>
                <c:pt idx="1014">
                  <c:v>39428</c:v>
                </c:pt>
                <c:pt idx="1015">
                  <c:v>39429</c:v>
                </c:pt>
                <c:pt idx="1016">
                  <c:v>39430</c:v>
                </c:pt>
                <c:pt idx="1017">
                  <c:v>39433</c:v>
                </c:pt>
                <c:pt idx="1018">
                  <c:v>39434</c:v>
                </c:pt>
                <c:pt idx="1019">
                  <c:v>39435</c:v>
                </c:pt>
                <c:pt idx="1020">
                  <c:v>39436</c:v>
                </c:pt>
                <c:pt idx="1021">
                  <c:v>39437</c:v>
                </c:pt>
                <c:pt idx="1022">
                  <c:v>39440</c:v>
                </c:pt>
                <c:pt idx="1023">
                  <c:v>39443</c:v>
                </c:pt>
                <c:pt idx="1024">
                  <c:v>39444</c:v>
                </c:pt>
                <c:pt idx="1025">
                  <c:v>39447</c:v>
                </c:pt>
                <c:pt idx="1026">
                  <c:v>39449</c:v>
                </c:pt>
                <c:pt idx="1027">
                  <c:v>39450</c:v>
                </c:pt>
                <c:pt idx="1028">
                  <c:v>39451</c:v>
                </c:pt>
                <c:pt idx="1029">
                  <c:v>39454</c:v>
                </c:pt>
                <c:pt idx="1030">
                  <c:v>39455</c:v>
                </c:pt>
                <c:pt idx="1031">
                  <c:v>39456</c:v>
                </c:pt>
                <c:pt idx="1032">
                  <c:v>39457</c:v>
                </c:pt>
                <c:pt idx="1033">
                  <c:v>39458</c:v>
                </c:pt>
                <c:pt idx="1034">
                  <c:v>39461</c:v>
                </c:pt>
                <c:pt idx="1035">
                  <c:v>39462</c:v>
                </c:pt>
                <c:pt idx="1036">
                  <c:v>39463</c:v>
                </c:pt>
                <c:pt idx="1037">
                  <c:v>39464</c:v>
                </c:pt>
                <c:pt idx="1038">
                  <c:v>39465</c:v>
                </c:pt>
                <c:pt idx="1039">
                  <c:v>39468</c:v>
                </c:pt>
                <c:pt idx="1040">
                  <c:v>39469</c:v>
                </c:pt>
                <c:pt idx="1041">
                  <c:v>39470</c:v>
                </c:pt>
                <c:pt idx="1042">
                  <c:v>39471</c:v>
                </c:pt>
                <c:pt idx="1043">
                  <c:v>39472</c:v>
                </c:pt>
                <c:pt idx="1044">
                  <c:v>39475</c:v>
                </c:pt>
                <c:pt idx="1045">
                  <c:v>39476</c:v>
                </c:pt>
                <c:pt idx="1046">
                  <c:v>39477</c:v>
                </c:pt>
                <c:pt idx="1047">
                  <c:v>39478</c:v>
                </c:pt>
                <c:pt idx="1048">
                  <c:v>39479</c:v>
                </c:pt>
                <c:pt idx="1049">
                  <c:v>39482</c:v>
                </c:pt>
                <c:pt idx="1050">
                  <c:v>39483</c:v>
                </c:pt>
                <c:pt idx="1051">
                  <c:v>39484</c:v>
                </c:pt>
                <c:pt idx="1052">
                  <c:v>39485</c:v>
                </c:pt>
                <c:pt idx="1053">
                  <c:v>39486</c:v>
                </c:pt>
                <c:pt idx="1054">
                  <c:v>39489</c:v>
                </c:pt>
                <c:pt idx="1055">
                  <c:v>39490</c:v>
                </c:pt>
                <c:pt idx="1056">
                  <c:v>39491</c:v>
                </c:pt>
                <c:pt idx="1057">
                  <c:v>39492</c:v>
                </c:pt>
                <c:pt idx="1058">
                  <c:v>39493</c:v>
                </c:pt>
                <c:pt idx="1059">
                  <c:v>39496</c:v>
                </c:pt>
                <c:pt idx="1060">
                  <c:v>39497</c:v>
                </c:pt>
                <c:pt idx="1061">
                  <c:v>39498</c:v>
                </c:pt>
                <c:pt idx="1062">
                  <c:v>39499</c:v>
                </c:pt>
                <c:pt idx="1063">
                  <c:v>39500</c:v>
                </c:pt>
                <c:pt idx="1064">
                  <c:v>39503</c:v>
                </c:pt>
                <c:pt idx="1065">
                  <c:v>39504</c:v>
                </c:pt>
                <c:pt idx="1066">
                  <c:v>39505</c:v>
                </c:pt>
                <c:pt idx="1067">
                  <c:v>39506</c:v>
                </c:pt>
                <c:pt idx="1068">
                  <c:v>39507</c:v>
                </c:pt>
                <c:pt idx="1069">
                  <c:v>39510</c:v>
                </c:pt>
                <c:pt idx="1070">
                  <c:v>39511</c:v>
                </c:pt>
                <c:pt idx="1071">
                  <c:v>39512</c:v>
                </c:pt>
                <c:pt idx="1072">
                  <c:v>39513</c:v>
                </c:pt>
                <c:pt idx="1073">
                  <c:v>39514</c:v>
                </c:pt>
                <c:pt idx="1074">
                  <c:v>39517</c:v>
                </c:pt>
                <c:pt idx="1075">
                  <c:v>39518</c:v>
                </c:pt>
                <c:pt idx="1076">
                  <c:v>39519</c:v>
                </c:pt>
                <c:pt idx="1077">
                  <c:v>39520</c:v>
                </c:pt>
                <c:pt idx="1078">
                  <c:v>39521</c:v>
                </c:pt>
                <c:pt idx="1079">
                  <c:v>39524</c:v>
                </c:pt>
                <c:pt idx="1080">
                  <c:v>39525</c:v>
                </c:pt>
                <c:pt idx="1081">
                  <c:v>39526</c:v>
                </c:pt>
                <c:pt idx="1082">
                  <c:v>39527</c:v>
                </c:pt>
                <c:pt idx="1083">
                  <c:v>39532</c:v>
                </c:pt>
                <c:pt idx="1084">
                  <c:v>39533</c:v>
                </c:pt>
                <c:pt idx="1085">
                  <c:v>39534</c:v>
                </c:pt>
                <c:pt idx="1086">
                  <c:v>39535</c:v>
                </c:pt>
                <c:pt idx="1087">
                  <c:v>39538</c:v>
                </c:pt>
                <c:pt idx="1088">
                  <c:v>39539</c:v>
                </c:pt>
                <c:pt idx="1089">
                  <c:v>39540</c:v>
                </c:pt>
                <c:pt idx="1090">
                  <c:v>39541</c:v>
                </c:pt>
                <c:pt idx="1091">
                  <c:v>39542</c:v>
                </c:pt>
                <c:pt idx="1092">
                  <c:v>39545</c:v>
                </c:pt>
                <c:pt idx="1093">
                  <c:v>39546</c:v>
                </c:pt>
                <c:pt idx="1094">
                  <c:v>39547</c:v>
                </c:pt>
                <c:pt idx="1095">
                  <c:v>39548</c:v>
                </c:pt>
                <c:pt idx="1096">
                  <c:v>39549</c:v>
                </c:pt>
                <c:pt idx="1097">
                  <c:v>39552</c:v>
                </c:pt>
                <c:pt idx="1098">
                  <c:v>39553</c:v>
                </c:pt>
                <c:pt idx="1099">
                  <c:v>39554</c:v>
                </c:pt>
                <c:pt idx="1100">
                  <c:v>39555</c:v>
                </c:pt>
                <c:pt idx="1101">
                  <c:v>39556</c:v>
                </c:pt>
                <c:pt idx="1102">
                  <c:v>39559</c:v>
                </c:pt>
                <c:pt idx="1103">
                  <c:v>39560</c:v>
                </c:pt>
                <c:pt idx="1104">
                  <c:v>39561</c:v>
                </c:pt>
                <c:pt idx="1105">
                  <c:v>39562</c:v>
                </c:pt>
                <c:pt idx="1106">
                  <c:v>39563</c:v>
                </c:pt>
                <c:pt idx="1107">
                  <c:v>39566</c:v>
                </c:pt>
                <c:pt idx="1108">
                  <c:v>39567</c:v>
                </c:pt>
                <c:pt idx="1109">
                  <c:v>39568</c:v>
                </c:pt>
                <c:pt idx="1110">
                  <c:v>39570</c:v>
                </c:pt>
                <c:pt idx="1111">
                  <c:v>39573</c:v>
                </c:pt>
                <c:pt idx="1112">
                  <c:v>39574</c:v>
                </c:pt>
                <c:pt idx="1113">
                  <c:v>39575</c:v>
                </c:pt>
                <c:pt idx="1114">
                  <c:v>39576</c:v>
                </c:pt>
                <c:pt idx="1115">
                  <c:v>39577</c:v>
                </c:pt>
                <c:pt idx="1116">
                  <c:v>39580</c:v>
                </c:pt>
                <c:pt idx="1117">
                  <c:v>39581</c:v>
                </c:pt>
                <c:pt idx="1118">
                  <c:v>39582</c:v>
                </c:pt>
                <c:pt idx="1119">
                  <c:v>39583</c:v>
                </c:pt>
                <c:pt idx="1120">
                  <c:v>39584</c:v>
                </c:pt>
                <c:pt idx="1121">
                  <c:v>39587</c:v>
                </c:pt>
                <c:pt idx="1122">
                  <c:v>39588</c:v>
                </c:pt>
                <c:pt idx="1123">
                  <c:v>39589</c:v>
                </c:pt>
                <c:pt idx="1124">
                  <c:v>39590</c:v>
                </c:pt>
                <c:pt idx="1125">
                  <c:v>39591</c:v>
                </c:pt>
                <c:pt idx="1126">
                  <c:v>39594</c:v>
                </c:pt>
                <c:pt idx="1127">
                  <c:v>39595</c:v>
                </c:pt>
                <c:pt idx="1128">
                  <c:v>39596</c:v>
                </c:pt>
                <c:pt idx="1129">
                  <c:v>39597</c:v>
                </c:pt>
                <c:pt idx="1130">
                  <c:v>39598</c:v>
                </c:pt>
                <c:pt idx="1131">
                  <c:v>39601</c:v>
                </c:pt>
                <c:pt idx="1132">
                  <c:v>39602</c:v>
                </c:pt>
                <c:pt idx="1133">
                  <c:v>39603</c:v>
                </c:pt>
                <c:pt idx="1134">
                  <c:v>39604</c:v>
                </c:pt>
                <c:pt idx="1135">
                  <c:v>39605</c:v>
                </c:pt>
                <c:pt idx="1136">
                  <c:v>39608</c:v>
                </c:pt>
                <c:pt idx="1137">
                  <c:v>39609</c:v>
                </c:pt>
                <c:pt idx="1138">
                  <c:v>39610</c:v>
                </c:pt>
                <c:pt idx="1139">
                  <c:v>39611</c:v>
                </c:pt>
                <c:pt idx="1140">
                  <c:v>39612</c:v>
                </c:pt>
                <c:pt idx="1141">
                  <c:v>39615</c:v>
                </c:pt>
                <c:pt idx="1142">
                  <c:v>39616</c:v>
                </c:pt>
                <c:pt idx="1143">
                  <c:v>39617</c:v>
                </c:pt>
                <c:pt idx="1144">
                  <c:v>39618</c:v>
                </c:pt>
                <c:pt idx="1145">
                  <c:v>39619</c:v>
                </c:pt>
                <c:pt idx="1146">
                  <c:v>39622</c:v>
                </c:pt>
                <c:pt idx="1147">
                  <c:v>39623</c:v>
                </c:pt>
                <c:pt idx="1148">
                  <c:v>39624</c:v>
                </c:pt>
                <c:pt idx="1149">
                  <c:v>39625</c:v>
                </c:pt>
                <c:pt idx="1150">
                  <c:v>39626</c:v>
                </c:pt>
                <c:pt idx="1151">
                  <c:v>39629</c:v>
                </c:pt>
                <c:pt idx="1152">
                  <c:v>39630</c:v>
                </c:pt>
                <c:pt idx="1153">
                  <c:v>39631</c:v>
                </c:pt>
                <c:pt idx="1154">
                  <c:v>39632</c:v>
                </c:pt>
                <c:pt idx="1155">
                  <c:v>39633</c:v>
                </c:pt>
                <c:pt idx="1156">
                  <c:v>39636</c:v>
                </c:pt>
                <c:pt idx="1157">
                  <c:v>39637</c:v>
                </c:pt>
                <c:pt idx="1158">
                  <c:v>39638</c:v>
                </c:pt>
                <c:pt idx="1159">
                  <c:v>39639</c:v>
                </c:pt>
                <c:pt idx="1160">
                  <c:v>39640</c:v>
                </c:pt>
                <c:pt idx="1161">
                  <c:v>39643</c:v>
                </c:pt>
                <c:pt idx="1162">
                  <c:v>39644</c:v>
                </c:pt>
                <c:pt idx="1163">
                  <c:v>39645</c:v>
                </c:pt>
                <c:pt idx="1164">
                  <c:v>39646</c:v>
                </c:pt>
                <c:pt idx="1165">
                  <c:v>39647</c:v>
                </c:pt>
                <c:pt idx="1166">
                  <c:v>39650</c:v>
                </c:pt>
                <c:pt idx="1167">
                  <c:v>39651</c:v>
                </c:pt>
                <c:pt idx="1168">
                  <c:v>39652</c:v>
                </c:pt>
                <c:pt idx="1169">
                  <c:v>39653</c:v>
                </c:pt>
                <c:pt idx="1170">
                  <c:v>39654</c:v>
                </c:pt>
                <c:pt idx="1171">
                  <c:v>39657</c:v>
                </c:pt>
                <c:pt idx="1172">
                  <c:v>39658</c:v>
                </c:pt>
                <c:pt idx="1173">
                  <c:v>39659</c:v>
                </c:pt>
                <c:pt idx="1174">
                  <c:v>39660</c:v>
                </c:pt>
                <c:pt idx="1175">
                  <c:v>39661</c:v>
                </c:pt>
                <c:pt idx="1176">
                  <c:v>39664</c:v>
                </c:pt>
                <c:pt idx="1177">
                  <c:v>39665</c:v>
                </c:pt>
                <c:pt idx="1178">
                  <c:v>39666</c:v>
                </c:pt>
                <c:pt idx="1179">
                  <c:v>39667</c:v>
                </c:pt>
                <c:pt idx="1180">
                  <c:v>39668</c:v>
                </c:pt>
                <c:pt idx="1181">
                  <c:v>39671</c:v>
                </c:pt>
                <c:pt idx="1182">
                  <c:v>39672</c:v>
                </c:pt>
                <c:pt idx="1183">
                  <c:v>39673</c:v>
                </c:pt>
                <c:pt idx="1184">
                  <c:v>39674</c:v>
                </c:pt>
                <c:pt idx="1185">
                  <c:v>39675</c:v>
                </c:pt>
                <c:pt idx="1186">
                  <c:v>39678</c:v>
                </c:pt>
                <c:pt idx="1187">
                  <c:v>39679</c:v>
                </c:pt>
                <c:pt idx="1188">
                  <c:v>39680</c:v>
                </c:pt>
                <c:pt idx="1189">
                  <c:v>39681</c:v>
                </c:pt>
                <c:pt idx="1190">
                  <c:v>39682</c:v>
                </c:pt>
                <c:pt idx="1191">
                  <c:v>39685</c:v>
                </c:pt>
                <c:pt idx="1192">
                  <c:v>39686</c:v>
                </c:pt>
                <c:pt idx="1193">
                  <c:v>39687</c:v>
                </c:pt>
                <c:pt idx="1194">
                  <c:v>39688</c:v>
                </c:pt>
                <c:pt idx="1195">
                  <c:v>39689</c:v>
                </c:pt>
                <c:pt idx="1196">
                  <c:v>39692</c:v>
                </c:pt>
                <c:pt idx="1197">
                  <c:v>39693</c:v>
                </c:pt>
                <c:pt idx="1198">
                  <c:v>39694</c:v>
                </c:pt>
                <c:pt idx="1199">
                  <c:v>39695</c:v>
                </c:pt>
                <c:pt idx="1200">
                  <c:v>39696</c:v>
                </c:pt>
                <c:pt idx="1201">
                  <c:v>39699</c:v>
                </c:pt>
                <c:pt idx="1202">
                  <c:v>39700</c:v>
                </c:pt>
                <c:pt idx="1203">
                  <c:v>39701</c:v>
                </c:pt>
                <c:pt idx="1204">
                  <c:v>39702</c:v>
                </c:pt>
                <c:pt idx="1205">
                  <c:v>39703</c:v>
                </c:pt>
                <c:pt idx="1206">
                  <c:v>39706</c:v>
                </c:pt>
                <c:pt idx="1207">
                  <c:v>39707</c:v>
                </c:pt>
                <c:pt idx="1208">
                  <c:v>39708</c:v>
                </c:pt>
                <c:pt idx="1209">
                  <c:v>39709</c:v>
                </c:pt>
                <c:pt idx="1210">
                  <c:v>39710</c:v>
                </c:pt>
                <c:pt idx="1211">
                  <c:v>39713</c:v>
                </c:pt>
                <c:pt idx="1212">
                  <c:v>39714</c:v>
                </c:pt>
                <c:pt idx="1213">
                  <c:v>39715</c:v>
                </c:pt>
                <c:pt idx="1214">
                  <c:v>39716</c:v>
                </c:pt>
                <c:pt idx="1215">
                  <c:v>39717</c:v>
                </c:pt>
                <c:pt idx="1216">
                  <c:v>39720</c:v>
                </c:pt>
                <c:pt idx="1217">
                  <c:v>39721</c:v>
                </c:pt>
                <c:pt idx="1218">
                  <c:v>39722</c:v>
                </c:pt>
                <c:pt idx="1219">
                  <c:v>39723</c:v>
                </c:pt>
                <c:pt idx="1220">
                  <c:v>39724</c:v>
                </c:pt>
                <c:pt idx="1221">
                  <c:v>39727</c:v>
                </c:pt>
                <c:pt idx="1222">
                  <c:v>39728</c:v>
                </c:pt>
                <c:pt idx="1223">
                  <c:v>39729</c:v>
                </c:pt>
                <c:pt idx="1224">
                  <c:v>39730</c:v>
                </c:pt>
                <c:pt idx="1225">
                  <c:v>39731</c:v>
                </c:pt>
                <c:pt idx="1226">
                  <c:v>39734</c:v>
                </c:pt>
                <c:pt idx="1227">
                  <c:v>39735</c:v>
                </c:pt>
                <c:pt idx="1228">
                  <c:v>39736</c:v>
                </c:pt>
                <c:pt idx="1229">
                  <c:v>39737</c:v>
                </c:pt>
                <c:pt idx="1230">
                  <c:v>39738</c:v>
                </c:pt>
                <c:pt idx="1231">
                  <c:v>39741</c:v>
                </c:pt>
                <c:pt idx="1232">
                  <c:v>39742</c:v>
                </c:pt>
                <c:pt idx="1233">
                  <c:v>39743</c:v>
                </c:pt>
                <c:pt idx="1234">
                  <c:v>39744</c:v>
                </c:pt>
                <c:pt idx="1235">
                  <c:v>39745</c:v>
                </c:pt>
                <c:pt idx="1236">
                  <c:v>39748</c:v>
                </c:pt>
                <c:pt idx="1237">
                  <c:v>39749</c:v>
                </c:pt>
                <c:pt idx="1238">
                  <c:v>39750</c:v>
                </c:pt>
                <c:pt idx="1239">
                  <c:v>39751</c:v>
                </c:pt>
                <c:pt idx="1240">
                  <c:v>39752</c:v>
                </c:pt>
                <c:pt idx="1241">
                  <c:v>39755</c:v>
                </c:pt>
                <c:pt idx="1242">
                  <c:v>39756</c:v>
                </c:pt>
                <c:pt idx="1243">
                  <c:v>39757</c:v>
                </c:pt>
                <c:pt idx="1244">
                  <c:v>39758</c:v>
                </c:pt>
                <c:pt idx="1245">
                  <c:v>39759</c:v>
                </c:pt>
                <c:pt idx="1246">
                  <c:v>39762</c:v>
                </c:pt>
                <c:pt idx="1247">
                  <c:v>39763</c:v>
                </c:pt>
                <c:pt idx="1248">
                  <c:v>39764</c:v>
                </c:pt>
                <c:pt idx="1249">
                  <c:v>39765</c:v>
                </c:pt>
                <c:pt idx="1250">
                  <c:v>39766</c:v>
                </c:pt>
                <c:pt idx="1251">
                  <c:v>39769</c:v>
                </c:pt>
                <c:pt idx="1252">
                  <c:v>39770</c:v>
                </c:pt>
                <c:pt idx="1253">
                  <c:v>39771</c:v>
                </c:pt>
                <c:pt idx="1254">
                  <c:v>39772</c:v>
                </c:pt>
                <c:pt idx="1255">
                  <c:v>39773</c:v>
                </c:pt>
                <c:pt idx="1256">
                  <c:v>39776</c:v>
                </c:pt>
                <c:pt idx="1257">
                  <c:v>39777</c:v>
                </c:pt>
                <c:pt idx="1258">
                  <c:v>39778</c:v>
                </c:pt>
                <c:pt idx="1259">
                  <c:v>39779</c:v>
                </c:pt>
                <c:pt idx="1260">
                  <c:v>39780</c:v>
                </c:pt>
                <c:pt idx="1261">
                  <c:v>39783</c:v>
                </c:pt>
                <c:pt idx="1262">
                  <c:v>39784</c:v>
                </c:pt>
                <c:pt idx="1263">
                  <c:v>39785</c:v>
                </c:pt>
                <c:pt idx="1264">
                  <c:v>39786</c:v>
                </c:pt>
                <c:pt idx="1265">
                  <c:v>39787</c:v>
                </c:pt>
                <c:pt idx="1266">
                  <c:v>39790</c:v>
                </c:pt>
                <c:pt idx="1267">
                  <c:v>39791</c:v>
                </c:pt>
                <c:pt idx="1268">
                  <c:v>39792</c:v>
                </c:pt>
                <c:pt idx="1269">
                  <c:v>39793</c:v>
                </c:pt>
                <c:pt idx="1270">
                  <c:v>39794</c:v>
                </c:pt>
                <c:pt idx="1271">
                  <c:v>39797</c:v>
                </c:pt>
                <c:pt idx="1272">
                  <c:v>39798</c:v>
                </c:pt>
                <c:pt idx="1273">
                  <c:v>39799</c:v>
                </c:pt>
                <c:pt idx="1274">
                  <c:v>39800</c:v>
                </c:pt>
                <c:pt idx="1275">
                  <c:v>39801</c:v>
                </c:pt>
                <c:pt idx="1276">
                  <c:v>39804</c:v>
                </c:pt>
                <c:pt idx="1277">
                  <c:v>39805</c:v>
                </c:pt>
                <c:pt idx="1278">
                  <c:v>39806</c:v>
                </c:pt>
                <c:pt idx="1279">
                  <c:v>39811</c:v>
                </c:pt>
                <c:pt idx="1280">
                  <c:v>39812</c:v>
                </c:pt>
                <c:pt idx="1281">
                  <c:v>39813</c:v>
                </c:pt>
                <c:pt idx="1282">
                  <c:v>39815</c:v>
                </c:pt>
                <c:pt idx="1283">
                  <c:v>39818</c:v>
                </c:pt>
                <c:pt idx="1284">
                  <c:v>39819</c:v>
                </c:pt>
                <c:pt idx="1285">
                  <c:v>39820</c:v>
                </c:pt>
                <c:pt idx="1286">
                  <c:v>39821</c:v>
                </c:pt>
                <c:pt idx="1287">
                  <c:v>39822</c:v>
                </c:pt>
                <c:pt idx="1288">
                  <c:v>39825</c:v>
                </c:pt>
                <c:pt idx="1289">
                  <c:v>39826</c:v>
                </c:pt>
                <c:pt idx="1290">
                  <c:v>39827</c:v>
                </c:pt>
                <c:pt idx="1291">
                  <c:v>39828</c:v>
                </c:pt>
                <c:pt idx="1292">
                  <c:v>39829</c:v>
                </c:pt>
                <c:pt idx="1293">
                  <c:v>39832</c:v>
                </c:pt>
                <c:pt idx="1294">
                  <c:v>39833</c:v>
                </c:pt>
                <c:pt idx="1295">
                  <c:v>39834</c:v>
                </c:pt>
                <c:pt idx="1296">
                  <c:v>39835</c:v>
                </c:pt>
                <c:pt idx="1297">
                  <c:v>39836</c:v>
                </c:pt>
                <c:pt idx="1298">
                  <c:v>39839</c:v>
                </c:pt>
                <c:pt idx="1299">
                  <c:v>39840</c:v>
                </c:pt>
                <c:pt idx="1300">
                  <c:v>39841</c:v>
                </c:pt>
                <c:pt idx="1301">
                  <c:v>39842</c:v>
                </c:pt>
                <c:pt idx="1302">
                  <c:v>39843</c:v>
                </c:pt>
                <c:pt idx="1303">
                  <c:v>39846</c:v>
                </c:pt>
                <c:pt idx="1304">
                  <c:v>39847</c:v>
                </c:pt>
                <c:pt idx="1305">
                  <c:v>39848</c:v>
                </c:pt>
                <c:pt idx="1306">
                  <c:v>39849</c:v>
                </c:pt>
                <c:pt idx="1307">
                  <c:v>39850</c:v>
                </c:pt>
                <c:pt idx="1308">
                  <c:v>39853</c:v>
                </c:pt>
                <c:pt idx="1309">
                  <c:v>39854</c:v>
                </c:pt>
                <c:pt idx="1310">
                  <c:v>39855</c:v>
                </c:pt>
                <c:pt idx="1311">
                  <c:v>39856</c:v>
                </c:pt>
                <c:pt idx="1312">
                  <c:v>39857</c:v>
                </c:pt>
                <c:pt idx="1313">
                  <c:v>39860</c:v>
                </c:pt>
                <c:pt idx="1314">
                  <c:v>39861</c:v>
                </c:pt>
                <c:pt idx="1315">
                  <c:v>39862</c:v>
                </c:pt>
                <c:pt idx="1316">
                  <c:v>39863</c:v>
                </c:pt>
                <c:pt idx="1317">
                  <c:v>39864</c:v>
                </c:pt>
                <c:pt idx="1318">
                  <c:v>39867</c:v>
                </c:pt>
                <c:pt idx="1319">
                  <c:v>39868</c:v>
                </c:pt>
                <c:pt idx="1320">
                  <c:v>39869</c:v>
                </c:pt>
                <c:pt idx="1321">
                  <c:v>39870</c:v>
                </c:pt>
                <c:pt idx="1322">
                  <c:v>39871</c:v>
                </c:pt>
                <c:pt idx="1323">
                  <c:v>39874</c:v>
                </c:pt>
                <c:pt idx="1324">
                  <c:v>39875</c:v>
                </c:pt>
                <c:pt idx="1325">
                  <c:v>39876</c:v>
                </c:pt>
                <c:pt idx="1326">
                  <c:v>39877</c:v>
                </c:pt>
                <c:pt idx="1327">
                  <c:v>39878</c:v>
                </c:pt>
                <c:pt idx="1328">
                  <c:v>39881</c:v>
                </c:pt>
                <c:pt idx="1329">
                  <c:v>39882</c:v>
                </c:pt>
                <c:pt idx="1330">
                  <c:v>39883</c:v>
                </c:pt>
                <c:pt idx="1331">
                  <c:v>39884</c:v>
                </c:pt>
                <c:pt idx="1332">
                  <c:v>39885</c:v>
                </c:pt>
                <c:pt idx="1333">
                  <c:v>39888</c:v>
                </c:pt>
                <c:pt idx="1334">
                  <c:v>39889</c:v>
                </c:pt>
                <c:pt idx="1335">
                  <c:v>39890</c:v>
                </c:pt>
                <c:pt idx="1336">
                  <c:v>39891</c:v>
                </c:pt>
                <c:pt idx="1337">
                  <c:v>39892</c:v>
                </c:pt>
                <c:pt idx="1338">
                  <c:v>39895</c:v>
                </c:pt>
                <c:pt idx="1339">
                  <c:v>39896</c:v>
                </c:pt>
                <c:pt idx="1340">
                  <c:v>39897</c:v>
                </c:pt>
                <c:pt idx="1341">
                  <c:v>39898</c:v>
                </c:pt>
                <c:pt idx="1342">
                  <c:v>39899</c:v>
                </c:pt>
                <c:pt idx="1343">
                  <c:v>39902</c:v>
                </c:pt>
                <c:pt idx="1344">
                  <c:v>39903</c:v>
                </c:pt>
                <c:pt idx="1345">
                  <c:v>39904</c:v>
                </c:pt>
                <c:pt idx="1346">
                  <c:v>39905</c:v>
                </c:pt>
                <c:pt idx="1347">
                  <c:v>39906</c:v>
                </c:pt>
                <c:pt idx="1348">
                  <c:v>39909</c:v>
                </c:pt>
                <c:pt idx="1349">
                  <c:v>39910</c:v>
                </c:pt>
                <c:pt idx="1350">
                  <c:v>39911</c:v>
                </c:pt>
                <c:pt idx="1351">
                  <c:v>39912</c:v>
                </c:pt>
                <c:pt idx="1352">
                  <c:v>39917</c:v>
                </c:pt>
                <c:pt idx="1353">
                  <c:v>39918</c:v>
                </c:pt>
                <c:pt idx="1354">
                  <c:v>39919</c:v>
                </c:pt>
                <c:pt idx="1355">
                  <c:v>39920</c:v>
                </c:pt>
                <c:pt idx="1356">
                  <c:v>39923</c:v>
                </c:pt>
                <c:pt idx="1357">
                  <c:v>39924</c:v>
                </c:pt>
                <c:pt idx="1358">
                  <c:v>39925</c:v>
                </c:pt>
                <c:pt idx="1359">
                  <c:v>39926</c:v>
                </c:pt>
                <c:pt idx="1360">
                  <c:v>39927</c:v>
                </c:pt>
                <c:pt idx="1361">
                  <c:v>39930</c:v>
                </c:pt>
                <c:pt idx="1362">
                  <c:v>39931</c:v>
                </c:pt>
                <c:pt idx="1363">
                  <c:v>39932</c:v>
                </c:pt>
                <c:pt idx="1364">
                  <c:v>39933</c:v>
                </c:pt>
                <c:pt idx="1365">
                  <c:v>39937</c:v>
                </c:pt>
                <c:pt idx="1366">
                  <c:v>39938</c:v>
                </c:pt>
                <c:pt idx="1367">
                  <c:v>39939</c:v>
                </c:pt>
                <c:pt idx="1368">
                  <c:v>39940</c:v>
                </c:pt>
                <c:pt idx="1369">
                  <c:v>39941</c:v>
                </c:pt>
                <c:pt idx="1370">
                  <c:v>39944</c:v>
                </c:pt>
                <c:pt idx="1371">
                  <c:v>39945</c:v>
                </c:pt>
                <c:pt idx="1372">
                  <c:v>39946</c:v>
                </c:pt>
                <c:pt idx="1373">
                  <c:v>39947</c:v>
                </c:pt>
                <c:pt idx="1374">
                  <c:v>39948</c:v>
                </c:pt>
                <c:pt idx="1375">
                  <c:v>39951</c:v>
                </c:pt>
                <c:pt idx="1376">
                  <c:v>39952</c:v>
                </c:pt>
                <c:pt idx="1377">
                  <c:v>39953</c:v>
                </c:pt>
                <c:pt idx="1378">
                  <c:v>39954</c:v>
                </c:pt>
                <c:pt idx="1379">
                  <c:v>39955</c:v>
                </c:pt>
                <c:pt idx="1380">
                  <c:v>39958</c:v>
                </c:pt>
                <c:pt idx="1381">
                  <c:v>39959</c:v>
                </c:pt>
                <c:pt idx="1382">
                  <c:v>39960</c:v>
                </c:pt>
                <c:pt idx="1383">
                  <c:v>39961</c:v>
                </c:pt>
                <c:pt idx="1384">
                  <c:v>39962</c:v>
                </c:pt>
                <c:pt idx="1385">
                  <c:v>39965</c:v>
                </c:pt>
                <c:pt idx="1386">
                  <c:v>39966</c:v>
                </c:pt>
                <c:pt idx="1387">
                  <c:v>39967</c:v>
                </c:pt>
                <c:pt idx="1388">
                  <c:v>39968</c:v>
                </c:pt>
                <c:pt idx="1389">
                  <c:v>39969</c:v>
                </c:pt>
                <c:pt idx="1390">
                  <c:v>39972</c:v>
                </c:pt>
                <c:pt idx="1391">
                  <c:v>39973</c:v>
                </c:pt>
                <c:pt idx="1392">
                  <c:v>39974</c:v>
                </c:pt>
                <c:pt idx="1393">
                  <c:v>39975</c:v>
                </c:pt>
                <c:pt idx="1394">
                  <c:v>39976</c:v>
                </c:pt>
                <c:pt idx="1395">
                  <c:v>39979</c:v>
                </c:pt>
                <c:pt idx="1396">
                  <c:v>39980</c:v>
                </c:pt>
                <c:pt idx="1397">
                  <c:v>39981</c:v>
                </c:pt>
                <c:pt idx="1398">
                  <c:v>39982</c:v>
                </c:pt>
                <c:pt idx="1399">
                  <c:v>39983</c:v>
                </c:pt>
                <c:pt idx="1400">
                  <c:v>39986</c:v>
                </c:pt>
                <c:pt idx="1401">
                  <c:v>39987</c:v>
                </c:pt>
                <c:pt idx="1402">
                  <c:v>39988</c:v>
                </c:pt>
                <c:pt idx="1403">
                  <c:v>39989</c:v>
                </c:pt>
                <c:pt idx="1404">
                  <c:v>39990</c:v>
                </c:pt>
                <c:pt idx="1405">
                  <c:v>39993</c:v>
                </c:pt>
                <c:pt idx="1406">
                  <c:v>39994</c:v>
                </c:pt>
                <c:pt idx="1407">
                  <c:v>39995</c:v>
                </c:pt>
                <c:pt idx="1408">
                  <c:v>39996</c:v>
                </c:pt>
                <c:pt idx="1409">
                  <c:v>39997</c:v>
                </c:pt>
                <c:pt idx="1410">
                  <c:v>40000</c:v>
                </c:pt>
                <c:pt idx="1411">
                  <c:v>40001</c:v>
                </c:pt>
                <c:pt idx="1412">
                  <c:v>40002</c:v>
                </c:pt>
                <c:pt idx="1413">
                  <c:v>40003</c:v>
                </c:pt>
                <c:pt idx="1414">
                  <c:v>40004</c:v>
                </c:pt>
                <c:pt idx="1415">
                  <c:v>40007</c:v>
                </c:pt>
                <c:pt idx="1416">
                  <c:v>40008</c:v>
                </c:pt>
                <c:pt idx="1417">
                  <c:v>40009</c:v>
                </c:pt>
                <c:pt idx="1418">
                  <c:v>40010</c:v>
                </c:pt>
                <c:pt idx="1419">
                  <c:v>40011</c:v>
                </c:pt>
                <c:pt idx="1420">
                  <c:v>40014</c:v>
                </c:pt>
                <c:pt idx="1421">
                  <c:v>40015</c:v>
                </c:pt>
                <c:pt idx="1422">
                  <c:v>40016</c:v>
                </c:pt>
                <c:pt idx="1423">
                  <c:v>40017</c:v>
                </c:pt>
                <c:pt idx="1424">
                  <c:v>40018</c:v>
                </c:pt>
                <c:pt idx="1425">
                  <c:v>40021</c:v>
                </c:pt>
                <c:pt idx="1426">
                  <c:v>40022</c:v>
                </c:pt>
                <c:pt idx="1427">
                  <c:v>40023</c:v>
                </c:pt>
                <c:pt idx="1428">
                  <c:v>40024</c:v>
                </c:pt>
                <c:pt idx="1429">
                  <c:v>40025</c:v>
                </c:pt>
                <c:pt idx="1430">
                  <c:v>40028</c:v>
                </c:pt>
                <c:pt idx="1431">
                  <c:v>40029</c:v>
                </c:pt>
                <c:pt idx="1432">
                  <c:v>40030</c:v>
                </c:pt>
                <c:pt idx="1433">
                  <c:v>40031</c:v>
                </c:pt>
                <c:pt idx="1434">
                  <c:v>40032</c:v>
                </c:pt>
                <c:pt idx="1435">
                  <c:v>40035</c:v>
                </c:pt>
                <c:pt idx="1436">
                  <c:v>40036</c:v>
                </c:pt>
                <c:pt idx="1437">
                  <c:v>40037</c:v>
                </c:pt>
                <c:pt idx="1438">
                  <c:v>40038</c:v>
                </c:pt>
                <c:pt idx="1439">
                  <c:v>40039</c:v>
                </c:pt>
                <c:pt idx="1440">
                  <c:v>40042</c:v>
                </c:pt>
                <c:pt idx="1441">
                  <c:v>40043</c:v>
                </c:pt>
                <c:pt idx="1442">
                  <c:v>40044</c:v>
                </c:pt>
                <c:pt idx="1443">
                  <c:v>40045</c:v>
                </c:pt>
                <c:pt idx="1444">
                  <c:v>40046</c:v>
                </c:pt>
                <c:pt idx="1445">
                  <c:v>40049</c:v>
                </c:pt>
                <c:pt idx="1446">
                  <c:v>40050</c:v>
                </c:pt>
                <c:pt idx="1447">
                  <c:v>40051</c:v>
                </c:pt>
                <c:pt idx="1448">
                  <c:v>40052</c:v>
                </c:pt>
                <c:pt idx="1449">
                  <c:v>40053</c:v>
                </c:pt>
                <c:pt idx="1450">
                  <c:v>40056</c:v>
                </c:pt>
                <c:pt idx="1451">
                  <c:v>40057</c:v>
                </c:pt>
                <c:pt idx="1452">
                  <c:v>40058</c:v>
                </c:pt>
                <c:pt idx="1453">
                  <c:v>40059</c:v>
                </c:pt>
                <c:pt idx="1454">
                  <c:v>40060</c:v>
                </c:pt>
                <c:pt idx="1455">
                  <c:v>40063</c:v>
                </c:pt>
                <c:pt idx="1456">
                  <c:v>40064</c:v>
                </c:pt>
                <c:pt idx="1457">
                  <c:v>40065</c:v>
                </c:pt>
                <c:pt idx="1458">
                  <c:v>40066</c:v>
                </c:pt>
                <c:pt idx="1459">
                  <c:v>40067</c:v>
                </c:pt>
                <c:pt idx="1460">
                  <c:v>40070</c:v>
                </c:pt>
                <c:pt idx="1461">
                  <c:v>40071</c:v>
                </c:pt>
                <c:pt idx="1462">
                  <c:v>40072</c:v>
                </c:pt>
                <c:pt idx="1463">
                  <c:v>40073</c:v>
                </c:pt>
                <c:pt idx="1464">
                  <c:v>40074</c:v>
                </c:pt>
                <c:pt idx="1465">
                  <c:v>40077</c:v>
                </c:pt>
                <c:pt idx="1466">
                  <c:v>40078</c:v>
                </c:pt>
                <c:pt idx="1467">
                  <c:v>40079</c:v>
                </c:pt>
                <c:pt idx="1468">
                  <c:v>40080</c:v>
                </c:pt>
                <c:pt idx="1469">
                  <c:v>40081</c:v>
                </c:pt>
                <c:pt idx="1470">
                  <c:v>40084</c:v>
                </c:pt>
                <c:pt idx="1471">
                  <c:v>40085</c:v>
                </c:pt>
                <c:pt idx="1472">
                  <c:v>40086</c:v>
                </c:pt>
                <c:pt idx="1473">
                  <c:v>40087</c:v>
                </c:pt>
                <c:pt idx="1474">
                  <c:v>40088</c:v>
                </c:pt>
                <c:pt idx="1475">
                  <c:v>40091</c:v>
                </c:pt>
                <c:pt idx="1476">
                  <c:v>40092</c:v>
                </c:pt>
                <c:pt idx="1477">
                  <c:v>40093</c:v>
                </c:pt>
                <c:pt idx="1478">
                  <c:v>40094</c:v>
                </c:pt>
                <c:pt idx="1479">
                  <c:v>40095</c:v>
                </c:pt>
                <c:pt idx="1480">
                  <c:v>40098</c:v>
                </c:pt>
                <c:pt idx="1481">
                  <c:v>40099</c:v>
                </c:pt>
                <c:pt idx="1482">
                  <c:v>40100</c:v>
                </c:pt>
                <c:pt idx="1483">
                  <c:v>40101</c:v>
                </c:pt>
                <c:pt idx="1484">
                  <c:v>40102</c:v>
                </c:pt>
                <c:pt idx="1485">
                  <c:v>40105</c:v>
                </c:pt>
                <c:pt idx="1486">
                  <c:v>40106</c:v>
                </c:pt>
                <c:pt idx="1487">
                  <c:v>40107</c:v>
                </c:pt>
                <c:pt idx="1488">
                  <c:v>40108</c:v>
                </c:pt>
                <c:pt idx="1489">
                  <c:v>40109</c:v>
                </c:pt>
                <c:pt idx="1490">
                  <c:v>40112</c:v>
                </c:pt>
                <c:pt idx="1491">
                  <c:v>40113</c:v>
                </c:pt>
                <c:pt idx="1492">
                  <c:v>40114</c:v>
                </c:pt>
                <c:pt idx="1493">
                  <c:v>40115</c:v>
                </c:pt>
                <c:pt idx="1494">
                  <c:v>40116</c:v>
                </c:pt>
                <c:pt idx="1495">
                  <c:v>40119</c:v>
                </c:pt>
                <c:pt idx="1496">
                  <c:v>40120</c:v>
                </c:pt>
                <c:pt idx="1497">
                  <c:v>40121</c:v>
                </c:pt>
                <c:pt idx="1498">
                  <c:v>40122</c:v>
                </c:pt>
                <c:pt idx="1499">
                  <c:v>40123</c:v>
                </c:pt>
                <c:pt idx="1500">
                  <c:v>40126</c:v>
                </c:pt>
                <c:pt idx="1501">
                  <c:v>40127</c:v>
                </c:pt>
                <c:pt idx="1502">
                  <c:v>40128</c:v>
                </c:pt>
                <c:pt idx="1503">
                  <c:v>40129</c:v>
                </c:pt>
                <c:pt idx="1504">
                  <c:v>40130</c:v>
                </c:pt>
                <c:pt idx="1505">
                  <c:v>40133</c:v>
                </c:pt>
                <c:pt idx="1506">
                  <c:v>40134</c:v>
                </c:pt>
                <c:pt idx="1507">
                  <c:v>40135</c:v>
                </c:pt>
                <c:pt idx="1508">
                  <c:v>40136</c:v>
                </c:pt>
                <c:pt idx="1509">
                  <c:v>40137</c:v>
                </c:pt>
                <c:pt idx="1510">
                  <c:v>40140</c:v>
                </c:pt>
                <c:pt idx="1511">
                  <c:v>40141</c:v>
                </c:pt>
                <c:pt idx="1512">
                  <c:v>40142</c:v>
                </c:pt>
                <c:pt idx="1513">
                  <c:v>40143</c:v>
                </c:pt>
                <c:pt idx="1514">
                  <c:v>40144</c:v>
                </c:pt>
                <c:pt idx="1515">
                  <c:v>40147</c:v>
                </c:pt>
                <c:pt idx="1516">
                  <c:v>40148</c:v>
                </c:pt>
                <c:pt idx="1517">
                  <c:v>40149</c:v>
                </c:pt>
                <c:pt idx="1518">
                  <c:v>40150</c:v>
                </c:pt>
                <c:pt idx="1519">
                  <c:v>40151</c:v>
                </c:pt>
                <c:pt idx="1520">
                  <c:v>40154</c:v>
                </c:pt>
                <c:pt idx="1521">
                  <c:v>40155</c:v>
                </c:pt>
                <c:pt idx="1522">
                  <c:v>40156</c:v>
                </c:pt>
                <c:pt idx="1523">
                  <c:v>40157</c:v>
                </c:pt>
                <c:pt idx="1524">
                  <c:v>40158</c:v>
                </c:pt>
                <c:pt idx="1525">
                  <c:v>40161</c:v>
                </c:pt>
                <c:pt idx="1526">
                  <c:v>40162</c:v>
                </c:pt>
                <c:pt idx="1527">
                  <c:v>40163</c:v>
                </c:pt>
                <c:pt idx="1528">
                  <c:v>40164</c:v>
                </c:pt>
                <c:pt idx="1529">
                  <c:v>40165</c:v>
                </c:pt>
                <c:pt idx="1530">
                  <c:v>40168</c:v>
                </c:pt>
                <c:pt idx="1531">
                  <c:v>40169</c:v>
                </c:pt>
                <c:pt idx="1532">
                  <c:v>40170</c:v>
                </c:pt>
                <c:pt idx="1533">
                  <c:v>40171</c:v>
                </c:pt>
                <c:pt idx="1534">
                  <c:v>40175</c:v>
                </c:pt>
                <c:pt idx="1535">
                  <c:v>40176</c:v>
                </c:pt>
                <c:pt idx="1536">
                  <c:v>40177</c:v>
                </c:pt>
                <c:pt idx="1537">
                  <c:v>40178</c:v>
                </c:pt>
                <c:pt idx="1538">
                  <c:v>40182</c:v>
                </c:pt>
                <c:pt idx="1539">
                  <c:v>40183</c:v>
                </c:pt>
                <c:pt idx="1540">
                  <c:v>40184</c:v>
                </c:pt>
                <c:pt idx="1541">
                  <c:v>40185</c:v>
                </c:pt>
                <c:pt idx="1542">
                  <c:v>40186</c:v>
                </c:pt>
                <c:pt idx="1543">
                  <c:v>40189</c:v>
                </c:pt>
                <c:pt idx="1544">
                  <c:v>40190</c:v>
                </c:pt>
                <c:pt idx="1545">
                  <c:v>40191</c:v>
                </c:pt>
                <c:pt idx="1546">
                  <c:v>40192</c:v>
                </c:pt>
                <c:pt idx="1547">
                  <c:v>40193</c:v>
                </c:pt>
                <c:pt idx="1548">
                  <c:v>40196</c:v>
                </c:pt>
                <c:pt idx="1549">
                  <c:v>40197</c:v>
                </c:pt>
                <c:pt idx="1550">
                  <c:v>40198</c:v>
                </c:pt>
                <c:pt idx="1551">
                  <c:v>40199</c:v>
                </c:pt>
                <c:pt idx="1552">
                  <c:v>40200</c:v>
                </c:pt>
                <c:pt idx="1553">
                  <c:v>40203</c:v>
                </c:pt>
                <c:pt idx="1554">
                  <c:v>40204</c:v>
                </c:pt>
                <c:pt idx="1555">
                  <c:v>40205</c:v>
                </c:pt>
                <c:pt idx="1556">
                  <c:v>40206</c:v>
                </c:pt>
                <c:pt idx="1557">
                  <c:v>40207</c:v>
                </c:pt>
                <c:pt idx="1558">
                  <c:v>40210</c:v>
                </c:pt>
                <c:pt idx="1559">
                  <c:v>40211</c:v>
                </c:pt>
                <c:pt idx="1560">
                  <c:v>40212</c:v>
                </c:pt>
                <c:pt idx="1561">
                  <c:v>40213</c:v>
                </c:pt>
                <c:pt idx="1562">
                  <c:v>40214</c:v>
                </c:pt>
                <c:pt idx="1563">
                  <c:v>40217</c:v>
                </c:pt>
                <c:pt idx="1564">
                  <c:v>40218</c:v>
                </c:pt>
                <c:pt idx="1565">
                  <c:v>40219</c:v>
                </c:pt>
                <c:pt idx="1566">
                  <c:v>40220</c:v>
                </c:pt>
                <c:pt idx="1567">
                  <c:v>40221</c:v>
                </c:pt>
                <c:pt idx="1568">
                  <c:v>40224</c:v>
                </c:pt>
                <c:pt idx="1569">
                  <c:v>40225</c:v>
                </c:pt>
                <c:pt idx="1570">
                  <c:v>40226</c:v>
                </c:pt>
                <c:pt idx="1571">
                  <c:v>40227</c:v>
                </c:pt>
                <c:pt idx="1572">
                  <c:v>40228</c:v>
                </c:pt>
                <c:pt idx="1573">
                  <c:v>40231</c:v>
                </c:pt>
                <c:pt idx="1574">
                  <c:v>40232</c:v>
                </c:pt>
                <c:pt idx="1575">
                  <c:v>40233</c:v>
                </c:pt>
                <c:pt idx="1576">
                  <c:v>40234</c:v>
                </c:pt>
                <c:pt idx="1577">
                  <c:v>40235</c:v>
                </c:pt>
                <c:pt idx="1578">
                  <c:v>40238</c:v>
                </c:pt>
                <c:pt idx="1579">
                  <c:v>40239</c:v>
                </c:pt>
                <c:pt idx="1580">
                  <c:v>40240</c:v>
                </c:pt>
                <c:pt idx="1581">
                  <c:v>40241</c:v>
                </c:pt>
                <c:pt idx="1582">
                  <c:v>40242</c:v>
                </c:pt>
                <c:pt idx="1583">
                  <c:v>40245</c:v>
                </c:pt>
                <c:pt idx="1584">
                  <c:v>40246</c:v>
                </c:pt>
                <c:pt idx="1585">
                  <c:v>40247</c:v>
                </c:pt>
                <c:pt idx="1586">
                  <c:v>40248</c:v>
                </c:pt>
                <c:pt idx="1587">
                  <c:v>40249</c:v>
                </c:pt>
                <c:pt idx="1588">
                  <c:v>40252</c:v>
                </c:pt>
                <c:pt idx="1589">
                  <c:v>40253</c:v>
                </c:pt>
                <c:pt idx="1590">
                  <c:v>40254</c:v>
                </c:pt>
                <c:pt idx="1591">
                  <c:v>40255</c:v>
                </c:pt>
                <c:pt idx="1592">
                  <c:v>40256</c:v>
                </c:pt>
                <c:pt idx="1593">
                  <c:v>40259</c:v>
                </c:pt>
                <c:pt idx="1594">
                  <c:v>40260</c:v>
                </c:pt>
                <c:pt idx="1595">
                  <c:v>40261</c:v>
                </c:pt>
                <c:pt idx="1596">
                  <c:v>40262</c:v>
                </c:pt>
                <c:pt idx="1597">
                  <c:v>40263</c:v>
                </c:pt>
                <c:pt idx="1598">
                  <c:v>40266</c:v>
                </c:pt>
                <c:pt idx="1599">
                  <c:v>40267</c:v>
                </c:pt>
                <c:pt idx="1600">
                  <c:v>40268</c:v>
                </c:pt>
                <c:pt idx="1601">
                  <c:v>40269</c:v>
                </c:pt>
                <c:pt idx="1602">
                  <c:v>40274</c:v>
                </c:pt>
                <c:pt idx="1603">
                  <c:v>40275</c:v>
                </c:pt>
                <c:pt idx="1604">
                  <c:v>40276</c:v>
                </c:pt>
                <c:pt idx="1605">
                  <c:v>40277</c:v>
                </c:pt>
                <c:pt idx="1606">
                  <c:v>40280</c:v>
                </c:pt>
                <c:pt idx="1607">
                  <c:v>40281</c:v>
                </c:pt>
                <c:pt idx="1608">
                  <c:v>40282</c:v>
                </c:pt>
                <c:pt idx="1609">
                  <c:v>40283</c:v>
                </c:pt>
                <c:pt idx="1610">
                  <c:v>40284</c:v>
                </c:pt>
                <c:pt idx="1611">
                  <c:v>40287</c:v>
                </c:pt>
                <c:pt idx="1612">
                  <c:v>40288</c:v>
                </c:pt>
                <c:pt idx="1613">
                  <c:v>40289</c:v>
                </c:pt>
                <c:pt idx="1614">
                  <c:v>40290</c:v>
                </c:pt>
                <c:pt idx="1615">
                  <c:v>40291</c:v>
                </c:pt>
                <c:pt idx="1616">
                  <c:v>40294</c:v>
                </c:pt>
                <c:pt idx="1617">
                  <c:v>40295</c:v>
                </c:pt>
                <c:pt idx="1618">
                  <c:v>40296</c:v>
                </c:pt>
                <c:pt idx="1619">
                  <c:v>40297</c:v>
                </c:pt>
                <c:pt idx="1620">
                  <c:v>40298</c:v>
                </c:pt>
                <c:pt idx="1621">
                  <c:v>40301</c:v>
                </c:pt>
                <c:pt idx="1622">
                  <c:v>40302</c:v>
                </c:pt>
                <c:pt idx="1623">
                  <c:v>40303</c:v>
                </c:pt>
                <c:pt idx="1624">
                  <c:v>40304</c:v>
                </c:pt>
                <c:pt idx="1625">
                  <c:v>40305</c:v>
                </c:pt>
                <c:pt idx="1626">
                  <c:v>40308</c:v>
                </c:pt>
                <c:pt idx="1627">
                  <c:v>40309</c:v>
                </c:pt>
                <c:pt idx="1628">
                  <c:v>40310</c:v>
                </c:pt>
                <c:pt idx="1629">
                  <c:v>40311</c:v>
                </c:pt>
                <c:pt idx="1630">
                  <c:v>40312</c:v>
                </c:pt>
                <c:pt idx="1631">
                  <c:v>40315</c:v>
                </c:pt>
                <c:pt idx="1632">
                  <c:v>40316</c:v>
                </c:pt>
                <c:pt idx="1633">
                  <c:v>40317</c:v>
                </c:pt>
                <c:pt idx="1634">
                  <c:v>40318</c:v>
                </c:pt>
                <c:pt idx="1635">
                  <c:v>40319</c:v>
                </c:pt>
                <c:pt idx="1636">
                  <c:v>40322</c:v>
                </c:pt>
                <c:pt idx="1637">
                  <c:v>40323</c:v>
                </c:pt>
                <c:pt idx="1638">
                  <c:v>40324</c:v>
                </c:pt>
                <c:pt idx="1639">
                  <c:v>40325</c:v>
                </c:pt>
                <c:pt idx="1640">
                  <c:v>40326</c:v>
                </c:pt>
                <c:pt idx="1641">
                  <c:v>40329</c:v>
                </c:pt>
                <c:pt idx="1642">
                  <c:v>40330</c:v>
                </c:pt>
                <c:pt idx="1643">
                  <c:v>40331</c:v>
                </c:pt>
                <c:pt idx="1644">
                  <c:v>40332</c:v>
                </c:pt>
                <c:pt idx="1645">
                  <c:v>40333</c:v>
                </c:pt>
                <c:pt idx="1646">
                  <c:v>40336</c:v>
                </c:pt>
                <c:pt idx="1647">
                  <c:v>40337</c:v>
                </c:pt>
                <c:pt idx="1648">
                  <c:v>40338</c:v>
                </c:pt>
                <c:pt idx="1649">
                  <c:v>40339</c:v>
                </c:pt>
                <c:pt idx="1650">
                  <c:v>40340</c:v>
                </c:pt>
                <c:pt idx="1651">
                  <c:v>40343</c:v>
                </c:pt>
                <c:pt idx="1652">
                  <c:v>40344</c:v>
                </c:pt>
                <c:pt idx="1653">
                  <c:v>40345</c:v>
                </c:pt>
                <c:pt idx="1654">
                  <c:v>40346</c:v>
                </c:pt>
                <c:pt idx="1655">
                  <c:v>40347</c:v>
                </c:pt>
                <c:pt idx="1656">
                  <c:v>40350</c:v>
                </c:pt>
                <c:pt idx="1657">
                  <c:v>40351</c:v>
                </c:pt>
                <c:pt idx="1658">
                  <c:v>40352</c:v>
                </c:pt>
                <c:pt idx="1659">
                  <c:v>40353</c:v>
                </c:pt>
                <c:pt idx="1660">
                  <c:v>40354</c:v>
                </c:pt>
                <c:pt idx="1661">
                  <c:v>40357</c:v>
                </c:pt>
                <c:pt idx="1662">
                  <c:v>40358</c:v>
                </c:pt>
                <c:pt idx="1663">
                  <c:v>40359</c:v>
                </c:pt>
                <c:pt idx="1664">
                  <c:v>40360</c:v>
                </c:pt>
                <c:pt idx="1665">
                  <c:v>40361</c:v>
                </c:pt>
                <c:pt idx="1666">
                  <c:v>40364</c:v>
                </c:pt>
                <c:pt idx="1667">
                  <c:v>40365</c:v>
                </c:pt>
                <c:pt idx="1668">
                  <c:v>40366</c:v>
                </c:pt>
                <c:pt idx="1669">
                  <c:v>40367</c:v>
                </c:pt>
                <c:pt idx="1670">
                  <c:v>40368</c:v>
                </c:pt>
                <c:pt idx="1671">
                  <c:v>40371</c:v>
                </c:pt>
                <c:pt idx="1672">
                  <c:v>40372</c:v>
                </c:pt>
                <c:pt idx="1673">
                  <c:v>40373</c:v>
                </c:pt>
                <c:pt idx="1674">
                  <c:v>40374</c:v>
                </c:pt>
                <c:pt idx="1675">
                  <c:v>40375</c:v>
                </c:pt>
                <c:pt idx="1676">
                  <c:v>40378</c:v>
                </c:pt>
                <c:pt idx="1677">
                  <c:v>40379</c:v>
                </c:pt>
                <c:pt idx="1678">
                  <c:v>40380</c:v>
                </c:pt>
                <c:pt idx="1679">
                  <c:v>40381</c:v>
                </c:pt>
                <c:pt idx="1680">
                  <c:v>40382</c:v>
                </c:pt>
                <c:pt idx="1681">
                  <c:v>40385</c:v>
                </c:pt>
                <c:pt idx="1682">
                  <c:v>40386</c:v>
                </c:pt>
                <c:pt idx="1683">
                  <c:v>40387</c:v>
                </c:pt>
                <c:pt idx="1684">
                  <c:v>40388</c:v>
                </c:pt>
                <c:pt idx="1685">
                  <c:v>40389</c:v>
                </c:pt>
                <c:pt idx="1686">
                  <c:v>40392</c:v>
                </c:pt>
                <c:pt idx="1687">
                  <c:v>40393</c:v>
                </c:pt>
                <c:pt idx="1688">
                  <c:v>40394</c:v>
                </c:pt>
                <c:pt idx="1689">
                  <c:v>40395</c:v>
                </c:pt>
                <c:pt idx="1690">
                  <c:v>40396</c:v>
                </c:pt>
                <c:pt idx="1691">
                  <c:v>40399</c:v>
                </c:pt>
                <c:pt idx="1692">
                  <c:v>40400</c:v>
                </c:pt>
                <c:pt idx="1693">
                  <c:v>40401</c:v>
                </c:pt>
                <c:pt idx="1694">
                  <c:v>40402</c:v>
                </c:pt>
                <c:pt idx="1695">
                  <c:v>40403</c:v>
                </c:pt>
                <c:pt idx="1696">
                  <c:v>40406</c:v>
                </c:pt>
                <c:pt idx="1697">
                  <c:v>40407</c:v>
                </c:pt>
                <c:pt idx="1698">
                  <c:v>40408</c:v>
                </c:pt>
                <c:pt idx="1699">
                  <c:v>40409</c:v>
                </c:pt>
                <c:pt idx="1700">
                  <c:v>40410</c:v>
                </c:pt>
                <c:pt idx="1701">
                  <c:v>40413</c:v>
                </c:pt>
                <c:pt idx="1702">
                  <c:v>40414</c:v>
                </c:pt>
                <c:pt idx="1703">
                  <c:v>40415</c:v>
                </c:pt>
                <c:pt idx="1704">
                  <c:v>40416</c:v>
                </c:pt>
                <c:pt idx="1705">
                  <c:v>40417</c:v>
                </c:pt>
                <c:pt idx="1706">
                  <c:v>40420</c:v>
                </c:pt>
                <c:pt idx="1707">
                  <c:v>40421</c:v>
                </c:pt>
                <c:pt idx="1708">
                  <c:v>40422</c:v>
                </c:pt>
                <c:pt idx="1709">
                  <c:v>40423</c:v>
                </c:pt>
                <c:pt idx="1710">
                  <c:v>40424</c:v>
                </c:pt>
                <c:pt idx="1711">
                  <c:v>40427</c:v>
                </c:pt>
                <c:pt idx="1712">
                  <c:v>40428</c:v>
                </c:pt>
                <c:pt idx="1713">
                  <c:v>40429</c:v>
                </c:pt>
                <c:pt idx="1714">
                  <c:v>40430</c:v>
                </c:pt>
                <c:pt idx="1715">
                  <c:v>40431</c:v>
                </c:pt>
                <c:pt idx="1716">
                  <c:v>40434</c:v>
                </c:pt>
                <c:pt idx="1717">
                  <c:v>40435</c:v>
                </c:pt>
                <c:pt idx="1718">
                  <c:v>40436</c:v>
                </c:pt>
                <c:pt idx="1719">
                  <c:v>40437</c:v>
                </c:pt>
                <c:pt idx="1720">
                  <c:v>40438</c:v>
                </c:pt>
                <c:pt idx="1721">
                  <c:v>40441</c:v>
                </c:pt>
                <c:pt idx="1722">
                  <c:v>40442</c:v>
                </c:pt>
                <c:pt idx="1723">
                  <c:v>40443</c:v>
                </c:pt>
                <c:pt idx="1724">
                  <c:v>40444</c:v>
                </c:pt>
                <c:pt idx="1725">
                  <c:v>40445</c:v>
                </c:pt>
                <c:pt idx="1726">
                  <c:v>40448</c:v>
                </c:pt>
                <c:pt idx="1727">
                  <c:v>40449</c:v>
                </c:pt>
                <c:pt idx="1728">
                  <c:v>40450</c:v>
                </c:pt>
                <c:pt idx="1729">
                  <c:v>40451</c:v>
                </c:pt>
                <c:pt idx="1730">
                  <c:v>40452</c:v>
                </c:pt>
                <c:pt idx="1731">
                  <c:v>40455</c:v>
                </c:pt>
                <c:pt idx="1732">
                  <c:v>40456</c:v>
                </c:pt>
                <c:pt idx="1733">
                  <c:v>40457</c:v>
                </c:pt>
                <c:pt idx="1734">
                  <c:v>40458</c:v>
                </c:pt>
                <c:pt idx="1735">
                  <c:v>40459</c:v>
                </c:pt>
                <c:pt idx="1736">
                  <c:v>40462</c:v>
                </c:pt>
                <c:pt idx="1737">
                  <c:v>40463</c:v>
                </c:pt>
                <c:pt idx="1738">
                  <c:v>40464</c:v>
                </c:pt>
                <c:pt idx="1739">
                  <c:v>40465</c:v>
                </c:pt>
                <c:pt idx="1740">
                  <c:v>40466</c:v>
                </c:pt>
                <c:pt idx="1741">
                  <c:v>40469</c:v>
                </c:pt>
                <c:pt idx="1742">
                  <c:v>40470</c:v>
                </c:pt>
                <c:pt idx="1743">
                  <c:v>40471</c:v>
                </c:pt>
                <c:pt idx="1744">
                  <c:v>40472</c:v>
                </c:pt>
                <c:pt idx="1745">
                  <c:v>40473</c:v>
                </c:pt>
                <c:pt idx="1746">
                  <c:v>40476</c:v>
                </c:pt>
                <c:pt idx="1747">
                  <c:v>40477</c:v>
                </c:pt>
                <c:pt idx="1748">
                  <c:v>40478</c:v>
                </c:pt>
                <c:pt idx="1749">
                  <c:v>40479</c:v>
                </c:pt>
                <c:pt idx="1750">
                  <c:v>40480</c:v>
                </c:pt>
                <c:pt idx="1751">
                  <c:v>40483</c:v>
                </c:pt>
                <c:pt idx="1752">
                  <c:v>40484</c:v>
                </c:pt>
                <c:pt idx="1753">
                  <c:v>40485</c:v>
                </c:pt>
                <c:pt idx="1754">
                  <c:v>40486</c:v>
                </c:pt>
                <c:pt idx="1755">
                  <c:v>40487</c:v>
                </c:pt>
                <c:pt idx="1756">
                  <c:v>40490</c:v>
                </c:pt>
                <c:pt idx="1757">
                  <c:v>40491</c:v>
                </c:pt>
                <c:pt idx="1758">
                  <c:v>40492</c:v>
                </c:pt>
                <c:pt idx="1759">
                  <c:v>40493</c:v>
                </c:pt>
                <c:pt idx="1760">
                  <c:v>40494</c:v>
                </c:pt>
                <c:pt idx="1761">
                  <c:v>40497</c:v>
                </c:pt>
                <c:pt idx="1762">
                  <c:v>40498</c:v>
                </c:pt>
                <c:pt idx="1763">
                  <c:v>40499</c:v>
                </c:pt>
                <c:pt idx="1764">
                  <c:v>40500</c:v>
                </c:pt>
                <c:pt idx="1765">
                  <c:v>40501</c:v>
                </c:pt>
                <c:pt idx="1766">
                  <c:v>40504</c:v>
                </c:pt>
                <c:pt idx="1767">
                  <c:v>40505</c:v>
                </c:pt>
                <c:pt idx="1768">
                  <c:v>40506</c:v>
                </c:pt>
                <c:pt idx="1769">
                  <c:v>40507</c:v>
                </c:pt>
                <c:pt idx="1770">
                  <c:v>40508</c:v>
                </c:pt>
                <c:pt idx="1771">
                  <c:v>40511</c:v>
                </c:pt>
                <c:pt idx="1772">
                  <c:v>40512</c:v>
                </c:pt>
                <c:pt idx="1773">
                  <c:v>40513</c:v>
                </c:pt>
                <c:pt idx="1774">
                  <c:v>40514</c:v>
                </c:pt>
                <c:pt idx="1775">
                  <c:v>40515</c:v>
                </c:pt>
                <c:pt idx="1776">
                  <c:v>40518</c:v>
                </c:pt>
                <c:pt idx="1777">
                  <c:v>40519</c:v>
                </c:pt>
                <c:pt idx="1778">
                  <c:v>40520</c:v>
                </c:pt>
                <c:pt idx="1779">
                  <c:v>40521</c:v>
                </c:pt>
                <c:pt idx="1780">
                  <c:v>40522</c:v>
                </c:pt>
                <c:pt idx="1781">
                  <c:v>40525</c:v>
                </c:pt>
                <c:pt idx="1782">
                  <c:v>40526</c:v>
                </c:pt>
                <c:pt idx="1783">
                  <c:v>40527</c:v>
                </c:pt>
                <c:pt idx="1784">
                  <c:v>40528</c:v>
                </c:pt>
                <c:pt idx="1785">
                  <c:v>40529</c:v>
                </c:pt>
                <c:pt idx="1786">
                  <c:v>40532</c:v>
                </c:pt>
                <c:pt idx="1787">
                  <c:v>40533</c:v>
                </c:pt>
                <c:pt idx="1788">
                  <c:v>40534</c:v>
                </c:pt>
                <c:pt idx="1789">
                  <c:v>40535</c:v>
                </c:pt>
                <c:pt idx="1790">
                  <c:v>40536</c:v>
                </c:pt>
                <c:pt idx="1791">
                  <c:v>40539</c:v>
                </c:pt>
                <c:pt idx="1792">
                  <c:v>40540</c:v>
                </c:pt>
                <c:pt idx="1793">
                  <c:v>40541</c:v>
                </c:pt>
                <c:pt idx="1794">
                  <c:v>40542</c:v>
                </c:pt>
                <c:pt idx="1795">
                  <c:v>40543</c:v>
                </c:pt>
                <c:pt idx="1796">
                  <c:v>40546</c:v>
                </c:pt>
                <c:pt idx="1797">
                  <c:v>40547</c:v>
                </c:pt>
                <c:pt idx="1798">
                  <c:v>40548</c:v>
                </c:pt>
                <c:pt idx="1799">
                  <c:v>40549</c:v>
                </c:pt>
                <c:pt idx="1800">
                  <c:v>40550</c:v>
                </c:pt>
                <c:pt idx="1801">
                  <c:v>40553</c:v>
                </c:pt>
                <c:pt idx="1802">
                  <c:v>40554</c:v>
                </c:pt>
                <c:pt idx="1803">
                  <c:v>40555</c:v>
                </c:pt>
                <c:pt idx="1804">
                  <c:v>40556</c:v>
                </c:pt>
                <c:pt idx="1805">
                  <c:v>40557</c:v>
                </c:pt>
                <c:pt idx="1806">
                  <c:v>40560</c:v>
                </c:pt>
                <c:pt idx="1807">
                  <c:v>40561</c:v>
                </c:pt>
                <c:pt idx="1808">
                  <c:v>40562</c:v>
                </c:pt>
                <c:pt idx="1809">
                  <c:v>40563</c:v>
                </c:pt>
                <c:pt idx="1810">
                  <c:v>40564</c:v>
                </c:pt>
                <c:pt idx="1811">
                  <c:v>40567</c:v>
                </c:pt>
                <c:pt idx="1812">
                  <c:v>40568</c:v>
                </c:pt>
                <c:pt idx="1813">
                  <c:v>40569</c:v>
                </c:pt>
                <c:pt idx="1814">
                  <c:v>40570</c:v>
                </c:pt>
                <c:pt idx="1815">
                  <c:v>40571</c:v>
                </c:pt>
                <c:pt idx="1816">
                  <c:v>40574</c:v>
                </c:pt>
                <c:pt idx="1817">
                  <c:v>40575</c:v>
                </c:pt>
                <c:pt idx="1818">
                  <c:v>40576</c:v>
                </c:pt>
                <c:pt idx="1819">
                  <c:v>40577</c:v>
                </c:pt>
                <c:pt idx="1820">
                  <c:v>40578</c:v>
                </c:pt>
                <c:pt idx="1821">
                  <c:v>40581</c:v>
                </c:pt>
                <c:pt idx="1822">
                  <c:v>40582</c:v>
                </c:pt>
                <c:pt idx="1823">
                  <c:v>40583</c:v>
                </c:pt>
                <c:pt idx="1824">
                  <c:v>40584</c:v>
                </c:pt>
                <c:pt idx="1825">
                  <c:v>40585</c:v>
                </c:pt>
                <c:pt idx="1826">
                  <c:v>40588</c:v>
                </c:pt>
                <c:pt idx="1827">
                  <c:v>40589</c:v>
                </c:pt>
                <c:pt idx="1828">
                  <c:v>40590</c:v>
                </c:pt>
                <c:pt idx="1829">
                  <c:v>40591</c:v>
                </c:pt>
                <c:pt idx="1830">
                  <c:v>40592</c:v>
                </c:pt>
                <c:pt idx="1831">
                  <c:v>40595</c:v>
                </c:pt>
                <c:pt idx="1832">
                  <c:v>40596</c:v>
                </c:pt>
                <c:pt idx="1833">
                  <c:v>40597</c:v>
                </c:pt>
                <c:pt idx="1834">
                  <c:v>40598</c:v>
                </c:pt>
                <c:pt idx="1835">
                  <c:v>40599</c:v>
                </c:pt>
                <c:pt idx="1836">
                  <c:v>40602</c:v>
                </c:pt>
                <c:pt idx="1837">
                  <c:v>40603</c:v>
                </c:pt>
                <c:pt idx="1838">
                  <c:v>40604</c:v>
                </c:pt>
                <c:pt idx="1839">
                  <c:v>40605</c:v>
                </c:pt>
                <c:pt idx="1840">
                  <c:v>40606</c:v>
                </c:pt>
                <c:pt idx="1841">
                  <c:v>40609</c:v>
                </c:pt>
                <c:pt idx="1842">
                  <c:v>40610</c:v>
                </c:pt>
                <c:pt idx="1843">
                  <c:v>40611</c:v>
                </c:pt>
                <c:pt idx="1844">
                  <c:v>40612</c:v>
                </c:pt>
                <c:pt idx="1845">
                  <c:v>40613</c:v>
                </c:pt>
                <c:pt idx="1846">
                  <c:v>40616</c:v>
                </c:pt>
                <c:pt idx="1847">
                  <c:v>40617</c:v>
                </c:pt>
                <c:pt idx="1848">
                  <c:v>40618</c:v>
                </c:pt>
                <c:pt idx="1849">
                  <c:v>40619</c:v>
                </c:pt>
                <c:pt idx="1850">
                  <c:v>40620</c:v>
                </c:pt>
                <c:pt idx="1851">
                  <c:v>40623</c:v>
                </c:pt>
                <c:pt idx="1852">
                  <c:v>40624</c:v>
                </c:pt>
                <c:pt idx="1853">
                  <c:v>40625</c:v>
                </c:pt>
                <c:pt idx="1854">
                  <c:v>40626</c:v>
                </c:pt>
                <c:pt idx="1855">
                  <c:v>40627</c:v>
                </c:pt>
                <c:pt idx="1856">
                  <c:v>40630</c:v>
                </c:pt>
                <c:pt idx="1857">
                  <c:v>40631</c:v>
                </c:pt>
                <c:pt idx="1858">
                  <c:v>40632</c:v>
                </c:pt>
                <c:pt idx="1859">
                  <c:v>40633</c:v>
                </c:pt>
                <c:pt idx="1860">
                  <c:v>40634</c:v>
                </c:pt>
                <c:pt idx="1861">
                  <c:v>40637</c:v>
                </c:pt>
                <c:pt idx="1862">
                  <c:v>40638</c:v>
                </c:pt>
                <c:pt idx="1863">
                  <c:v>40639</c:v>
                </c:pt>
                <c:pt idx="1864">
                  <c:v>40640</c:v>
                </c:pt>
                <c:pt idx="1865">
                  <c:v>40641</c:v>
                </c:pt>
                <c:pt idx="1866">
                  <c:v>40644</c:v>
                </c:pt>
                <c:pt idx="1867">
                  <c:v>40645</c:v>
                </c:pt>
                <c:pt idx="1868">
                  <c:v>40646</c:v>
                </c:pt>
                <c:pt idx="1869">
                  <c:v>40647</c:v>
                </c:pt>
                <c:pt idx="1870">
                  <c:v>40648</c:v>
                </c:pt>
                <c:pt idx="1871">
                  <c:v>40651</c:v>
                </c:pt>
                <c:pt idx="1872">
                  <c:v>40652</c:v>
                </c:pt>
                <c:pt idx="1873">
                  <c:v>40653</c:v>
                </c:pt>
                <c:pt idx="1874">
                  <c:v>40654</c:v>
                </c:pt>
                <c:pt idx="1875">
                  <c:v>40659</c:v>
                </c:pt>
                <c:pt idx="1876">
                  <c:v>40660</c:v>
                </c:pt>
                <c:pt idx="1877">
                  <c:v>40661</c:v>
                </c:pt>
                <c:pt idx="1878">
                  <c:v>40662</c:v>
                </c:pt>
                <c:pt idx="1879">
                  <c:v>40665</c:v>
                </c:pt>
                <c:pt idx="1880">
                  <c:v>40666</c:v>
                </c:pt>
                <c:pt idx="1881">
                  <c:v>40667</c:v>
                </c:pt>
                <c:pt idx="1882">
                  <c:v>40668</c:v>
                </c:pt>
                <c:pt idx="1883">
                  <c:v>40669</c:v>
                </c:pt>
                <c:pt idx="1884">
                  <c:v>40672</c:v>
                </c:pt>
                <c:pt idx="1885">
                  <c:v>40673</c:v>
                </c:pt>
                <c:pt idx="1886">
                  <c:v>40674</c:v>
                </c:pt>
                <c:pt idx="1887">
                  <c:v>40675</c:v>
                </c:pt>
                <c:pt idx="1888">
                  <c:v>40676</c:v>
                </c:pt>
                <c:pt idx="1889">
                  <c:v>40679</c:v>
                </c:pt>
                <c:pt idx="1890">
                  <c:v>40680</c:v>
                </c:pt>
                <c:pt idx="1891">
                  <c:v>40681</c:v>
                </c:pt>
                <c:pt idx="1892">
                  <c:v>40682</c:v>
                </c:pt>
                <c:pt idx="1893">
                  <c:v>40683</c:v>
                </c:pt>
                <c:pt idx="1894">
                  <c:v>40686</c:v>
                </c:pt>
                <c:pt idx="1895">
                  <c:v>40687</c:v>
                </c:pt>
                <c:pt idx="1896">
                  <c:v>40688</c:v>
                </c:pt>
                <c:pt idx="1897">
                  <c:v>40689</c:v>
                </c:pt>
                <c:pt idx="1898">
                  <c:v>40690</c:v>
                </c:pt>
                <c:pt idx="1899">
                  <c:v>40693</c:v>
                </c:pt>
                <c:pt idx="1900">
                  <c:v>40694</c:v>
                </c:pt>
                <c:pt idx="1901">
                  <c:v>40695</c:v>
                </c:pt>
                <c:pt idx="1902">
                  <c:v>40696</c:v>
                </c:pt>
                <c:pt idx="1903">
                  <c:v>40697</c:v>
                </c:pt>
                <c:pt idx="1904">
                  <c:v>40700</c:v>
                </c:pt>
                <c:pt idx="1905">
                  <c:v>40701</c:v>
                </c:pt>
                <c:pt idx="1906">
                  <c:v>40702</c:v>
                </c:pt>
                <c:pt idx="1907">
                  <c:v>40703</c:v>
                </c:pt>
                <c:pt idx="1908">
                  <c:v>40704</c:v>
                </c:pt>
                <c:pt idx="1909">
                  <c:v>40707</c:v>
                </c:pt>
                <c:pt idx="1910">
                  <c:v>40708</c:v>
                </c:pt>
                <c:pt idx="1911">
                  <c:v>40709</c:v>
                </c:pt>
                <c:pt idx="1912">
                  <c:v>40710</c:v>
                </c:pt>
                <c:pt idx="1913">
                  <c:v>40711</c:v>
                </c:pt>
                <c:pt idx="1914">
                  <c:v>40714</c:v>
                </c:pt>
                <c:pt idx="1915">
                  <c:v>40715</c:v>
                </c:pt>
                <c:pt idx="1916">
                  <c:v>40716</c:v>
                </c:pt>
                <c:pt idx="1917">
                  <c:v>40717</c:v>
                </c:pt>
                <c:pt idx="1918">
                  <c:v>40718</c:v>
                </c:pt>
                <c:pt idx="1919">
                  <c:v>40721</c:v>
                </c:pt>
                <c:pt idx="1920">
                  <c:v>40722</c:v>
                </c:pt>
                <c:pt idx="1921">
                  <c:v>40723</c:v>
                </c:pt>
                <c:pt idx="1922">
                  <c:v>40724</c:v>
                </c:pt>
                <c:pt idx="1923">
                  <c:v>40725</c:v>
                </c:pt>
                <c:pt idx="1924">
                  <c:v>40728</c:v>
                </c:pt>
                <c:pt idx="1925">
                  <c:v>40729</c:v>
                </c:pt>
                <c:pt idx="1926">
                  <c:v>40730</c:v>
                </c:pt>
                <c:pt idx="1927">
                  <c:v>40731</c:v>
                </c:pt>
                <c:pt idx="1928">
                  <c:v>40732</c:v>
                </c:pt>
                <c:pt idx="1929">
                  <c:v>40735</c:v>
                </c:pt>
                <c:pt idx="1930">
                  <c:v>40736</c:v>
                </c:pt>
                <c:pt idx="1931">
                  <c:v>40737</c:v>
                </c:pt>
                <c:pt idx="1932">
                  <c:v>40738</c:v>
                </c:pt>
                <c:pt idx="1933">
                  <c:v>40739</c:v>
                </c:pt>
                <c:pt idx="1934">
                  <c:v>40742</c:v>
                </c:pt>
                <c:pt idx="1935">
                  <c:v>40743</c:v>
                </c:pt>
                <c:pt idx="1936">
                  <c:v>40744</c:v>
                </c:pt>
                <c:pt idx="1937">
                  <c:v>40745</c:v>
                </c:pt>
                <c:pt idx="1938">
                  <c:v>40746</c:v>
                </c:pt>
                <c:pt idx="1939">
                  <c:v>40749</c:v>
                </c:pt>
                <c:pt idx="1940">
                  <c:v>40750</c:v>
                </c:pt>
                <c:pt idx="1941">
                  <c:v>40751</c:v>
                </c:pt>
                <c:pt idx="1942">
                  <c:v>40752</c:v>
                </c:pt>
                <c:pt idx="1943">
                  <c:v>40753</c:v>
                </c:pt>
                <c:pt idx="1944">
                  <c:v>40756</c:v>
                </c:pt>
                <c:pt idx="1945">
                  <c:v>40757</c:v>
                </c:pt>
                <c:pt idx="1946">
                  <c:v>40758</c:v>
                </c:pt>
                <c:pt idx="1947">
                  <c:v>40759</c:v>
                </c:pt>
                <c:pt idx="1948">
                  <c:v>40760</c:v>
                </c:pt>
                <c:pt idx="1949">
                  <c:v>40763</c:v>
                </c:pt>
                <c:pt idx="1950">
                  <c:v>40764</c:v>
                </c:pt>
                <c:pt idx="1951">
                  <c:v>40765</c:v>
                </c:pt>
                <c:pt idx="1952">
                  <c:v>40766</c:v>
                </c:pt>
                <c:pt idx="1953">
                  <c:v>40767</c:v>
                </c:pt>
                <c:pt idx="1954">
                  <c:v>40770</c:v>
                </c:pt>
                <c:pt idx="1955">
                  <c:v>40771</c:v>
                </c:pt>
                <c:pt idx="1956">
                  <c:v>40772</c:v>
                </c:pt>
                <c:pt idx="1957">
                  <c:v>40773</c:v>
                </c:pt>
                <c:pt idx="1958">
                  <c:v>40774</c:v>
                </c:pt>
                <c:pt idx="1959">
                  <c:v>40777</c:v>
                </c:pt>
                <c:pt idx="1960">
                  <c:v>40778</c:v>
                </c:pt>
                <c:pt idx="1961">
                  <c:v>40779</c:v>
                </c:pt>
                <c:pt idx="1962">
                  <c:v>40780</c:v>
                </c:pt>
                <c:pt idx="1963">
                  <c:v>40781</c:v>
                </c:pt>
                <c:pt idx="1964">
                  <c:v>40784</c:v>
                </c:pt>
                <c:pt idx="1965">
                  <c:v>40785</c:v>
                </c:pt>
                <c:pt idx="1966">
                  <c:v>40786</c:v>
                </c:pt>
                <c:pt idx="1967">
                  <c:v>40787</c:v>
                </c:pt>
                <c:pt idx="1968">
                  <c:v>40788</c:v>
                </c:pt>
                <c:pt idx="1969">
                  <c:v>40791</c:v>
                </c:pt>
                <c:pt idx="1970">
                  <c:v>40792</c:v>
                </c:pt>
                <c:pt idx="1971">
                  <c:v>40793</c:v>
                </c:pt>
                <c:pt idx="1972">
                  <c:v>40794</c:v>
                </c:pt>
                <c:pt idx="1973">
                  <c:v>40795</c:v>
                </c:pt>
                <c:pt idx="1974">
                  <c:v>40798</c:v>
                </c:pt>
                <c:pt idx="1975">
                  <c:v>40799</c:v>
                </c:pt>
                <c:pt idx="1976">
                  <c:v>40800</c:v>
                </c:pt>
                <c:pt idx="1977">
                  <c:v>40801</c:v>
                </c:pt>
                <c:pt idx="1978">
                  <c:v>40802</c:v>
                </c:pt>
                <c:pt idx="1979">
                  <c:v>40805</c:v>
                </c:pt>
                <c:pt idx="1980">
                  <c:v>40806</c:v>
                </c:pt>
                <c:pt idx="1981">
                  <c:v>40807</c:v>
                </c:pt>
                <c:pt idx="1982">
                  <c:v>40808</c:v>
                </c:pt>
                <c:pt idx="1983">
                  <c:v>40809</c:v>
                </c:pt>
                <c:pt idx="1984">
                  <c:v>40812</c:v>
                </c:pt>
                <c:pt idx="1985">
                  <c:v>40813</c:v>
                </c:pt>
                <c:pt idx="1986">
                  <c:v>40814</c:v>
                </c:pt>
                <c:pt idx="1987">
                  <c:v>40815</c:v>
                </c:pt>
                <c:pt idx="1988">
                  <c:v>40816</c:v>
                </c:pt>
                <c:pt idx="1989">
                  <c:v>40819</c:v>
                </c:pt>
                <c:pt idx="1990">
                  <c:v>40820</c:v>
                </c:pt>
                <c:pt idx="1991">
                  <c:v>40821</c:v>
                </c:pt>
                <c:pt idx="1992">
                  <c:v>40822</c:v>
                </c:pt>
                <c:pt idx="1993">
                  <c:v>40823</c:v>
                </c:pt>
                <c:pt idx="1994">
                  <c:v>40826</c:v>
                </c:pt>
                <c:pt idx="1995">
                  <c:v>40827</c:v>
                </c:pt>
                <c:pt idx="1996">
                  <c:v>40828</c:v>
                </c:pt>
                <c:pt idx="1997">
                  <c:v>40829</c:v>
                </c:pt>
                <c:pt idx="1998">
                  <c:v>40830</c:v>
                </c:pt>
                <c:pt idx="1999">
                  <c:v>40833</c:v>
                </c:pt>
                <c:pt idx="2000">
                  <c:v>40834</c:v>
                </c:pt>
                <c:pt idx="2001">
                  <c:v>40835</c:v>
                </c:pt>
                <c:pt idx="2002">
                  <c:v>40836</c:v>
                </c:pt>
                <c:pt idx="2003">
                  <c:v>40837</c:v>
                </c:pt>
                <c:pt idx="2004">
                  <c:v>40840</c:v>
                </c:pt>
                <c:pt idx="2005">
                  <c:v>40841</c:v>
                </c:pt>
                <c:pt idx="2006">
                  <c:v>40842</c:v>
                </c:pt>
                <c:pt idx="2007">
                  <c:v>40843</c:v>
                </c:pt>
                <c:pt idx="2008">
                  <c:v>40844</c:v>
                </c:pt>
                <c:pt idx="2009">
                  <c:v>40847</c:v>
                </c:pt>
                <c:pt idx="2010">
                  <c:v>40848</c:v>
                </c:pt>
                <c:pt idx="2011">
                  <c:v>40849</c:v>
                </c:pt>
                <c:pt idx="2012">
                  <c:v>40850</c:v>
                </c:pt>
                <c:pt idx="2013">
                  <c:v>40851</c:v>
                </c:pt>
                <c:pt idx="2014">
                  <c:v>40854</c:v>
                </c:pt>
                <c:pt idx="2015">
                  <c:v>40855</c:v>
                </c:pt>
                <c:pt idx="2016">
                  <c:v>40856</c:v>
                </c:pt>
                <c:pt idx="2017">
                  <c:v>40857</c:v>
                </c:pt>
                <c:pt idx="2018">
                  <c:v>40858</c:v>
                </c:pt>
                <c:pt idx="2019">
                  <c:v>40861</c:v>
                </c:pt>
                <c:pt idx="2020">
                  <c:v>40862</c:v>
                </c:pt>
                <c:pt idx="2021">
                  <c:v>40863</c:v>
                </c:pt>
                <c:pt idx="2022">
                  <c:v>40864</c:v>
                </c:pt>
                <c:pt idx="2023">
                  <c:v>40865</c:v>
                </c:pt>
                <c:pt idx="2024">
                  <c:v>40868</c:v>
                </c:pt>
                <c:pt idx="2025">
                  <c:v>40869</c:v>
                </c:pt>
                <c:pt idx="2026">
                  <c:v>40870</c:v>
                </c:pt>
                <c:pt idx="2027">
                  <c:v>40871</c:v>
                </c:pt>
                <c:pt idx="2028">
                  <c:v>40872</c:v>
                </c:pt>
                <c:pt idx="2029">
                  <c:v>40875</c:v>
                </c:pt>
                <c:pt idx="2030">
                  <c:v>40876</c:v>
                </c:pt>
                <c:pt idx="2031">
                  <c:v>40877</c:v>
                </c:pt>
                <c:pt idx="2032">
                  <c:v>40878</c:v>
                </c:pt>
                <c:pt idx="2033">
                  <c:v>40879</c:v>
                </c:pt>
                <c:pt idx="2034">
                  <c:v>40882</c:v>
                </c:pt>
                <c:pt idx="2035">
                  <c:v>40883</c:v>
                </c:pt>
                <c:pt idx="2036">
                  <c:v>40884</c:v>
                </c:pt>
                <c:pt idx="2037">
                  <c:v>40885</c:v>
                </c:pt>
                <c:pt idx="2038">
                  <c:v>40886</c:v>
                </c:pt>
                <c:pt idx="2039">
                  <c:v>40889</c:v>
                </c:pt>
                <c:pt idx="2040">
                  <c:v>40890</c:v>
                </c:pt>
                <c:pt idx="2041">
                  <c:v>40891</c:v>
                </c:pt>
                <c:pt idx="2042">
                  <c:v>40892</c:v>
                </c:pt>
                <c:pt idx="2043">
                  <c:v>40893</c:v>
                </c:pt>
                <c:pt idx="2044">
                  <c:v>40896</c:v>
                </c:pt>
                <c:pt idx="2045">
                  <c:v>40897</c:v>
                </c:pt>
                <c:pt idx="2046">
                  <c:v>40898</c:v>
                </c:pt>
                <c:pt idx="2047">
                  <c:v>40899</c:v>
                </c:pt>
                <c:pt idx="2048">
                  <c:v>40900</c:v>
                </c:pt>
                <c:pt idx="2049">
                  <c:v>40904</c:v>
                </c:pt>
                <c:pt idx="2050">
                  <c:v>40905</c:v>
                </c:pt>
                <c:pt idx="2051">
                  <c:v>40906</c:v>
                </c:pt>
                <c:pt idx="2052">
                  <c:v>40907</c:v>
                </c:pt>
                <c:pt idx="2053">
                  <c:v>40910</c:v>
                </c:pt>
                <c:pt idx="2054">
                  <c:v>40911</c:v>
                </c:pt>
                <c:pt idx="2055">
                  <c:v>40912</c:v>
                </c:pt>
                <c:pt idx="2056">
                  <c:v>40913</c:v>
                </c:pt>
                <c:pt idx="2057">
                  <c:v>40914</c:v>
                </c:pt>
                <c:pt idx="2058">
                  <c:v>40917</c:v>
                </c:pt>
                <c:pt idx="2059">
                  <c:v>40918</c:v>
                </c:pt>
                <c:pt idx="2060">
                  <c:v>40919</c:v>
                </c:pt>
                <c:pt idx="2061">
                  <c:v>40920</c:v>
                </c:pt>
                <c:pt idx="2062">
                  <c:v>40921</c:v>
                </c:pt>
                <c:pt idx="2063">
                  <c:v>40924</c:v>
                </c:pt>
                <c:pt idx="2064">
                  <c:v>40925</c:v>
                </c:pt>
                <c:pt idx="2065">
                  <c:v>40926</c:v>
                </c:pt>
                <c:pt idx="2066">
                  <c:v>40927</c:v>
                </c:pt>
                <c:pt idx="2067">
                  <c:v>40928</c:v>
                </c:pt>
                <c:pt idx="2068">
                  <c:v>40931</c:v>
                </c:pt>
                <c:pt idx="2069">
                  <c:v>40932</c:v>
                </c:pt>
                <c:pt idx="2070">
                  <c:v>40933</c:v>
                </c:pt>
                <c:pt idx="2071">
                  <c:v>40934</c:v>
                </c:pt>
                <c:pt idx="2072">
                  <c:v>40935</c:v>
                </c:pt>
                <c:pt idx="2073">
                  <c:v>40938</c:v>
                </c:pt>
                <c:pt idx="2074">
                  <c:v>40939</c:v>
                </c:pt>
                <c:pt idx="2075">
                  <c:v>40940</c:v>
                </c:pt>
                <c:pt idx="2076">
                  <c:v>40941</c:v>
                </c:pt>
                <c:pt idx="2077">
                  <c:v>40942</c:v>
                </c:pt>
                <c:pt idx="2078">
                  <c:v>40945</c:v>
                </c:pt>
                <c:pt idx="2079">
                  <c:v>40946</c:v>
                </c:pt>
                <c:pt idx="2080">
                  <c:v>40947</c:v>
                </c:pt>
                <c:pt idx="2081">
                  <c:v>40948</c:v>
                </c:pt>
                <c:pt idx="2082">
                  <c:v>40949</c:v>
                </c:pt>
                <c:pt idx="2083">
                  <c:v>40952</c:v>
                </c:pt>
                <c:pt idx="2084">
                  <c:v>40953</c:v>
                </c:pt>
                <c:pt idx="2085">
                  <c:v>40954</c:v>
                </c:pt>
                <c:pt idx="2086">
                  <c:v>40955</c:v>
                </c:pt>
                <c:pt idx="2087">
                  <c:v>40956</c:v>
                </c:pt>
                <c:pt idx="2088">
                  <c:v>40959</c:v>
                </c:pt>
                <c:pt idx="2089">
                  <c:v>40960</c:v>
                </c:pt>
                <c:pt idx="2090">
                  <c:v>40961</c:v>
                </c:pt>
                <c:pt idx="2091">
                  <c:v>40962</c:v>
                </c:pt>
                <c:pt idx="2092">
                  <c:v>40963</c:v>
                </c:pt>
                <c:pt idx="2093">
                  <c:v>40966</c:v>
                </c:pt>
                <c:pt idx="2094">
                  <c:v>40967</c:v>
                </c:pt>
                <c:pt idx="2095">
                  <c:v>40968</c:v>
                </c:pt>
                <c:pt idx="2096">
                  <c:v>40969</c:v>
                </c:pt>
                <c:pt idx="2097">
                  <c:v>40970</c:v>
                </c:pt>
                <c:pt idx="2098">
                  <c:v>40973</c:v>
                </c:pt>
                <c:pt idx="2099">
                  <c:v>40974</c:v>
                </c:pt>
                <c:pt idx="2100">
                  <c:v>40975</c:v>
                </c:pt>
                <c:pt idx="2101">
                  <c:v>40976</c:v>
                </c:pt>
                <c:pt idx="2102">
                  <c:v>40977</c:v>
                </c:pt>
                <c:pt idx="2103">
                  <c:v>40980</c:v>
                </c:pt>
                <c:pt idx="2104">
                  <c:v>40981</c:v>
                </c:pt>
                <c:pt idx="2105">
                  <c:v>40982</c:v>
                </c:pt>
                <c:pt idx="2106">
                  <c:v>40983</c:v>
                </c:pt>
                <c:pt idx="2107">
                  <c:v>40984</c:v>
                </c:pt>
                <c:pt idx="2108">
                  <c:v>40987</c:v>
                </c:pt>
                <c:pt idx="2109">
                  <c:v>40988</c:v>
                </c:pt>
                <c:pt idx="2110">
                  <c:v>40989</c:v>
                </c:pt>
                <c:pt idx="2111">
                  <c:v>40990</c:v>
                </c:pt>
                <c:pt idx="2112">
                  <c:v>40991</c:v>
                </c:pt>
                <c:pt idx="2113">
                  <c:v>40994</c:v>
                </c:pt>
                <c:pt idx="2114">
                  <c:v>40995</c:v>
                </c:pt>
                <c:pt idx="2115">
                  <c:v>40996</c:v>
                </c:pt>
                <c:pt idx="2116">
                  <c:v>40997</c:v>
                </c:pt>
                <c:pt idx="2117">
                  <c:v>40998</c:v>
                </c:pt>
                <c:pt idx="2118">
                  <c:v>41001</c:v>
                </c:pt>
                <c:pt idx="2119">
                  <c:v>41002</c:v>
                </c:pt>
                <c:pt idx="2120">
                  <c:v>41003</c:v>
                </c:pt>
                <c:pt idx="2121">
                  <c:v>41004</c:v>
                </c:pt>
                <c:pt idx="2122">
                  <c:v>41009</c:v>
                </c:pt>
                <c:pt idx="2123">
                  <c:v>41010</c:v>
                </c:pt>
                <c:pt idx="2124">
                  <c:v>41011</c:v>
                </c:pt>
                <c:pt idx="2125">
                  <c:v>41012</c:v>
                </c:pt>
                <c:pt idx="2126">
                  <c:v>41015</c:v>
                </c:pt>
                <c:pt idx="2127">
                  <c:v>41016</c:v>
                </c:pt>
                <c:pt idx="2128">
                  <c:v>41017</c:v>
                </c:pt>
                <c:pt idx="2129">
                  <c:v>41018</c:v>
                </c:pt>
                <c:pt idx="2130">
                  <c:v>41019</c:v>
                </c:pt>
                <c:pt idx="2131">
                  <c:v>41022</c:v>
                </c:pt>
                <c:pt idx="2132">
                  <c:v>41023</c:v>
                </c:pt>
                <c:pt idx="2133">
                  <c:v>41024</c:v>
                </c:pt>
                <c:pt idx="2134">
                  <c:v>41025</c:v>
                </c:pt>
                <c:pt idx="2135">
                  <c:v>41026</c:v>
                </c:pt>
                <c:pt idx="2136">
                  <c:v>41029</c:v>
                </c:pt>
                <c:pt idx="2137">
                  <c:v>41031</c:v>
                </c:pt>
                <c:pt idx="2138">
                  <c:v>41032</c:v>
                </c:pt>
                <c:pt idx="2139">
                  <c:v>41033</c:v>
                </c:pt>
                <c:pt idx="2140">
                  <c:v>41036</c:v>
                </c:pt>
                <c:pt idx="2141">
                  <c:v>41037</c:v>
                </c:pt>
                <c:pt idx="2142">
                  <c:v>41038</c:v>
                </c:pt>
                <c:pt idx="2143">
                  <c:v>41039</c:v>
                </c:pt>
                <c:pt idx="2144">
                  <c:v>41040</c:v>
                </c:pt>
                <c:pt idx="2145">
                  <c:v>41043</c:v>
                </c:pt>
                <c:pt idx="2146">
                  <c:v>41044</c:v>
                </c:pt>
                <c:pt idx="2147">
                  <c:v>41045</c:v>
                </c:pt>
                <c:pt idx="2148">
                  <c:v>41046</c:v>
                </c:pt>
                <c:pt idx="2149">
                  <c:v>41047</c:v>
                </c:pt>
                <c:pt idx="2150">
                  <c:v>41050</c:v>
                </c:pt>
                <c:pt idx="2151">
                  <c:v>41051</c:v>
                </c:pt>
                <c:pt idx="2152">
                  <c:v>41052</c:v>
                </c:pt>
                <c:pt idx="2153">
                  <c:v>41053</c:v>
                </c:pt>
                <c:pt idx="2154">
                  <c:v>41054</c:v>
                </c:pt>
                <c:pt idx="2155">
                  <c:v>41057</c:v>
                </c:pt>
                <c:pt idx="2156">
                  <c:v>41058</c:v>
                </c:pt>
                <c:pt idx="2157">
                  <c:v>41059</c:v>
                </c:pt>
                <c:pt idx="2158">
                  <c:v>41060</c:v>
                </c:pt>
                <c:pt idx="2159">
                  <c:v>41061</c:v>
                </c:pt>
                <c:pt idx="2160">
                  <c:v>41064</c:v>
                </c:pt>
                <c:pt idx="2161">
                  <c:v>41065</c:v>
                </c:pt>
                <c:pt idx="2162">
                  <c:v>41066</c:v>
                </c:pt>
                <c:pt idx="2163">
                  <c:v>41067</c:v>
                </c:pt>
                <c:pt idx="2164">
                  <c:v>41068</c:v>
                </c:pt>
                <c:pt idx="2165">
                  <c:v>41071</c:v>
                </c:pt>
                <c:pt idx="2166">
                  <c:v>41072</c:v>
                </c:pt>
                <c:pt idx="2167">
                  <c:v>41073</c:v>
                </c:pt>
                <c:pt idx="2168">
                  <c:v>41074</c:v>
                </c:pt>
                <c:pt idx="2169">
                  <c:v>41075</c:v>
                </c:pt>
                <c:pt idx="2170">
                  <c:v>41078</c:v>
                </c:pt>
                <c:pt idx="2171">
                  <c:v>41079</c:v>
                </c:pt>
                <c:pt idx="2172">
                  <c:v>41080</c:v>
                </c:pt>
                <c:pt idx="2173">
                  <c:v>41081</c:v>
                </c:pt>
                <c:pt idx="2174">
                  <c:v>41082</c:v>
                </c:pt>
                <c:pt idx="2175">
                  <c:v>41085</c:v>
                </c:pt>
                <c:pt idx="2176">
                  <c:v>41086</c:v>
                </c:pt>
                <c:pt idx="2177">
                  <c:v>41087</c:v>
                </c:pt>
                <c:pt idx="2178">
                  <c:v>41088</c:v>
                </c:pt>
                <c:pt idx="2179">
                  <c:v>41089</c:v>
                </c:pt>
                <c:pt idx="2180">
                  <c:v>41092</c:v>
                </c:pt>
                <c:pt idx="2181">
                  <c:v>41093</c:v>
                </c:pt>
                <c:pt idx="2182">
                  <c:v>41094</c:v>
                </c:pt>
                <c:pt idx="2183">
                  <c:v>41095</c:v>
                </c:pt>
                <c:pt idx="2184">
                  <c:v>41096</c:v>
                </c:pt>
                <c:pt idx="2185">
                  <c:v>41099</c:v>
                </c:pt>
                <c:pt idx="2186">
                  <c:v>41100</c:v>
                </c:pt>
                <c:pt idx="2187">
                  <c:v>41101</c:v>
                </c:pt>
                <c:pt idx="2188">
                  <c:v>41102</c:v>
                </c:pt>
                <c:pt idx="2189">
                  <c:v>41103</c:v>
                </c:pt>
                <c:pt idx="2190">
                  <c:v>41106</c:v>
                </c:pt>
                <c:pt idx="2191">
                  <c:v>41107</c:v>
                </c:pt>
                <c:pt idx="2192">
                  <c:v>41108</c:v>
                </c:pt>
                <c:pt idx="2193">
                  <c:v>41109</c:v>
                </c:pt>
                <c:pt idx="2194">
                  <c:v>41110</c:v>
                </c:pt>
                <c:pt idx="2195">
                  <c:v>41113</c:v>
                </c:pt>
                <c:pt idx="2196">
                  <c:v>41114</c:v>
                </c:pt>
                <c:pt idx="2197">
                  <c:v>41115</c:v>
                </c:pt>
                <c:pt idx="2198">
                  <c:v>41116</c:v>
                </c:pt>
                <c:pt idx="2199">
                  <c:v>41117</c:v>
                </c:pt>
                <c:pt idx="2200">
                  <c:v>41120</c:v>
                </c:pt>
                <c:pt idx="2201">
                  <c:v>41121</c:v>
                </c:pt>
                <c:pt idx="2202">
                  <c:v>41122</c:v>
                </c:pt>
                <c:pt idx="2203">
                  <c:v>41123</c:v>
                </c:pt>
                <c:pt idx="2204">
                  <c:v>41124</c:v>
                </c:pt>
                <c:pt idx="2205">
                  <c:v>41127</c:v>
                </c:pt>
                <c:pt idx="2206">
                  <c:v>41128</c:v>
                </c:pt>
                <c:pt idx="2207">
                  <c:v>41129</c:v>
                </c:pt>
                <c:pt idx="2208">
                  <c:v>41130</c:v>
                </c:pt>
                <c:pt idx="2209">
                  <c:v>41131</c:v>
                </c:pt>
                <c:pt idx="2210">
                  <c:v>41134</c:v>
                </c:pt>
                <c:pt idx="2211">
                  <c:v>41135</c:v>
                </c:pt>
                <c:pt idx="2212">
                  <c:v>41136</c:v>
                </c:pt>
                <c:pt idx="2213">
                  <c:v>41137</c:v>
                </c:pt>
                <c:pt idx="2214">
                  <c:v>41138</c:v>
                </c:pt>
                <c:pt idx="2215">
                  <c:v>41141</c:v>
                </c:pt>
                <c:pt idx="2216">
                  <c:v>41142</c:v>
                </c:pt>
                <c:pt idx="2217">
                  <c:v>41143</c:v>
                </c:pt>
                <c:pt idx="2218">
                  <c:v>41144</c:v>
                </c:pt>
                <c:pt idx="2219">
                  <c:v>41145</c:v>
                </c:pt>
                <c:pt idx="2220">
                  <c:v>41148</c:v>
                </c:pt>
                <c:pt idx="2221">
                  <c:v>41149</c:v>
                </c:pt>
                <c:pt idx="2222">
                  <c:v>41150</c:v>
                </c:pt>
                <c:pt idx="2223">
                  <c:v>41151</c:v>
                </c:pt>
                <c:pt idx="2224">
                  <c:v>41152</c:v>
                </c:pt>
                <c:pt idx="2225">
                  <c:v>41155</c:v>
                </c:pt>
                <c:pt idx="2226">
                  <c:v>41156</c:v>
                </c:pt>
                <c:pt idx="2227">
                  <c:v>41157</c:v>
                </c:pt>
                <c:pt idx="2228">
                  <c:v>41158</c:v>
                </c:pt>
                <c:pt idx="2229">
                  <c:v>41159</c:v>
                </c:pt>
                <c:pt idx="2230">
                  <c:v>41162</c:v>
                </c:pt>
                <c:pt idx="2231">
                  <c:v>41163</c:v>
                </c:pt>
                <c:pt idx="2232">
                  <c:v>41164</c:v>
                </c:pt>
                <c:pt idx="2233">
                  <c:v>41165</c:v>
                </c:pt>
                <c:pt idx="2234">
                  <c:v>41166</c:v>
                </c:pt>
                <c:pt idx="2235">
                  <c:v>41169</c:v>
                </c:pt>
                <c:pt idx="2236">
                  <c:v>41170</c:v>
                </c:pt>
                <c:pt idx="2237">
                  <c:v>41171</c:v>
                </c:pt>
                <c:pt idx="2238">
                  <c:v>41172</c:v>
                </c:pt>
                <c:pt idx="2239">
                  <c:v>41173</c:v>
                </c:pt>
                <c:pt idx="2240">
                  <c:v>41176</c:v>
                </c:pt>
                <c:pt idx="2241">
                  <c:v>41177</c:v>
                </c:pt>
                <c:pt idx="2242">
                  <c:v>41178</c:v>
                </c:pt>
                <c:pt idx="2243">
                  <c:v>41179</c:v>
                </c:pt>
                <c:pt idx="2244">
                  <c:v>41180</c:v>
                </c:pt>
                <c:pt idx="2245">
                  <c:v>41183</c:v>
                </c:pt>
                <c:pt idx="2246">
                  <c:v>41184</c:v>
                </c:pt>
                <c:pt idx="2247">
                  <c:v>41185</c:v>
                </c:pt>
                <c:pt idx="2248">
                  <c:v>41186</c:v>
                </c:pt>
                <c:pt idx="2249">
                  <c:v>41187</c:v>
                </c:pt>
                <c:pt idx="2250">
                  <c:v>41190</c:v>
                </c:pt>
                <c:pt idx="2251">
                  <c:v>41191</c:v>
                </c:pt>
                <c:pt idx="2252">
                  <c:v>41192</c:v>
                </c:pt>
                <c:pt idx="2253">
                  <c:v>41193</c:v>
                </c:pt>
                <c:pt idx="2254">
                  <c:v>41194</c:v>
                </c:pt>
                <c:pt idx="2255">
                  <c:v>41197</c:v>
                </c:pt>
                <c:pt idx="2256">
                  <c:v>41198</c:v>
                </c:pt>
                <c:pt idx="2257">
                  <c:v>41199</c:v>
                </c:pt>
                <c:pt idx="2258">
                  <c:v>41200</c:v>
                </c:pt>
                <c:pt idx="2259">
                  <c:v>41201</c:v>
                </c:pt>
                <c:pt idx="2260">
                  <c:v>41204</c:v>
                </c:pt>
                <c:pt idx="2261">
                  <c:v>41205</c:v>
                </c:pt>
                <c:pt idx="2262">
                  <c:v>41206</c:v>
                </c:pt>
                <c:pt idx="2263">
                  <c:v>41207</c:v>
                </c:pt>
                <c:pt idx="2264">
                  <c:v>41208</c:v>
                </c:pt>
                <c:pt idx="2265">
                  <c:v>41211</c:v>
                </c:pt>
                <c:pt idx="2266">
                  <c:v>41212</c:v>
                </c:pt>
                <c:pt idx="2267">
                  <c:v>41213</c:v>
                </c:pt>
                <c:pt idx="2268">
                  <c:v>41214</c:v>
                </c:pt>
                <c:pt idx="2269">
                  <c:v>41215</c:v>
                </c:pt>
                <c:pt idx="2270">
                  <c:v>41218</c:v>
                </c:pt>
                <c:pt idx="2271">
                  <c:v>41219</c:v>
                </c:pt>
                <c:pt idx="2272">
                  <c:v>41220</c:v>
                </c:pt>
                <c:pt idx="2273">
                  <c:v>41221</c:v>
                </c:pt>
                <c:pt idx="2274">
                  <c:v>41222</c:v>
                </c:pt>
                <c:pt idx="2275">
                  <c:v>41225</c:v>
                </c:pt>
                <c:pt idx="2276">
                  <c:v>41226</c:v>
                </c:pt>
                <c:pt idx="2277">
                  <c:v>41227</c:v>
                </c:pt>
                <c:pt idx="2278">
                  <c:v>41228</c:v>
                </c:pt>
                <c:pt idx="2279">
                  <c:v>41229</c:v>
                </c:pt>
                <c:pt idx="2280">
                  <c:v>41232</c:v>
                </c:pt>
                <c:pt idx="2281">
                  <c:v>41233</c:v>
                </c:pt>
                <c:pt idx="2282">
                  <c:v>41234</c:v>
                </c:pt>
                <c:pt idx="2283">
                  <c:v>41235</c:v>
                </c:pt>
                <c:pt idx="2284">
                  <c:v>41236</c:v>
                </c:pt>
                <c:pt idx="2285">
                  <c:v>41239</c:v>
                </c:pt>
                <c:pt idx="2286">
                  <c:v>41240</c:v>
                </c:pt>
                <c:pt idx="2287">
                  <c:v>41241</c:v>
                </c:pt>
                <c:pt idx="2288">
                  <c:v>41242</c:v>
                </c:pt>
                <c:pt idx="2289">
                  <c:v>41243</c:v>
                </c:pt>
                <c:pt idx="2290">
                  <c:v>41246</c:v>
                </c:pt>
                <c:pt idx="2291">
                  <c:v>41247</c:v>
                </c:pt>
                <c:pt idx="2292">
                  <c:v>41248</c:v>
                </c:pt>
                <c:pt idx="2293">
                  <c:v>41249</c:v>
                </c:pt>
                <c:pt idx="2294">
                  <c:v>41250</c:v>
                </c:pt>
                <c:pt idx="2295">
                  <c:v>41253</c:v>
                </c:pt>
                <c:pt idx="2296">
                  <c:v>41254</c:v>
                </c:pt>
                <c:pt idx="2297">
                  <c:v>41255</c:v>
                </c:pt>
                <c:pt idx="2298">
                  <c:v>41256</c:v>
                </c:pt>
                <c:pt idx="2299">
                  <c:v>41257</c:v>
                </c:pt>
                <c:pt idx="2300">
                  <c:v>41260</c:v>
                </c:pt>
                <c:pt idx="2301">
                  <c:v>41261</c:v>
                </c:pt>
                <c:pt idx="2302">
                  <c:v>41262</c:v>
                </c:pt>
                <c:pt idx="2303">
                  <c:v>41263</c:v>
                </c:pt>
                <c:pt idx="2304">
                  <c:v>41264</c:v>
                </c:pt>
                <c:pt idx="2305">
                  <c:v>41267</c:v>
                </c:pt>
                <c:pt idx="2306">
                  <c:v>41270</c:v>
                </c:pt>
                <c:pt idx="2307">
                  <c:v>41271</c:v>
                </c:pt>
                <c:pt idx="2308">
                  <c:v>41274</c:v>
                </c:pt>
                <c:pt idx="2309">
                  <c:v>41276</c:v>
                </c:pt>
                <c:pt idx="2310">
                  <c:v>41277</c:v>
                </c:pt>
                <c:pt idx="2311">
                  <c:v>41278</c:v>
                </c:pt>
                <c:pt idx="2312">
                  <c:v>41281</c:v>
                </c:pt>
                <c:pt idx="2313">
                  <c:v>41282</c:v>
                </c:pt>
                <c:pt idx="2314">
                  <c:v>41283</c:v>
                </c:pt>
                <c:pt idx="2315">
                  <c:v>41284</c:v>
                </c:pt>
                <c:pt idx="2316">
                  <c:v>41285</c:v>
                </c:pt>
                <c:pt idx="2317">
                  <c:v>41288</c:v>
                </c:pt>
                <c:pt idx="2318">
                  <c:v>41289</c:v>
                </c:pt>
                <c:pt idx="2319">
                  <c:v>41290</c:v>
                </c:pt>
                <c:pt idx="2320">
                  <c:v>41291</c:v>
                </c:pt>
                <c:pt idx="2321">
                  <c:v>41292</c:v>
                </c:pt>
                <c:pt idx="2322">
                  <c:v>41295</c:v>
                </c:pt>
                <c:pt idx="2323">
                  <c:v>41296</c:v>
                </c:pt>
                <c:pt idx="2324">
                  <c:v>41297</c:v>
                </c:pt>
                <c:pt idx="2325">
                  <c:v>41298</c:v>
                </c:pt>
                <c:pt idx="2326">
                  <c:v>41299</c:v>
                </c:pt>
                <c:pt idx="2327">
                  <c:v>41302</c:v>
                </c:pt>
                <c:pt idx="2328">
                  <c:v>41303</c:v>
                </c:pt>
                <c:pt idx="2329">
                  <c:v>41304</c:v>
                </c:pt>
                <c:pt idx="2330">
                  <c:v>41305</c:v>
                </c:pt>
                <c:pt idx="2331">
                  <c:v>41306</c:v>
                </c:pt>
                <c:pt idx="2332">
                  <c:v>41309</c:v>
                </c:pt>
                <c:pt idx="2333">
                  <c:v>41310</c:v>
                </c:pt>
                <c:pt idx="2334">
                  <c:v>41311</c:v>
                </c:pt>
                <c:pt idx="2335">
                  <c:v>41312</c:v>
                </c:pt>
                <c:pt idx="2336">
                  <c:v>41313</c:v>
                </c:pt>
                <c:pt idx="2337">
                  <c:v>41316</c:v>
                </c:pt>
                <c:pt idx="2338">
                  <c:v>41317</c:v>
                </c:pt>
                <c:pt idx="2339">
                  <c:v>41318</c:v>
                </c:pt>
                <c:pt idx="2340">
                  <c:v>41319</c:v>
                </c:pt>
                <c:pt idx="2341">
                  <c:v>41320</c:v>
                </c:pt>
                <c:pt idx="2342">
                  <c:v>41323</c:v>
                </c:pt>
                <c:pt idx="2343">
                  <c:v>41324</c:v>
                </c:pt>
                <c:pt idx="2344">
                  <c:v>41325</c:v>
                </c:pt>
                <c:pt idx="2345">
                  <c:v>41326</c:v>
                </c:pt>
                <c:pt idx="2346">
                  <c:v>41327</c:v>
                </c:pt>
                <c:pt idx="2347">
                  <c:v>41330</c:v>
                </c:pt>
                <c:pt idx="2348">
                  <c:v>41331</c:v>
                </c:pt>
                <c:pt idx="2349">
                  <c:v>41332</c:v>
                </c:pt>
                <c:pt idx="2350">
                  <c:v>41333</c:v>
                </c:pt>
                <c:pt idx="2351">
                  <c:v>41334</c:v>
                </c:pt>
                <c:pt idx="2352">
                  <c:v>41337</c:v>
                </c:pt>
                <c:pt idx="2353">
                  <c:v>41338</c:v>
                </c:pt>
                <c:pt idx="2354">
                  <c:v>41339</c:v>
                </c:pt>
                <c:pt idx="2355">
                  <c:v>41340</c:v>
                </c:pt>
                <c:pt idx="2356">
                  <c:v>41341</c:v>
                </c:pt>
                <c:pt idx="2357">
                  <c:v>41344</c:v>
                </c:pt>
                <c:pt idx="2358">
                  <c:v>41345</c:v>
                </c:pt>
                <c:pt idx="2359">
                  <c:v>41346</c:v>
                </c:pt>
                <c:pt idx="2360">
                  <c:v>41347</c:v>
                </c:pt>
                <c:pt idx="2361">
                  <c:v>41348</c:v>
                </c:pt>
                <c:pt idx="2362">
                  <c:v>41351</c:v>
                </c:pt>
                <c:pt idx="2363">
                  <c:v>41352</c:v>
                </c:pt>
                <c:pt idx="2364">
                  <c:v>41353</c:v>
                </c:pt>
                <c:pt idx="2365">
                  <c:v>41354</c:v>
                </c:pt>
                <c:pt idx="2366">
                  <c:v>41355</c:v>
                </c:pt>
                <c:pt idx="2367">
                  <c:v>41358</c:v>
                </c:pt>
                <c:pt idx="2368">
                  <c:v>41359</c:v>
                </c:pt>
                <c:pt idx="2369">
                  <c:v>41360</c:v>
                </c:pt>
                <c:pt idx="2370">
                  <c:v>41361</c:v>
                </c:pt>
                <c:pt idx="2371">
                  <c:v>41366</c:v>
                </c:pt>
                <c:pt idx="2372">
                  <c:v>41367</c:v>
                </c:pt>
                <c:pt idx="2373">
                  <c:v>41368</c:v>
                </c:pt>
                <c:pt idx="2374">
                  <c:v>41369</c:v>
                </c:pt>
                <c:pt idx="2375">
                  <c:v>41372</c:v>
                </c:pt>
                <c:pt idx="2376">
                  <c:v>41373</c:v>
                </c:pt>
                <c:pt idx="2377">
                  <c:v>41374</c:v>
                </c:pt>
                <c:pt idx="2378">
                  <c:v>41375</c:v>
                </c:pt>
                <c:pt idx="2379">
                  <c:v>41376</c:v>
                </c:pt>
                <c:pt idx="2380">
                  <c:v>41379</c:v>
                </c:pt>
                <c:pt idx="2381">
                  <c:v>41380</c:v>
                </c:pt>
                <c:pt idx="2382">
                  <c:v>41381</c:v>
                </c:pt>
                <c:pt idx="2383">
                  <c:v>41382</c:v>
                </c:pt>
                <c:pt idx="2384">
                  <c:v>41383</c:v>
                </c:pt>
                <c:pt idx="2385">
                  <c:v>41386</c:v>
                </c:pt>
                <c:pt idx="2386">
                  <c:v>41387</c:v>
                </c:pt>
                <c:pt idx="2387">
                  <c:v>41388</c:v>
                </c:pt>
                <c:pt idx="2388">
                  <c:v>41389</c:v>
                </c:pt>
                <c:pt idx="2389">
                  <c:v>41390</c:v>
                </c:pt>
                <c:pt idx="2390">
                  <c:v>41393</c:v>
                </c:pt>
                <c:pt idx="2391">
                  <c:v>41394</c:v>
                </c:pt>
                <c:pt idx="2392">
                  <c:v>41396</c:v>
                </c:pt>
                <c:pt idx="2393">
                  <c:v>41397</c:v>
                </c:pt>
                <c:pt idx="2394">
                  <c:v>41400</c:v>
                </c:pt>
                <c:pt idx="2395">
                  <c:v>41401</c:v>
                </c:pt>
                <c:pt idx="2396">
                  <c:v>41402</c:v>
                </c:pt>
                <c:pt idx="2397">
                  <c:v>41403</c:v>
                </c:pt>
                <c:pt idx="2398">
                  <c:v>41404</c:v>
                </c:pt>
                <c:pt idx="2399">
                  <c:v>41407</c:v>
                </c:pt>
                <c:pt idx="2400">
                  <c:v>41408</c:v>
                </c:pt>
                <c:pt idx="2401">
                  <c:v>41409</c:v>
                </c:pt>
                <c:pt idx="2402">
                  <c:v>41410</c:v>
                </c:pt>
                <c:pt idx="2403">
                  <c:v>41411</c:v>
                </c:pt>
                <c:pt idx="2404">
                  <c:v>41414</c:v>
                </c:pt>
                <c:pt idx="2405">
                  <c:v>41415</c:v>
                </c:pt>
                <c:pt idx="2406">
                  <c:v>41416</c:v>
                </c:pt>
                <c:pt idx="2407">
                  <c:v>41417</c:v>
                </c:pt>
                <c:pt idx="2408">
                  <c:v>41418</c:v>
                </c:pt>
                <c:pt idx="2409">
                  <c:v>41421</c:v>
                </c:pt>
                <c:pt idx="2410">
                  <c:v>41422</c:v>
                </c:pt>
                <c:pt idx="2411">
                  <c:v>41423</c:v>
                </c:pt>
                <c:pt idx="2412">
                  <c:v>41424</c:v>
                </c:pt>
                <c:pt idx="2413">
                  <c:v>41425</c:v>
                </c:pt>
                <c:pt idx="2414">
                  <c:v>41428</c:v>
                </c:pt>
                <c:pt idx="2415">
                  <c:v>41429</c:v>
                </c:pt>
                <c:pt idx="2416">
                  <c:v>41430</c:v>
                </c:pt>
                <c:pt idx="2417">
                  <c:v>41431</c:v>
                </c:pt>
                <c:pt idx="2418">
                  <c:v>41432</c:v>
                </c:pt>
                <c:pt idx="2419">
                  <c:v>41435</c:v>
                </c:pt>
                <c:pt idx="2420">
                  <c:v>41436</c:v>
                </c:pt>
                <c:pt idx="2421">
                  <c:v>41437</c:v>
                </c:pt>
                <c:pt idx="2422">
                  <c:v>41438</c:v>
                </c:pt>
                <c:pt idx="2423">
                  <c:v>41439</c:v>
                </c:pt>
                <c:pt idx="2424">
                  <c:v>41442</c:v>
                </c:pt>
                <c:pt idx="2425">
                  <c:v>41443</c:v>
                </c:pt>
                <c:pt idx="2426">
                  <c:v>41444</c:v>
                </c:pt>
                <c:pt idx="2427">
                  <c:v>41445</c:v>
                </c:pt>
                <c:pt idx="2428">
                  <c:v>41446</c:v>
                </c:pt>
                <c:pt idx="2429">
                  <c:v>41449</c:v>
                </c:pt>
                <c:pt idx="2430">
                  <c:v>41450</c:v>
                </c:pt>
                <c:pt idx="2431">
                  <c:v>41451</c:v>
                </c:pt>
                <c:pt idx="2432">
                  <c:v>41452</c:v>
                </c:pt>
                <c:pt idx="2433">
                  <c:v>41453</c:v>
                </c:pt>
                <c:pt idx="2434">
                  <c:v>41456</c:v>
                </c:pt>
                <c:pt idx="2435">
                  <c:v>41457</c:v>
                </c:pt>
                <c:pt idx="2436">
                  <c:v>41458</c:v>
                </c:pt>
                <c:pt idx="2437">
                  <c:v>41459</c:v>
                </c:pt>
                <c:pt idx="2438">
                  <c:v>41460</c:v>
                </c:pt>
                <c:pt idx="2439">
                  <c:v>41463</c:v>
                </c:pt>
                <c:pt idx="2440">
                  <c:v>41464</c:v>
                </c:pt>
                <c:pt idx="2441">
                  <c:v>41465</c:v>
                </c:pt>
                <c:pt idx="2442">
                  <c:v>41466</c:v>
                </c:pt>
                <c:pt idx="2443">
                  <c:v>41467</c:v>
                </c:pt>
                <c:pt idx="2444">
                  <c:v>41470</c:v>
                </c:pt>
                <c:pt idx="2445">
                  <c:v>41471</c:v>
                </c:pt>
                <c:pt idx="2446">
                  <c:v>41472</c:v>
                </c:pt>
                <c:pt idx="2447">
                  <c:v>41473</c:v>
                </c:pt>
                <c:pt idx="2448">
                  <c:v>41474</c:v>
                </c:pt>
                <c:pt idx="2449">
                  <c:v>41477</c:v>
                </c:pt>
                <c:pt idx="2450">
                  <c:v>41478</c:v>
                </c:pt>
                <c:pt idx="2451">
                  <c:v>41479</c:v>
                </c:pt>
                <c:pt idx="2452">
                  <c:v>41480</c:v>
                </c:pt>
                <c:pt idx="2453">
                  <c:v>41481</c:v>
                </c:pt>
                <c:pt idx="2454">
                  <c:v>41484</c:v>
                </c:pt>
                <c:pt idx="2455">
                  <c:v>41485</c:v>
                </c:pt>
                <c:pt idx="2456">
                  <c:v>41486</c:v>
                </c:pt>
                <c:pt idx="2457">
                  <c:v>41487</c:v>
                </c:pt>
                <c:pt idx="2458">
                  <c:v>41488</c:v>
                </c:pt>
                <c:pt idx="2459">
                  <c:v>41491</c:v>
                </c:pt>
                <c:pt idx="2460">
                  <c:v>41492</c:v>
                </c:pt>
                <c:pt idx="2461">
                  <c:v>41493</c:v>
                </c:pt>
                <c:pt idx="2462">
                  <c:v>41494</c:v>
                </c:pt>
                <c:pt idx="2463">
                  <c:v>41495</c:v>
                </c:pt>
                <c:pt idx="2464">
                  <c:v>41498</c:v>
                </c:pt>
                <c:pt idx="2465">
                  <c:v>41499</c:v>
                </c:pt>
                <c:pt idx="2466">
                  <c:v>41500</c:v>
                </c:pt>
                <c:pt idx="2467">
                  <c:v>41501</c:v>
                </c:pt>
                <c:pt idx="2468">
                  <c:v>41502</c:v>
                </c:pt>
                <c:pt idx="2469">
                  <c:v>41505</c:v>
                </c:pt>
                <c:pt idx="2470">
                  <c:v>41506</c:v>
                </c:pt>
                <c:pt idx="2471">
                  <c:v>41507</c:v>
                </c:pt>
                <c:pt idx="2472">
                  <c:v>41508</c:v>
                </c:pt>
                <c:pt idx="2473">
                  <c:v>41509</c:v>
                </c:pt>
                <c:pt idx="2474">
                  <c:v>41512</c:v>
                </c:pt>
                <c:pt idx="2475">
                  <c:v>41513</c:v>
                </c:pt>
                <c:pt idx="2476">
                  <c:v>41514</c:v>
                </c:pt>
                <c:pt idx="2477">
                  <c:v>41515</c:v>
                </c:pt>
                <c:pt idx="2478">
                  <c:v>41516</c:v>
                </c:pt>
                <c:pt idx="2479">
                  <c:v>41519</c:v>
                </c:pt>
                <c:pt idx="2480">
                  <c:v>41520</c:v>
                </c:pt>
                <c:pt idx="2481">
                  <c:v>41521</c:v>
                </c:pt>
                <c:pt idx="2482">
                  <c:v>41522</c:v>
                </c:pt>
                <c:pt idx="2483">
                  <c:v>41523</c:v>
                </c:pt>
                <c:pt idx="2484">
                  <c:v>41526</c:v>
                </c:pt>
                <c:pt idx="2485">
                  <c:v>41527</c:v>
                </c:pt>
                <c:pt idx="2486">
                  <c:v>41528</c:v>
                </c:pt>
                <c:pt idx="2487">
                  <c:v>41529</c:v>
                </c:pt>
                <c:pt idx="2488">
                  <c:v>41530</c:v>
                </c:pt>
                <c:pt idx="2489">
                  <c:v>41533</c:v>
                </c:pt>
                <c:pt idx="2490">
                  <c:v>41534</c:v>
                </c:pt>
                <c:pt idx="2491">
                  <c:v>41535</c:v>
                </c:pt>
                <c:pt idx="2492">
                  <c:v>41536</c:v>
                </c:pt>
                <c:pt idx="2493">
                  <c:v>41537</c:v>
                </c:pt>
                <c:pt idx="2494">
                  <c:v>41540</c:v>
                </c:pt>
                <c:pt idx="2495">
                  <c:v>41541</c:v>
                </c:pt>
                <c:pt idx="2496">
                  <c:v>41542</c:v>
                </c:pt>
                <c:pt idx="2497">
                  <c:v>41543</c:v>
                </c:pt>
                <c:pt idx="2498">
                  <c:v>41544</c:v>
                </c:pt>
                <c:pt idx="2499">
                  <c:v>41547</c:v>
                </c:pt>
                <c:pt idx="2500">
                  <c:v>41548</c:v>
                </c:pt>
                <c:pt idx="2501">
                  <c:v>41549</c:v>
                </c:pt>
                <c:pt idx="2502">
                  <c:v>41550</c:v>
                </c:pt>
                <c:pt idx="2503">
                  <c:v>41551</c:v>
                </c:pt>
                <c:pt idx="2504">
                  <c:v>41554</c:v>
                </c:pt>
                <c:pt idx="2505">
                  <c:v>41555</c:v>
                </c:pt>
                <c:pt idx="2506">
                  <c:v>41556</c:v>
                </c:pt>
                <c:pt idx="2507">
                  <c:v>41557</c:v>
                </c:pt>
                <c:pt idx="2508">
                  <c:v>41558</c:v>
                </c:pt>
                <c:pt idx="2509">
                  <c:v>41561</c:v>
                </c:pt>
                <c:pt idx="2510">
                  <c:v>41562</c:v>
                </c:pt>
                <c:pt idx="2511">
                  <c:v>41563</c:v>
                </c:pt>
                <c:pt idx="2512">
                  <c:v>41564</c:v>
                </c:pt>
                <c:pt idx="2513">
                  <c:v>41565</c:v>
                </c:pt>
                <c:pt idx="2514">
                  <c:v>41568</c:v>
                </c:pt>
                <c:pt idx="2515">
                  <c:v>41569</c:v>
                </c:pt>
                <c:pt idx="2516">
                  <c:v>41570</c:v>
                </c:pt>
                <c:pt idx="2517">
                  <c:v>41571</c:v>
                </c:pt>
                <c:pt idx="2518">
                  <c:v>41572</c:v>
                </c:pt>
                <c:pt idx="2519">
                  <c:v>41575</c:v>
                </c:pt>
                <c:pt idx="2520">
                  <c:v>41576</c:v>
                </c:pt>
                <c:pt idx="2521">
                  <c:v>41577</c:v>
                </c:pt>
                <c:pt idx="2522">
                  <c:v>41578</c:v>
                </c:pt>
                <c:pt idx="2523">
                  <c:v>41579</c:v>
                </c:pt>
                <c:pt idx="2524">
                  <c:v>41582</c:v>
                </c:pt>
                <c:pt idx="2525">
                  <c:v>41583</c:v>
                </c:pt>
                <c:pt idx="2526">
                  <c:v>41584</c:v>
                </c:pt>
                <c:pt idx="2527">
                  <c:v>41585</c:v>
                </c:pt>
                <c:pt idx="2528">
                  <c:v>41586</c:v>
                </c:pt>
                <c:pt idx="2529">
                  <c:v>41589</c:v>
                </c:pt>
                <c:pt idx="2530">
                  <c:v>41590</c:v>
                </c:pt>
                <c:pt idx="2531">
                  <c:v>41591</c:v>
                </c:pt>
                <c:pt idx="2532">
                  <c:v>41592</c:v>
                </c:pt>
                <c:pt idx="2533">
                  <c:v>41593</c:v>
                </c:pt>
                <c:pt idx="2534">
                  <c:v>41596</c:v>
                </c:pt>
                <c:pt idx="2535">
                  <c:v>41597</c:v>
                </c:pt>
                <c:pt idx="2536">
                  <c:v>41598</c:v>
                </c:pt>
                <c:pt idx="2537">
                  <c:v>41599</c:v>
                </c:pt>
                <c:pt idx="2538">
                  <c:v>41600</c:v>
                </c:pt>
                <c:pt idx="2539">
                  <c:v>41603</c:v>
                </c:pt>
                <c:pt idx="2540">
                  <c:v>41604</c:v>
                </c:pt>
                <c:pt idx="2541">
                  <c:v>41605</c:v>
                </c:pt>
                <c:pt idx="2542">
                  <c:v>41606</c:v>
                </c:pt>
                <c:pt idx="2543">
                  <c:v>41607</c:v>
                </c:pt>
                <c:pt idx="2544">
                  <c:v>41610</c:v>
                </c:pt>
                <c:pt idx="2545">
                  <c:v>41611</c:v>
                </c:pt>
                <c:pt idx="2546">
                  <c:v>41612</c:v>
                </c:pt>
                <c:pt idx="2547">
                  <c:v>41613</c:v>
                </c:pt>
                <c:pt idx="2548">
                  <c:v>41614</c:v>
                </c:pt>
                <c:pt idx="2549">
                  <c:v>41617</c:v>
                </c:pt>
                <c:pt idx="2550">
                  <c:v>41618</c:v>
                </c:pt>
                <c:pt idx="2551">
                  <c:v>41619</c:v>
                </c:pt>
                <c:pt idx="2552">
                  <c:v>41620</c:v>
                </c:pt>
                <c:pt idx="2553">
                  <c:v>41621</c:v>
                </c:pt>
                <c:pt idx="2554">
                  <c:v>41624</c:v>
                </c:pt>
                <c:pt idx="2555">
                  <c:v>41625</c:v>
                </c:pt>
                <c:pt idx="2556">
                  <c:v>41626</c:v>
                </c:pt>
                <c:pt idx="2557">
                  <c:v>41627</c:v>
                </c:pt>
                <c:pt idx="2558">
                  <c:v>41628</c:v>
                </c:pt>
                <c:pt idx="2559">
                  <c:v>41631</c:v>
                </c:pt>
                <c:pt idx="2560">
                  <c:v>41632</c:v>
                </c:pt>
                <c:pt idx="2561">
                  <c:v>41635</c:v>
                </c:pt>
                <c:pt idx="2562">
                  <c:v>41638</c:v>
                </c:pt>
                <c:pt idx="2563">
                  <c:v>41639</c:v>
                </c:pt>
                <c:pt idx="2564">
                  <c:v>41641</c:v>
                </c:pt>
                <c:pt idx="2565">
                  <c:v>41642</c:v>
                </c:pt>
                <c:pt idx="2566">
                  <c:v>41645</c:v>
                </c:pt>
                <c:pt idx="2567">
                  <c:v>41646</c:v>
                </c:pt>
                <c:pt idx="2568">
                  <c:v>41647</c:v>
                </c:pt>
                <c:pt idx="2569">
                  <c:v>41648</c:v>
                </c:pt>
                <c:pt idx="2570">
                  <c:v>41649</c:v>
                </c:pt>
                <c:pt idx="2571">
                  <c:v>41652</c:v>
                </c:pt>
                <c:pt idx="2572">
                  <c:v>41653</c:v>
                </c:pt>
                <c:pt idx="2573">
                  <c:v>41654</c:v>
                </c:pt>
                <c:pt idx="2574">
                  <c:v>41655</c:v>
                </c:pt>
                <c:pt idx="2575">
                  <c:v>41656</c:v>
                </c:pt>
                <c:pt idx="2576">
                  <c:v>41659</c:v>
                </c:pt>
                <c:pt idx="2577">
                  <c:v>41660</c:v>
                </c:pt>
                <c:pt idx="2578">
                  <c:v>41661</c:v>
                </c:pt>
                <c:pt idx="2579">
                  <c:v>41662</c:v>
                </c:pt>
                <c:pt idx="2580">
                  <c:v>41663</c:v>
                </c:pt>
                <c:pt idx="2581">
                  <c:v>41666</c:v>
                </c:pt>
                <c:pt idx="2582">
                  <c:v>41667</c:v>
                </c:pt>
                <c:pt idx="2583">
                  <c:v>41668</c:v>
                </c:pt>
                <c:pt idx="2584">
                  <c:v>41669</c:v>
                </c:pt>
                <c:pt idx="2585">
                  <c:v>41670</c:v>
                </c:pt>
                <c:pt idx="2586">
                  <c:v>41673</c:v>
                </c:pt>
                <c:pt idx="2587">
                  <c:v>41674</c:v>
                </c:pt>
                <c:pt idx="2588">
                  <c:v>41675</c:v>
                </c:pt>
                <c:pt idx="2589">
                  <c:v>41676</c:v>
                </c:pt>
                <c:pt idx="2590">
                  <c:v>41677</c:v>
                </c:pt>
                <c:pt idx="2591">
                  <c:v>41680</c:v>
                </c:pt>
                <c:pt idx="2592">
                  <c:v>41681</c:v>
                </c:pt>
                <c:pt idx="2593">
                  <c:v>41682</c:v>
                </c:pt>
                <c:pt idx="2594">
                  <c:v>41683</c:v>
                </c:pt>
                <c:pt idx="2595">
                  <c:v>41684</c:v>
                </c:pt>
                <c:pt idx="2596">
                  <c:v>41687</c:v>
                </c:pt>
                <c:pt idx="2597">
                  <c:v>41688</c:v>
                </c:pt>
                <c:pt idx="2598">
                  <c:v>41689</c:v>
                </c:pt>
                <c:pt idx="2599">
                  <c:v>41690</c:v>
                </c:pt>
                <c:pt idx="2600">
                  <c:v>41691</c:v>
                </c:pt>
                <c:pt idx="2601">
                  <c:v>41694</c:v>
                </c:pt>
                <c:pt idx="2602">
                  <c:v>41695</c:v>
                </c:pt>
                <c:pt idx="2603">
                  <c:v>41696</c:v>
                </c:pt>
                <c:pt idx="2604">
                  <c:v>41697</c:v>
                </c:pt>
                <c:pt idx="2605">
                  <c:v>41698</c:v>
                </c:pt>
                <c:pt idx="2606">
                  <c:v>41701</c:v>
                </c:pt>
                <c:pt idx="2607">
                  <c:v>41702</c:v>
                </c:pt>
                <c:pt idx="2608">
                  <c:v>41703</c:v>
                </c:pt>
                <c:pt idx="2609">
                  <c:v>41704</c:v>
                </c:pt>
                <c:pt idx="2610">
                  <c:v>41705</c:v>
                </c:pt>
                <c:pt idx="2611">
                  <c:v>41708</c:v>
                </c:pt>
                <c:pt idx="2612">
                  <c:v>41709</c:v>
                </c:pt>
                <c:pt idx="2613">
                  <c:v>41710</c:v>
                </c:pt>
                <c:pt idx="2614">
                  <c:v>41711</c:v>
                </c:pt>
                <c:pt idx="2615">
                  <c:v>41712</c:v>
                </c:pt>
                <c:pt idx="2616">
                  <c:v>41715</c:v>
                </c:pt>
                <c:pt idx="2617">
                  <c:v>41716</c:v>
                </c:pt>
                <c:pt idx="2618">
                  <c:v>41717</c:v>
                </c:pt>
                <c:pt idx="2619">
                  <c:v>41718</c:v>
                </c:pt>
                <c:pt idx="2620">
                  <c:v>41719</c:v>
                </c:pt>
                <c:pt idx="2621">
                  <c:v>41722</c:v>
                </c:pt>
                <c:pt idx="2622">
                  <c:v>41723</c:v>
                </c:pt>
                <c:pt idx="2623">
                  <c:v>41724</c:v>
                </c:pt>
                <c:pt idx="2624">
                  <c:v>41725</c:v>
                </c:pt>
                <c:pt idx="2625">
                  <c:v>41726</c:v>
                </c:pt>
                <c:pt idx="2626">
                  <c:v>41729</c:v>
                </c:pt>
                <c:pt idx="2627">
                  <c:v>41730</c:v>
                </c:pt>
                <c:pt idx="2628">
                  <c:v>41731</c:v>
                </c:pt>
                <c:pt idx="2629">
                  <c:v>41732</c:v>
                </c:pt>
                <c:pt idx="2630">
                  <c:v>41733</c:v>
                </c:pt>
                <c:pt idx="2631">
                  <c:v>41736</c:v>
                </c:pt>
                <c:pt idx="2632">
                  <c:v>41737</c:v>
                </c:pt>
                <c:pt idx="2633">
                  <c:v>41738</c:v>
                </c:pt>
                <c:pt idx="2634">
                  <c:v>41739</c:v>
                </c:pt>
                <c:pt idx="2635">
                  <c:v>41740</c:v>
                </c:pt>
                <c:pt idx="2636">
                  <c:v>41743</c:v>
                </c:pt>
                <c:pt idx="2637">
                  <c:v>41744</c:v>
                </c:pt>
                <c:pt idx="2638">
                  <c:v>41745</c:v>
                </c:pt>
                <c:pt idx="2639">
                  <c:v>41746</c:v>
                </c:pt>
                <c:pt idx="2640">
                  <c:v>41751</c:v>
                </c:pt>
                <c:pt idx="2641">
                  <c:v>41752</c:v>
                </c:pt>
                <c:pt idx="2642">
                  <c:v>41753</c:v>
                </c:pt>
                <c:pt idx="2643">
                  <c:v>41754</c:v>
                </c:pt>
                <c:pt idx="2644">
                  <c:v>41757</c:v>
                </c:pt>
                <c:pt idx="2645">
                  <c:v>41758</c:v>
                </c:pt>
                <c:pt idx="2646">
                  <c:v>41759</c:v>
                </c:pt>
                <c:pt idx="2647">
                  <c:v>41761</c:v>
                </c:pt>
                <c:pt idx="2648">
                  <c:v>41764</c:v>
                </c:pt>
                <c:pt idx="2649">
                  <c:v>41765</c:v>
                </c:pt>
                <c:pt idx="2650">
                  <c:v>41766</c:v>
                </c:pt>
                <c:pt idx="2651">
                  <c:v>41767</c:v>
                </c:pt>
                <c:pt idx="2652">
                  <c:v>41768</c:v>
                </c:pt>
                <c:pt idx="2653">
                  <c:v>41771</c:v>
                </c:pt>
                <c:pt idx="2654">
                  <c:v>41772</c:v>
                </c:pt>
                <c:pt idx="2655">
                  <c:v>41773</c:v>
                </c:pt>
                <c:pt idx="2656">
                  <c:v>41774</c:v>
                </c:pt>
                <c:pt idx="2657">
                  <c:v>41775</c:v>
                </c:pt>
                <c:pt idx="2658">
                  <c:v>41778</c:v>
                </c:pt>
                <c:pt idx="2659">
                  <c:v>41779</c:v>
                </c:pt>
                <c:pt idx="2660">
                  <c:v>41780</c:v>
                </c:pt>
                <c:pt idx="2661">
                  <c:v>41781</c:v>
                </c:pt>
                <c:pt idx="2662">
                  <c:v>41782</c:v>
                </c:pt>
                <c:pt idx="2663">
                  <c:v>41785</c:v>
                </c:pt>
                <c:pt idx="2664">
                  <c:v>41786</c:v>
                </c:pt>
                <c:pt idx="2665">
                  <c:v>41787</c:v>
                </c:pt>
                <c:pt idx="2666">
                  <c:v>41788</c:v>
                </c:pt>
                <c:pt idx="2667">
                  <c:v>41789</c:v>
                </c:pt>
                <c:pt idx="2668">
                  <c:v>41792</c:v>
                </c:pt>
                <c:pt idx="2669">
                  <c:v>41793</c:v>
                </c:pt>
                <c:pt idx="2670">
                  <c:v>41794</c:v>
                </c:pt>
                <c:pt idx="2671">
                  <c:v>41795</c:v>
                </c:pt>
                <c:pt idx="2672">
                  <c:v>41796</c:v>
                </c:pt>
                <c:pt idx="2673">
                  <c:v>41799</c:v>
                </c:pt>
                <c:pt idx="2674">
                  <c:v>41800</c:v>
                </c:pt>
                <c:pt idx="2675">
                  <c:v>41801</c:v>
                </c:pt>
                <c:pt idx="2676">
                  <c:v>41802</c:v>
                </c:pt>
                <c:pt idx="2677">
                  <c:v>41803</c:v>
                </c:pt>
                <c:pt idx="2678">
                  <c:v>41806</c:v>
                </c:pt>
                <c:pt idx="2679">
                  <c:v>41807</c:v>
                </c:pt>
                <c:pt idx="2680">
                  <c:v>41808</c:v>
                </c:pt>
                <c:pt idx="2681">
                  <c:v>41809</c:v>
                </c:pt>
                <c:pt idx="2682">
                  <c:v>41810</c:v>
                </c:pt>
                <c:pt idx="2683">
                  <c:v>41813</c:v>
                </c:pt>
                <c:pt idx="2684">
                  <c:v>41814</c:v>
                </c:pt>
                <c:pt idx="2685">
                  <c:v>41815</c:v>
                </c:pt>
                <c:pt idx="2686">
                  <c:v>41816</c:v>
                </c:pt>
                <c:pt idx="2687">
                  <c:v>41817</c:v>
                </c:pt>
                <c:pt idx="2688">
                  <c:v>41820</c:v>
                </c:pt>
                <c:pt idx="2689">
                  <c:v>41821</c:v>
                </c:pt>
                <c:pt idx="2690">
                  <c:v>41822</c:v>
                </c:pt>
                <c:pt idx="2691">
                  <c:v>41823</c:v>
                </c:pt>
                <c:pt idx="2692">
                  <c:v>41824</c:v>
                </c:pt>
                <c:pt idx="2693">
                  <c:v>41827</c:v>
                </c:pt>
                <c:pt idx="2694">
                  <c:v>41828</c:v>
                </c:pt>
                <c:pt idx="2695">
                  <c:v>41829</c:v>
                </c:pt>
                <c:pt idx="2696">
                  <c:v>41830</c:v>
                </c:pt>
                <c:pt idx="2697">
                  <c:v>41831</c:v>
                </c:pt>
                <c:pt idx="2698">
                  <c:v>41834</c:v>
                </c:pt>
                <c:pt idx="2699">
                  <c:v>41835</c:v>
                </c:pt>
                <c:pt idx="2700">
                  <c:v>41836</c:v>
                </c:pt>
                <c:pt idx="2701">
                  <c:v>41837</c:v>
                </c:pt>
                <c:pt idx="2702">
                  <c:v>41838</c:v>
                </c:pt>
                <c:pt idx="2703">
                  <c:v>41841</c:v>
                </c:pt>
                <c:pt idx="2704">
                  <c:v>41842</c:v>
                </c:pt>
                <c:pt idx="2705">
                  <c:v>41843</c:v>
                </c:pt>
                <c:pt idx="2706">
                  <c:v>41844</c:v>
                </c:pt>
                <c:pt idx="2707">
                  <c:v>41845</c:v>
                </c:pt>
                <c:pt idx="2708">
                  <c:v>41848</c:v>
                </c:pt>
                <c:pt idx="2709">
                  <c:v>41849</c:v>
                </c:pt>
                <c:pt idx="2710">
                  <c:v>41850</c:v>
                </c:pt>
                <c:pt idx="2711">
                  <c:v>41851</c:v>
                </c:pt>
                <c:pt idx="2712">
                  <c:v>41852</c:v>
                </c:pt>
                <c:pt idx="2713">
                  <c:v>41855</c:v>
                </c:pt>
                <c:pt idx="2714">
                  <c:v>41856</c:v>
                </c:pt>
                <c:pt idx="2715">
                  <c:v>41857</c:v>
                </c:pt>
                <c:pt idx="2716">
                  <c:v>41858</c:v>
                </c:pt>
                <c:pt idx="2717">
                  <c:v>41859</c:v>
                </c:pt>
                <c:pt idx="2718">
                  <c:v>41862</c:v>
                </c:pt>
                <c:pt idx="2719">
                  <c:v>41863</c:v>
                </c:pt>
                <c:pt idx="2720">
                  <c:v>41864</c:v>
                </c:pt>
                <c:pt idx="2721">
                  <c:v>41865</c:v>
                </c:pt>
                <c:pt idx="2722">
                  <c:v>41866</c:v>
                </c:pt>
                <c:pt idx="2723">
                  <c:v>41869</c:v>
                </c:pt>
                <c:pt idx="2724">
                  <c:v>41870</c:v>
                </c:pt>
                <c:pt idx="2725">
                  <c:v>41871</c:v>
                </c:pt>
                <c:pt idx="2726">
                  <c:v>41872</c:v>
                </c:pt>
                <c:pt idx="2727">
                  <c:v>41873</c:v>
                </c:pt>
                <c:pt idx="2728">
                  <c:v>41876</c:v>
                </c:pt>
                <c:pt idx="2729">
                  <c:v>41877</c:v>
                </c:pt>
                <c:pt idx="2730">
                  <c:v>41878</c:v>
                </c:pt>
                <c:pt idx="2731">
                  <c:v>41879</c:v>
                </c:pt>
                <c:pt idx="2732">
                  <c:v>41880</c:v>
                </c:pt>
                <c:pt idx="2733">
                  <c:v>41883</c:v>
                </c:pt>
                <c:pt idx="2734">
                  <c:v>41884</c:v>
                </c:pt>
                <c:pt idx="2735">
                  <c:v>41885</c:v>
                </c:pt>
                <c:pt idx="2736">
                  <c:v>41886</c:v>
                </c:pt>
                <c:pt idx="2737">
                  <c:v>41887</c:v>
                </c:pt>
                <c:pt idx="2738">
                  <c:v>41890</c:v>
                </c:pt>
                <c:pt idx="2739">
                  <c:v>41891</c:v>
                </c:pt>
                <c:pt idx="2740">
                  <c:v>41892</c:v>
                </c:pt>
                <c:pt idx="2741">
                  <c:v>41893</c:v>
                </c:pt>
                <c:pt idx="2742">
                  <c:v>41894</c:v>
                </c:pt>
                <c:pt idx="2743">
                  <c:v>41897</c:v>
                </c:pt>
                <c:pt idx="2744">
                  <c:v>41898</c:v>
                </c:pt>
                <c:pt idx="2745">
                  <c:v>41899</c:v>
                </c:pt>
                <c:pt idx="2746">
                  <c:v>41900</c:v>
                </c:pt>
                <c:pt idx="2747">
                  <c:v>41901</c:v>
                </c:pt>
                <c:pt idx="2748">
                  <c:v>41904</c:v>
                </c:pt>
                <c:pt idx="2749">
                  <c:v>41905</c:v>
                </c:pt>
                <c:pt idx="2750">
                  <c:v>41906</c:v>
                </c:pt>
                <c:pt idx="2751">
                  <c:v>41907</c:v>
                </c:pt>
                <c:pt idx="2752">
                  <c:v>41908</c:v>
                </c:pt>
                <c:pt idx="2753">
                  <c:v>41911</c:v>
                </c:pt>
                <c:pt idx="2754">
                  <c:v>41912</c:v>
                </c:pt>
                <c:pt idx="2755">
                  <c:v>41913</c:v>
                </c:pt>
                <c:pt idx="2756">
                  <c:v>41914</c:v>
                </c:pt>
                <c:pt idx="2757">
                  <c:v>41915</c:v>
                </c:pt>
                <c:pt idx="2758">
                  <c:v>41918</c:v>
                </c:pt>
                <c:pt idx="2759">
                  <c:v>41919</c:v>
                </c:pt>
                <c:pt idx="2760">
                  <c:v>41920</c:v>
                </c:pt>
                <c:pt idx="2761">
                  <c:v>41921</c:v>
                </c:pt>
                <c:pt idx="2762">
                  <c:v>41922</c:v>
                </c:pt>
                <c:pt idx="2763">
                  <c:v>41925</c:v>
                </c:pt>
                <c:pt idx="2764">
                  <c:v>41926</c:v>
                </c:pt>
                <c:pt idx="2765">
                  <c:v>41927</c:v>
                </c:pt>
                <c:pt idx="2766">
                  <c:v>41928</c:v>
                </c:pt>
                <c:pt idx="2767">
                  <c:v>41929</c:v>
                </c:pt>
                <c:pt idx="2768">
                  <c:v>41932</c:v>
                </c:pt>
                <c:pt idx="2769">
                  <c:v>41933</c:v>
                </c:pt>
                <c:pt idx="2770">
                  <c:v>41934</c:v>
                </c:pt>
                <c:pt idx="2771">
                  <c:v>41935</c:v>
                </c:pt>
                <c:pt idx="2772">
                  <c:v>41936</c:v>
                </c:pt>
                <c:pt idx="2773">
                  <c:v>41939</c:v>
                </c:pt>
                <c:pt idx="2774">
                  <c:v>41940</c:v>
                </c:pt>
                <c:pt idx="2775">
                  <c:v>41941</c:v>
                </c:pt>
                <c:pt idx="2776">
                  <c:v>41942</c:v>
                </c:pt>
                <c:pt idx="2777">
                  <c:v>41943</c:v>
                </c:pt>
                <c:pt idx="2778">
                  <c:v>41946</c:v>
                </c:pt>
                <c:pt idx="2779">
                  <c:v>41947</c:v>
                </c:pt>
                <c:pt idx="2780">
                  <c:v>41948</c:v>
                </c:pt>
                <c:pt idx="2781">
                  <c:v>41949</c:v>
                </c:pt>
                <c:pt idx="2782">
                  <c:v>41950</c:v>
                </c:pt>
                <c:pt idx="2783">
                  <c:v>41953</c:v>
                </c:pt>
                <c:pt idx="2784">
                  <c:v>41954</c:v>
                </c:pt>
                <c:pt idx="2785">
                  <c:v>41955</c:v>
                </c:pt>
                <c:pt idx="2786">
                  <c:v>41956</c:v>
                </c:pt>
                <c:pt idx="2787">
                  <c:v>41957</c:v>
                </c:pt>
                <c:pt idx="2788">
                  <c:v>41960</c:v>
                </c:pt>
                <c:pt idx="2789">
                  <c:v>41961</c:v>
                </c:pt>
                <c:pt idx="2790">
                  <c:v>41962</c:v>
                </c:pt>
                <c:pt idx="2791">
                  <c:v>41963</c:v>
                </c:pt>
                <c:pt idx="2792">
                  <c:v>41964</c:v>
                </c:pt>
                <c:pt idx="2793">
                  <c:v>41967</c:v>
                </c:pt>
                <c:pt idx="2794">
                  <c:v>41968</c:v>
                </c:pt>
                <c:pt idx="2795">
                  <c:v>41969</c:v>
                </c:pt>
                <c:pt idx="2796">
                  <c:v>41970</c:v>
                </c:pt>
                <c:pt idx="2797">
                  <c:v>41971</c:v>
                </c:pt>
                <c:pt idx="2798">
                  <c:v>41974</c:v>
                </c:pt>
                <c:pt idx="2799">
                  <c:v>41975</c:v>
                </c:pt>
                <c:pt idx="2800">
                  <c:v>41976</c:v>
                </c:pt>
                <c:pt idx="2801">
                  <c:v>41977</c:v>
                </c:pt>
                <c:pt idx="2802">
                  <c:v>41978</c:v>
                </c:pt>
                <c:pt idx="2803">
                  <c:v>41981</c:v>
                </c:pt>
                <c:pt idx="2804">
                  <c:v>41982</c:v>
                </c:pt>
                <c:pt idx="2805">
                  <c:v>41983</c:v>
                </c:pt>
                <c:pt idx="2806">
                  <c:v>41984</c:v>
                </c:pt>
                <c:pt idx="2807">
                  <c:v>41985</c:v>
                </c:pt>
                <c:pt idx="2808">
                  <c:v>41988</c:v>
                </c:pt>
                <c:pt idx="2809">
                  <c:v>41989</c:v>
                </c:pt>
                <c:pt idx="2810">
                  <c:v>41990</c:v>
                </c:pt>
                <c:pt idx="2811">
                  <c:v>41991</c:v>
                </c:pt>
                <c:pt idx="2812">
                  <c:v>41992</c:v>
                </c:pt>
                <c:pt idx="2813">
                  <c:v>41995</c:v>
                </c:pt>
                <c:pt idx="2814">
                  <c:v>41996</c:v>
                </c:pt>
                <c:pt idx="2815">
                  <c:v>41997</c:v>
                </c:pt>
                <c:pt idx="2816">
                  <c:v>42002</c:v>
                </c:pt>
                <c:pt idx="2817">
                  <c:v>42003</c:v>
                </c:pt>
                <c:pt idx="2818">
                  <c:v>42004</c:v>
                </c:pt>
                <c:pt idx="2819">
                  <c:v>42006</c:v>
                </c:pt>
                <c:pt idx="2820">
                  <c:v>42009</c:v>
                </c:pt>
                <c:pt idx="2821">
                  <c:v>42010</c:v>
                </c:pt>
                <c:pt idx="2822">
                  <c:v>42011</c:v>
                </c:pt>
                <c:pt idx="2823">
                  <c:v>42012</c:v>
                </c:pt>
                <c:pt idx="2824">
                  <c:v>42013</c:v>
                </c:pt>
                <c:pt idx="2825">
                  <c:v>42016</c:v>
                </c:pt>
                <c:pt idx="2826">
                  <c:v>42017</c:v>
                </c:pt>
                <c:pt idx="2827">
                  <c:v>42018</c:v>
                </c:pt>
                <c:pt idx="2828">
                  <c:v>42019</c:v>
                </c:pt>
                <c:pt idx="2829">
                  <c:v>42020</c:v>
                </c:pt>
                <c:pt idx="2830">
                  <c:v>42023</c:v>
                </c:pt>
                <c:pt idx="2831">
                  <c:v>42024</c:v>
                </c:pt>
                <c:pt idx="2832">
                  <c:v>42025</c:v>
                </c:pt>
                <c:pt idx="2833">
                  <c:v>42026</c:v>
                </c:pt>
                <c:pt idx="2834">
                  <c:v>42027</c:v>
                </c:pt>
                <c:pt idx="2835">
                  <c:v>42030</c:v>
                </c:pt>
                <c:pt idx="2836">
                  <c:v>42031</c:v>
                </c:pt>
                <c:pt idx="2837">
                  <c:v>42032</c:v>
                </c:pt>
                <c:pt idx="2838">
                  <c:v>42033</c:v>
                </c:pt>
                <c:pt idx="2839">
                  <c:v>42034</c:v>
                </c:pt>
                <c:pt idx="2840">
                  <c:v>42037</c:v>
                </c:pt>
                <c:pt idx="2841">
                  <c:v>42038</c:v>
                </c:pt>
                <c:pt idx="2842">
                  <c:v>42039</c:v>
                </c:pt>
                <c:pt idx="2843">
                  <c:v>42040</c:v>
                </c:pt>
                <c:pt idx="2844">
                  <c:v>42041</c:v>
                </c:pt>
                <c:pt idx="2845">
                  <c:v>42044</c:v>
                </c:pt>
                <c:pt idx="2846">
                  <c:v>42045</c:v>
                </c:pt>
                <c:pt idx="2847">
                  <c:v>42046</c:v>
                </c:pt>
                <c:pt idx="2848">
                  <c:v>42047</c:v>
                </c:pt>
                <c:pt idx="2849">
                  <c:v>42048</c:v>
                </c:pt>
                <c:pt idx="2850">
                  <c:v>42051</c:v>
                </c:pt>
                <c:pt idx="2851">
                  <c:v>42052</c:v>
                </c:pt>
                <c:pt idx="2852">
                  <c:v>42053</c:v>
                </c:pt>
                <c:pt idx="2853">
                  <c:v>42054</c:v>
                </c:pt>
                <c:pt idx="2854">
                  <c:v>42055</c:v>
                </c:pt>
                <c:pt idx="2855">
                  <c:v>42058</c:v>
                </c:pt>
                <c:pt idx="2856">
                  <c:v>42059</c:v>
                </c:pt>
                <c:pt idx="2857">
                  <c:v>42060</c:v>
                </c:pt>
                <c:pt idx="2858">
                  <c:v>42061</c:v>
                </c:pt>
                <c:pt idx="2859">
                  <c:v>42062</c:v>
                </c:pt>
                <c:pt idx="2860">
                  <c:v>42065</c:v>
                </c:pt>
                <c:pt idx="2861">
                  <c:v>42066</c:v>
                </c:pt>
                <c:pt idx="2862">
                  <c:v>42067</c:v>
                </c:pt>
                <c:pt idx="2863">
                  <c:v>42068</c:v>
                </c:pt>
                <c:pt idx="2864">
                  <c:v>42069</c:v>
                </c:pt>
                <c:pt idx="2865">
                  <c:v>42072</c:v>
                </c:pt>
                <c:pt idx="2866">
                  <c:v>42073</c:v>
                </c:pt>
                <c:pt idx="2867">
                  <c:v>42074</c:v>
                </c:pt>
                <c:pt idx="2868">
                  <c:v>42075</c:v>
                </c:pt>
                <c:pt idx="2869">
                  <c:v>42076</c:v>
                </c:pt>
                <c:pt idx="2870">
                  <c:v>42079</c:v>
                </c:pt>
                <c:pt idx="2871">
                  <c:v>42080</c:v>
                </c:pt>
                <c:pt idx="2872">
                  <c:v>42081</c:v>
                </c:pt>
                <c:pt idx="2873">
                  <c:v>42082</c:v>
                </c:pt>
                <c:pt idx="2874">
                  <c:v>42083</c:v>
                </c:pt>
                <c:pt idx="2875">
                  <c:v>42086</c:v>
                </c:pt>
                <c:pt idx="2876">
                  <c:v>42087</c:v>
                </c:pt>
                <c:pt idx="2877">
                  <c:v>42088</c:v>
                </c:pt>
                <c:pt idx="2878">
                  <c:v>42089</c:v>
                </c:pt>
                <c:pt idx="2879">
                  <c:v>42090</c:v>
                </c:pt>
                <c:pt idx="2880">
                  <c:v>42093</c:v>
                </c:pt>
                <c:pt idx="2881">
                  <c:v>42094</c:v>
                </c:pt>
                <c:pt idx="2882">
                  <c:v>42095</c:v>
                </c:pt>
                <c:pt idx="2883">
                  <c:v>42096</c:v>
                </c:pt>
                <c:pt idx="2884">
                  <c:v>42101</c:v>
                </c:pt>
                <c:pt idx="2885">
                  <c:v>42102</c:v>
                </c:pt>
                <c:pt idx="2886">
                  <c:v>42103</c:v>
                </c:pt>
                <c:pt idx="2887">
                  <c:v>42104</c:v>
                </c:pt>
                <c:pt idx="2888">
                  <c:v>42107</c:v>
                </c:pt>
                <c:pt idx="2889">
                  <c:v>42108</c:v>
                </c:pt>
                <c:pt idx="2890">
                  <c:v>42109</c:v>
                </c:pt>
                <c:pt idx="2891">
                  <c:v>42110</c:v>
                </c:pt>
                <c:pt idx="2892">
                  <c:v>42111</c:v>
                </c:pt>
                <c:pt idx="2893">
                  <c:v>42114</c:v>
                </c:pt>
                <c:pt idx="2894">
                  <c:v>42115</c:v>
                </c:pt>
                <c:pt idx="2895">
                  <c:v>42116</c:v>
                </c:pt>
                <c:pt idx="2896">
                  <c:v>42117</c:v>
                </c:pt>
                <c:pt idx="2897">
                  <c:v>42118</c:v>
                </c:pt>
                <c:pt idx="2898">
                  <c:v>42121</c:v>
                </c:pt>
                <c:pt idx="2899">
                  <c:v>42122</c:v>
                </c:pt>
                <c:pt idx="2900">
                  <c:v>42123</c:v>
                </c:pt>
                <c:pt idx="2901">
                  <c:v>42124</c:v>
                </c:pt>
                <c:pt idx="2902">
                  <c:v>42128</c:v>
                </c:pt>
                <c:pt idx="2903">
                  <c:v>42129</c:v>
                </c:pt>
                <c:pt idx="2904">
                  <c:v>42130</c:v>
                </c:pt>
                <c:pt idx="2905">
                  <c:v>42131</c:v>
                </c:pt>
                <c:pt idx="2906">
                  <c:v>42132</c:v>
                </c:pt>
                <c:pt idx="2907">
                  <c:v>42135</c:v>
                </c:pt>
                <c:pt idx="2908">
                  <c:v>42136</c:v>
                </c:pt>
                <c:pt idx="2909">
                  <c:v>42137</c:v>
                </c:pt>
                <c:pt idx="2910">
                  <c:v>42138</c:v>
                </c:pt>
                <c:pt idx="2911">
                  <c:v>42139</c:v>
                </c:pt>
                <c:pt idx="2912">
                  <c:v>42142</c:v>
                </c:pt>
                <c:pt idx="2913">
                  <c:v>42143</c:v>
                </c:pt>
                <c:pt idx="2914">
                  <c:v>42144</c:v>
                </c:pt>
                <c:pt idx="2915">
                  <c:v>42145</c:v>
                </c:pt>
                <c:pt idx="2916">
                  <c:v>42146</c:v>
                </c:pt>
                <c:pt idx="2917">
                  <c:v>42149</c:v>
                </c:pt>
                <c:pt idx="2918">
                  <c:v>42150</c:v>
                </c:pt>
                <c:pt idx="2919">
                  <c:v>42151</c:v>
                </c:pt>
                <c:pt idx="2920">
                  <c:v>42152</c:v>
                </c:pt>
                <c:pt idx="2921">
                  <c:v>42153</c:v>
                </c:pt>
                <c:pt idx="2922">
                  <c:v>42156</c:v>
                </c:pt>
                <c:pt idx="2923">
                  <c:v>42157</c:v>
                </c:pt>
                <c:pt idx="2924">
                  <c:v>42158</c:v>
                </c:pt>
                <c:pt idx="2925">
                  <c:v>42159</c:v>
                </c:pt>
                <c:pt idx="2926">
                  <c:v>42160</c:v>
                </c:pt>
                <c:pt idx="2927">
                  <c:v>42163</c:v>
                </c:pt>
                <c:pt idx="2928">
                  <c:v>42164</c:v>
                </c:pt>
                <c:pt idx="2929">
                  <c:v>42165</c:v>
                </c:pt>
                <c:pt idx="2930">
                  <c:v>42166</c:v>
                </c:pt>
                <c:pt idx="2931">
                  <c:v>42167</c:v>
                </c:pt>
                <c:pt idx="2932">
                  <c:v>42170</c:v>
                </c:pt>
                <c:pt idx="2933">
                  <c:v>42171</c:v>
                </c:pt>
                <c:pt idx="2934">
                  <c:v>42172</c:v>
                </c:pt>
                <c:pt idx="2935">
                  <c:v>42173</c:v>
                </c:pt>
                <c:pt idx="2936">
                  <c:v>42174</c:v>
                </c:pt>
                <c:pt idx="2937">
                  <c:v>42177</c:v>
                </c:pt>
                <c:pt idx="2938">
                  <c:v>42178</c:v>
                </c:pt>
                <c:pt idx="2939">
                  <c:v>42179</c:v>
                </c:pt>
                <c:pt idx="2940">
                  <c:v>42180</c:v>
                </c:pt>
                <c:pt idx="2941">
                  <c:v>42181</c:v>
                </c:pt>
                <c:pt idx="2942">
                  <c:v>42184</c:v>
                </c:pt>
                <c:pt idx="2943">
                  <c:v>42185</c:v>
                </c:pt>
                <c:pt idx="2944">
                  <c:v>42186</c:v>
                </c:pt>
                <c:pt idx="2945">
                  <c:v>42187</c:v>
                </c:pt>
                <c:pt idx="2946">
                  <c:v>42188</c:v>
                </c:pt>
                <c:pt idx="2947">
                  <c:v>42191</c:v>
                </c:pt>
                <c:pt idx="2948">
                  <c:v>42192</c:v>
                </c:pt>
                <c:pt idx="2949">
                  <c:v>42193</c:v>
                </c:pt>
                <c:pt idx="2950">
                  <c:v>42194</c:v>
                </c:pt>
                <c:pt idx="2951">
                  <c:v>42195</c:v>
                </c:pt>
                <c:pt idx="2952">
                  <c:v>42198</c:v>
                </c:pt>
                <c:pt idx="2953">
                  <c:v>42199</c:v>
                </c:pt>
                <c:pt idx="2954">
                  <c:v>42200</c:v>
                </c:pt>
                <c:pt idx="2955">
                  <c:v>42201</c:v>
                </c:pt>
                <c:pt idx="2956">
                  <c:v>42202</c:v>
                </c:pt>
                <c:pt idx="2957">
                  <c:v>42205</c:v>
                </c:pt>
                <c:pt idx="2958">
                  <c:v>42206</c:v>
                </c:pt>
                <c:pt idx="2959">
                  <c:v>42207</c:v>
                </c:pt>
                <c:pt idx="2960">
                  <c:v>42208</c:v>
                </c:pt>
                <c:pt idx="2961">
                  <c:v>42209</c:v>
                </c:pt>
                <c:pt idx="2962">
                  <c:v>42212</c:v>
                </c:pt>
                <c:pt idx="2963">
                  <c:v>42213</c:v>
                </c:pt>
                <c:pt idx="2964">
                  <c:v>42214</c:v>
                </c:pt>
                <c:pt idx="2965">
                  <c:v>42215</c:v>
                </c:pt>
                <c:pt idx="2966">
                  <c:v>42216</c:v>
                </c:pt>
                <c:pt idx="2967">
                  <c:v>42219</c:v>
                </c:pt>
                <c:pt idx="2968">
                  <c:v>42220</c:v>
                </c:pt>
                <c:pt idx="2969">
                  <c:v>42221</c:v>
                </c:pt>
                <c:pt idx="2970">
                  <c:v>42222</c:v>
                </c:pt>
                <c:pt idx="2971">
                  <c:v>42223</c:v>
                </c:pt>
                <c:pt idx="2972">
                  <c:v>42226</c:v>
                </c:pt>
                <c:pt idx="2973">
                  <c:v>42227</c:v>
                </c:pt>
                <c:pt idx="2974">
                  <c:v>42228</c:v>
                </c:pt>
                <c:pt idx="2975">
                  <c:v>42229</c:v>
                </c:pt>
                <c:pt idx="2976">
                  <c:v>42230</c:v>
                </c:pt>
                <c:pt idx="2977">
                  <c:v>42233</c:v>
                </c:pt>
                <c:pt idx="2978">
                  <c:v>42234</c:v>
                </c:pt>
                <c:pt idx="2979">
                  <c:v>42235</c:v>
                </c:pt>
                <c:pt idx="2980">
                  <c:v>42236</c:v>
                </c:pt>
                <c:pt idx="2981">
                  <c:v>42237</c:v>
                </c:pt>
                <c:pt idx="2982">
                  <c:v>42240</c:v>
                </c:pt>
                <c:pt idx="2983">
                  <c:v>42241</c:v>
                </c:pt>
                <c:pt idx="2984">
                  <c:v>42242</c:v>
                </c:pt>
                <c:pt idx="2985">
                  <c:v>42243</c:v>
                </c:pt>
                <c:pt idx="2986">
                  <c:v>42244</c:v>
                </c:pt>
                <c:pt idx="2987">
                  <c:v>42247</c:v>
                </c:pt>
                <c:pt idx="2988">
                  <c:v>42248</c:v>
                </c:pt>
                <c:pt idx="2989">
                  <c:v>42249</c:v>
                </c:pt>
                <c:pt idx="2990">
                  <c:v>42250</c:v>
                </c:pt>
                <c:pt idx="2991">
                  <c:v>42251</c:v>
                </c:pt>
                <c:pt idx="2992">
                  <c:v>42254</c:v>
                </c:pt>
                <c:pt idx="2993">
                  <c:v>42255</c:v>
                </c:pt>
                <c:pt idx="2994">
                  <c:v>42256</c:v>
                </c:pt>
                <c:pt idx="2995">
                  <c:v>42257</c:v>
                </c:pt>
                <c:pt idx="2996">
                  <c:v>42258</c:v>
                </c:pt>
                <c:pt idx="2997">
                  <c:v>42261</c:v>
                </c:pt>
                <c:pt idx="2998">
                  <c:v>42262</c:v>
                </c:pt>
                <c:pt idx="2999">
                  <c:v>42263</c:v>
                </c:pt>
                <c:pt idx="3000">
                  <c:v>42264</c:v>
                </c:pt>
                <c:pt idx="3001">
                  <c:v>42265</c:v>
                </c:pt>
                <c:pt idx="3002">
                  <c:v>42268</c:v>
                </c:pt>
                <c:pt idx="3003">
                  <c:v>42269</c:v>
                </c:pt>
                <c:pt idx="3004">
                  <c:v>42270</c:v>
                </c:pt>
                <c:pt idx="3005">
                  <c:v>42271</c:v>
                </c:pt>
                <c:pt idx="3006">
                  <c:v>42272</c:v>
                </c:pt>
                <c:pt idx="3007">
                  <c:v>42275</c:v>
                </c:pt>
                <c:pt idx="3008">
                  <c:v>42276</c:v>
                </c:pt>
                <c:pt idx="3009">
                  <c:v>42277</c:v>
                </c:pt>
                <c:pt idx="3010">
                  <c:v>42278</c:v>
                </c:pt>
                <c:pt idx="3011">
                  <c:v>42279</c:v>
                </c:pt>
                <c:pt idx="3012">
                  <c:v>42282</c:v>
                </c:pt>
                <c:pt idx="3013">
                  <c:v>42283</c:v>
                </c:pt>
                <c:pt idx="3014">
                  <c:v>42284</c:v>
                </c:pt>
                <c:pt idx="3015">
                  <c:v>42285</c:v>
                </c:pt>
                <c:pt idx="3016">
                  <c:v>42286</c:v>
                </c:pt>
                <c:pt idx="3017">
                  <c:v>42289</c:v>
                </c:pt>
                <c:pt idx="3018">
                  <c:v>42290</c:v>
                </c:pt>
                <c:pt idx="3019">
                  <c:v>42291</c:v>
                </c:pt>
                <c:pt idx="3020">
                  <c:v>42292</c:v>
                </c:pt>
                <c:pt idx="3021">
                  <c:v>42293</c:v>
                </c:pt>
                <c:pt idx="3022">
                  <c:v>42296</c:v>
                </c:pt>
                <c:pt idx="3023">
                  <c:v>42297</c:v>
                </c:pt>
                <c:pt idx="3024">
                  <c:v>42298</c:v>
                </c:pt>
                <c:pt idx="3025">
                  <c:v>42299</c:v>
                </c:pt>
                <c:pt idx="3026">
                  <c:v>42300</c:v>
                </c:pt>
                <c:pt idx="3027">
                  <c:v>42303</c:v>
                </c:pt>
                <c:pt idx="3028">
                  <c:v>42304</c:v>
                </c:pt>
                <c:pt idx="3029">
                  <c:v>42305</c:v>
                </c:pt>
                <c:pt idx="3030">
                  <c:v>42306</c:v>
                </c:pt>
                <c:pt idx="3031">
                  <c:v>42307</c:v>
                </c:pt>
                <c:pt idx="3032">
                  <c:v>42310</c:v>
                </c:pt>
                <c:pt idx="3033">
                  <c:v>42311</c:v>
                </c:pt>
                <c:pt idx="3034">
                  <c:v>42312</c:v>
                </c:pt>
                <c:pt idx="3035">
                  <c:v>42313</c:v>
                </c:pt>
                <c:pt idx="3036">
                  <c:v>42314</c:v>
                </c:pt>
                <c:pt idx="3037">
                  <c:v>42317</c:v>
                </c:pt>
                <c:pt idx="3038">
                  <c:v>42318</c:v>
                </c:pt>
                <c:pt idx="3039">
                  <c:v>42319</c:v>
                </c:pt>
                <c:pt idx="3040">
                  <c:v>42320</c:v>
                </c:pt>
                <c:pt idx="3041">
                  <c:v>42321</c:v>
                </c:pt>
                <c:pt idx="3042">
                  <c:v>42324</c:v>
                </c:pt>
                <c:pt idx="3043">
                  <c:v>42325</c:v>
                </c:pt>
                <c:pt idx="3044">
                  <c:v>42326</c:v>
                </c:pt>
                <c:pt idx="3045">
                  <c:v>42327</c:v>
                </c:pt>
                <c:pt idx="3046">
                  <c:v>42328</c:v>
                </c:pt>
                <c:pt idx="3047">
                  <c:v>42331</c:v>
                </c:pt>
                <c:pt idx="3048">
                  <c:v>42332</c:v>
                </c:pt>
                <c:pt idx="3049">
                  <c:v>42333</c:v>
                </c:pt>
                <c:pt idx="3050">
                  <c:v>42334</c:v>
                </c:pt>
                <c:pt idx="3051">
                  <c:v>42335</c:v>
                </c:pt>
                <c:pt idx="3052">
                  <c:v>42338</c:v>
                </c:pt>
                <c:pt idx="3053">
                  <c:v>42339</c:v>
                </c:pt>
                <c:pt idx="3054">
                  <c:v>42340</c:v>
                </c:pt>
                <c:pt idx="3055">
                  <c:v>42341</c:v>
                </c:pt>
                <c:pt idx="3056">
                  <c:v>42342</c:v>
                </c:pt>
                <c:pt idx="3057">
                  <c:v>42345</c:v>
                </c:pt>
                <c:pt idx="3058">
                  <c:v>42346</c:v>
                </c:pt>
                <c:pt idx="3059">
                  <c:v>42347</c:v>
                </c:pt>
                <c:pt idx="3060">
                  <c:v>42348</c:v>
                </c:pt>
                <c:pt idx="3061">
                  <c:v>42349</c:v>
                </c:pt>
                <c:pt idx="3062">
                  <c:v>42352</c:v>
                </c:pt>
                <c:pt idx="3063">
                  <c:v>42353</c:v>
                </c:pt>
                <c:pt idx="3064">
                  <c:v>42354</c:v>
                </c:pt>
                <c:pt idx="3065">
                  <c:v>42355</c:v>
                </c:pt>
                <c:pt idx="3066">
                  <c:v>42356</c:v>
                </c:pt>
                <c:pt idx="3067">
                  <c:v>42359</c:v>
                </c:pt>
                <c:pt idx="3068">
                  <c:v>42360</c:v>
                </c:pt>
                <c:pt idx="3069">
                  <c:v>42361</c:v>
                </c:pt>
                <c:pt idx="3070">
                  <c:v>42362</c:v>
                </c:pt>
                <c:pt idx="3071">
                  <c:v>42366</c:v>
                </c:pt>
                <c:pt idx="3072">
                  <c:v>42367</c:v>
                </c:pt>
                <c:pt idx="3073">
                  <c:v>42368</c:v>
                </c:pt>
                <c:pt idx="3074">
                  <c:v>42369</c:v>
                </c:pt>
                <c:pt idx="3075">
                  <c:v>42373</c:v>
                </c:pt>
                <c:pt idx="3076">
                  <c:v>42374</c:v>
                </c:pt>
                <c:pt idx="3077">
                  <c:v>42375</c:v>
                </c:pt>
                <c:pt idx="3078">
                  <c:v>42376</c:v>
                </c:pt>
                <c:pt idx="3079">
                  <c:v>42377</c:v>
                </c:pt>
                <c:pt idx="3080">
                  <c:v>42380</c:v>
                </c:pt>
                <c:pt idx="3081">
                  <c:v>42381</c:v>
                </c:pt>
                <c:pt idx="3082">
                  <c:v>42382</c:v>
                </c:pt>
                <c:pt idx="3083">
                  <c:v>42383</c:v>
                </c:pt>
                <c:pt idx="3084">
                  <c:v>42384</c:v>
                </c:pt>
                <c:pt idx="3085">
                  <c:v>42387</c:v>
                </c:pt>
                <c:pt idx="3086">
                  <c:v>42388</c:v>
                </c:pt>
                <c:pt idx="3087">
                  <c:v>42389</c:v>
                </c:pt>
                <c:pt idx="3088">
                  <c:v>42390</c:v>
                </c:pt>
                <c:pt idx="3089">
                  <c:v>42391</c:v>
                </c:pt>
                <c:pt idx="3090">
                  <c:v>42394</c:v>
                </c:pt>
                <c:pt idx="3091">
                  <c:v>42395</c:v>
                </c:pt>
                <c:pt idx="3092">
                  <c:v>42396</c:v>
                </c:pt>
                <c:pt idx="3093">
                  <c:v>42397</c:v>
                </c:pt>
                <c:pt idx="3094">
                  <c:v>42398</c:v>
                </c:pt>
                <c:pt idx="3095">
                  <c:v>42401</c:v>
                </c:pt>
                <c:pt idx="3096">
                  <c:v>42402</c:v>
                </c:pt>
                <c:pt idx="3097">
                  <c:v>42403</c:v>
                </c:pt>
                <c:pt idx="3098">
                  <c:v>42404</c:v>
                </c:pt>
                <c:pt idx="3099">
                  <c:v>42405</c:v>
                </c:pt>
                <c:pt idx="3100">
                  <c:v>42408</c:v>
                </c:pt>
                <c:pt idx="3101">
                  <c:v>42409</c:v>
                </c:pt>
                <c:pt idx="3102">
                  <c:v>42410</c:v>
                </c:pt>
                <c:pt idx="3103">
                  <c:v>42411</c:v>
                </c:pt>
                <c:pt idx="3104">
                  <c:v>42412</c:v>
                </c:pt>
                <c:pt idx="3105">
                  <c:v>42415</c:v>
                </c:pt>
                <c:pt idx="3106">
                  <c:v>42416</c:v>
                </c:pt>
                <c:pt idx="3107">
                  <c:v>42417</c:v>
                </c:pt>
                <c:pt idx="3108">
                  <c:v>42418</c:v>
                </c:pt>
                <c:pt idx="3109">
                  <c:v>42419</c:v>
                </c:pt>
                <c:pt idx="3110">
                  <c:v>42422</c:v>
                </c:pt>
                <c:pt idx="3111">
                  <c:v>42423</c:v>
                </c:pt>
                <c:pt idx="3112">
                  <c:v>42424</c:v>
                </c:pt>
                <c:pt idx="3113">
                  <c:v>42425</c:v>
                </c:pt>
                <c:pt idx="3114">
                  <c:v>42426</c:v>
                </c:pt>
                <c:pt idx="3115">
                  <c:v>42429</c:v>
                </c:pt>
                <c:pt idx="3116">
                  <c:v>42430</c:v>
                </c:pt>
                <c:pt idx="3117">
                  <c:v>42431</c:v>
                </c:pt>
                <c:pt idx="3118">
                  <c:v>42432</c:v>
                </c:pt>
                <c:pt idx="3119">
                  <c:v>42433</c:v>
                </c:pt>
                <c:pt idx="3120">
                  <c:v>42436</c:v>
                </c:pt>
                <c:pt idx="3121">
                  <c:v>42437</c:v>
                </c:pt>
                <c:pt idx="3122">
                  <c:v>42438</c:v>
                </c:pt>
                <c:pt idx="3123">
                  <c:v>42439</c:v>
                </c:pt>
                <c:pt idx="3124">
                  <c:v>42440</c:v>
                </c:pt>
                <c:pt idx="3125">
                  <c:v>42443</c:v>
                </c:pt>
                <c:pt idx="3126">
                  <c:v>42444</c:v>
                </c:pt>
                <c:pt idx="3127">
                  <c:v>42445</c:v>
                </c:pt>
                <c:pt idx="3128">
                  <c:v>42446</c:v>
                </c:pt>
                <c:pt idx="3129">
                  <c:v>42447</c:v>
                </c:pt>
                <c:pt idx="3130">
                  <c:v>42450</c:v>
                </c:pt>
                <c:pt idx="3131">
                  <c:v>42451</c:v>
                </c:pt>
                <c:pt idx="3132">
                  <c:v>42452</c:v>
                </c:pt>
                <c:pt idx="3133">
                  <c:v>42453</c:v>
                </c:pt>
                <c:pt idx="3134">
                  <c:v>42458</c:v>
                </c:pt>
                <c:pt idx="3135">
                  <c:v>42459</c:v>
                </c:pt>
                <c:pt idx="3136">
                  <c:v>42460</c:v>
                </c:pt>
                <c:pt idx="3137">
                  <c:v>42461</c:v>
                </c:pt>
                <c:pt idx="3138">
                  <c:v>42464</c:v>
                </c:pt>
                <c:pt idx="3139">
                  <c:v>42465</c:v>
                </c:pt>
                <c:pt idx="3140">
                  <c:v>42466</c:v>
                </c:pt>
                <c:pt idx="3141">
                  <c:v>42467</c:v>
                </c:pt>
                <c:pt idx="3142">
                  <c:v>42468</c:v>
                </c:pt>
                <c:pt idx="3143">
                  <c:v>42471</c:v>
                </c:pt>
                <c:pt idx="3144">
                  <c:v>42472</c:v>
                </c:pt>
                <c:pt idx="3145">
                  <c:v>42473</c:v>
                </c:pt>
                <c:pt idx="3146">
                  <c:v>42474</c:v>
                </c:pt>
                <c:pt idx="3147">
                  <c:v>42475</c:v>
                </c:pt>
                <c:pt idx="3148">
                  <c:v>42478</c:v>
                </c:pt>
                <c:pt idx="3149">
                  <c:v>42479</c:v>
                </c:pt>
                <c:pt idx="3150">
                  <c:v>42480</c:v>
                </c:pt>
                <c:pt idx="3151">
                  <c:v>42481</c:v>
                </c:pt>
                <c:pt idx="3152">
                  <c:v>42482</c:v>
                </c:pt>
                <c:pt idx="3153">
                  <c:v>42485</c:v>
                </c:pt>
                <c:pt idx="3154">
                  <c:v>42486</c:v>
                </c:pt>
                <c:pt idx="3155">
                  <c:v>42487</c:v>
                </c:pt>
                <c:pt idx="3156">
                  <c:v>42488</c:v>
                </c:pt>
                <c:pt idx="3157">
                  <c:v>42489</c:v>
                </c:pt>
                <c:pt idx="3158">
                  <c:v>42492</c:v>
                </c:pt>
                <c:pt idx="3159">
                  <c:v>42493</c:v>
                </c:pt>
                <c:pt idx="3160">
                  <c:v>42494</c:v>
                </c:pt>
                <c:pt idx="3161">
                  <c:v>42495</c:v>
                </c:pt>
                <c:pt idx="3162">
                  <c:v>42496</c:v>
                </c:pt>
                <c:pt idx="3163">
                  <c:v>42499</c:v>
                </c:pt>
                <c:pt idx="3164">
                  <c:v>42500</c:v>
                </c:pt>
                <c:pt idx="3165">
                  <c:v>42501</c:v>
                </c:pt>
                <c:pt idx="3166">
                  <c:v>42502</c:v>
                </c:pt>
                <c:pt idx="3167">
                  <c:v>42503</c:v>
                </c:pt>
                <c:pt idx="3168">
                  <c:v>42506</c:v>
                </c:pt>
                <c:pt idx="3169">
                  <c:v>42507</c:v>
                </c:pt>
                <c:pt idx="3170">
                  <c:v>42508</c:v>
                </c:pt>
                <c:pt idx="3171">
                  <c:v>42509</c:v>
                </c:pt>
                <c:pt idx="3172">
                  <c:v>42510</c:v>
                </c:pt>
                <c:pt idx="3173">
                  <c:v>42513</c:v>
                </c:pt>
                <c:pt idx="3174">
                  <c:v>42514</c:v>
                </c:pt>
                <c:pt idx="3175">
                  <c:v>42515</c:v>
                </c:pt>
                <c:pt idx="3176">
                  <c:v>42516</c:v>
                </c:pt>
                <c:pt idx="3177">
                  <c:v>42517</c:v>
                </c:pt>
                <c:pt idx="3178">
                  <c:v>42520</c:v>
                </c:pt>
                <c:pt idx="3179">
                  <c:v>42521</c:v>
                </c:pt>
                <c:pt idx="3180">
                  <c:v>42522</c:v>
                </c:pt>
                <c:pt idx="3181">
                  <c:v>42523</c:v>
                </c:pt>
                <c:pt idx="3182">
                  <c:v>42524</c:v>
                </c:pt>
                <c:pt idx="3183">
                  <c:v>42527</c:v>
                </c:pt>
                <c:pt idx="3184">
                  <c:v>42528</c:v>
                </c:pt>
                <c:pt idx="3185">
                  <c:v>42529</c:v>
                </c:pt>
                <c:pt idx="3186">
                  <c:v>42530</c:v>
                </c:pt>
                <c:pt idx="3187">
                  <c:v>42531</c:v>
                </c:pt>
                <c:pt idx="3188">
                  <c:v>42534</c:v>
                </c:pt>
                <c:pt idx="3189">
                  <c:v>42535</c:v>
                </c:pt>
                <c:pt idx="3190">
                  <c:v>42536</c:v>
                </c:pt>
                <c:pt idx="3191">
                  <c:v>42537</c:v>
                </c:pt>
                <c:pt idx="3192">
                  <c:v>42538</c:v>
                </c:pt>
                <c:pt idx="3193">
                  <c:v>42541</c:v>
                </c:pt>
                <c:pt idx="3194">
                  <c:v>42542</c:v>
                </c:pt>
                <c:pt idx="3195">
                  <c:v>42543</c:v>
                </c:pt>
                <c:pt idx="3196">
                  <c:v>42544</c:v>
                </c:pt>
                <c:pt idx="3197">
                  <c:v>42545</c:v>
                </c:pt>
                <c:pt idx="3198">
                  <c:v>42548</c:v>
                </c:pt>
                <c:pt idx="3199">
                  <c:v>42549</c:v>
                </c:pt>
                <c:pt idx="3200">
                  <c:v>42550</c:v>
                </c:pt>
                <c:pt idx="3201">
                  <c:v>42551</c:v>
                </c:pt>
                <c:pt idx="3202">
                  <c:v>42552</c:v>
                </c:pt>
                <c:pt idx="3203">
                  <c:v>42555</c:v>
                </c:pt>
                <c:pt idx="3204">
                  <c:v>42556</c:v>
                </c:pt>
                <c:pt idx="3205">
                  <c:v>42557</c:v>
                </c:pt>
                <c:pt idx="3206">
                  <c:v>42558</c:v>
                </c:pt>
                <c:pt idx="3207">
                  <c:v>42559</c:v>
                </c:pt>
                <c:pt idx="3208">
                  <c:v>42562</c:v>
                </c:pt>
                <c:pt idx="3209">
                  <c:v>42563</c:v>
                </c:pt>
                <c:pt idx="3210">
                  <c:v>42564</c:v>
                </c:pt>
                <c:pt idx="3211">
                  <c:v>42565</c:v>
                </c:pt>
                <c:pt idx="3212">
                  <c:v>42566</c:v>
                </c:pt>
                <c:pt idx="3213">
                  <c:v>42569</c:v>
                </c:pt>
                <c:pt idx="3214">
                  <c:v>42570</c:v>
                </c:pt>
                <c:pt idx="3215">
                  <c:v>42571</c:v>
                </c:pt>
                <c:pt idx="3216">
                  <c:v>42572</c:v>
                </c:pt>
                <c:pt idx="3217">
                  <c:v>42573</c:v>
                </c:pt>
                <c:pt idx="3218">
                  <c:v>42576</c:v>
                </c:pt>
                <c:pt idx="3219">
                  <c:v>42577</c:v>
                </c:pt>
                <c:pt idx="3220">
                  <c:v>42578</c:v>
                </c:pt>
                <c:pt idx="3221">
                  <c:v>42579</c:v>
                </c:pt>
                <c:pt idx="3222">
                  <c:v>42580</c:v>
                </c:pt>
                <c:pt idx="3223">
                  <c:v>42583</c:v>
                </c:pt>
                <c:pt idx="3224">
                  <c:v>42584</c:v>
                </c:pt>
                <c:pt idx="3225">
                  <c:v>42585</c:v>
                </c:pt>
                <c:pt idx="3226">
                  <c:v>42586</c:v>
                </c:pt>
                <c:pt idx="3227">
                  <c:v>42587</c:v>
                </c:pt>
                <c:pt idx="3228">
                  <c:v>42590</c:v>
                </c:pt>
                <c:pt idx="3229">
                  <c:v>42591</c:v>
                </c:pt>
                <c:pt idx="3230">
                  <c:v>42592</c:v>
                </c:pt>
                <c:pt idx="3231">
                  <c:v>42593</c:v>
                </c:pt>
                <c:pt idx="3232">
                  <c:v>42594</c:v>
                </c:pt>
                <c:pt idx="3233">
                  <c:v>42597</c:v>
                </c:pt>
                <c:pt idx="3234">
                  <c:v>42598</c:v>
                </c:pt>
                <c:pt idx="3235">
                  <c:v>42599</c:v>
                </c:pt>
                <c:pt idx="3236">
                  <c:v>42600</c:v>
                </c:pt>
                <c:pt idx="3237">
                  <c:v>42601</c:v>
                </c:pt>
                <c:pt idx="3238">
                  <c:v>42604</c:v>
                </c:pt>
                <c:pt idx="3239">
                  <c:v>42605</c:v>
                </c:pt>
                <c:pt idx="3240">
                  <c:v>42606</c:v>
                </c:pt>
                <c:pt idx="3241">
                  <c:v>42607</c:v>
                </c:pt>
                <c:pt idx="3242">
                  <c:v>42608</c:v>
                </c:pt>
                <c:pt idx="3243">
                  <c:v>42611</c:v>
                </c:pt>
                <c:pt idx="3244">
                  <c:v>42612</c:v>
                </c:pt>
                <c:pt idx="3245">
                  <c:v>42613</c:v>
                </c:pt>
                <c:pt idx="3246">
                  <c:v>42614</c:v>
                </c:pt>
                <c:pt idx="3247">
                  <c:v>42615</c:v>
                </c:pt>
                <c:pt idx="3248">
                  <c:v>42618</c:v>
                </c:pt>
                <c:pt idx="3249">
                  <c:v>42619</c:v>
                </c:pt>
                <c:pt idx="3250">
                  <c:v>42620</c:v>
                </c:pt>
                <c:pt idx="3251">
                  <c:v>42621</c:v>
                </c:pt>
                <c:pt idx="3252">
                  <c:v>42622</c:v>
                </c:pt>
                <c:pt idx="3253">
                  <c:v>42625</c:v>
                </c:pt>
                <c:pt idx="3254">
                  <c:v>42626</c:v>
                </c:pt>
                <c:pt idx="3255">
                  <c:v>42627</c:v>
                </c:pt>
                <c:pt idx="3256">
                  <c:v>42628</c:v>
                </c:pt>
                <c:pt idx="3257">
                  <c:v>42629</c:v>
                </c:pt>
                <c:pt idx="3258">
                  <c:v>42632</c:v>
                </c:pt>
                <c:pt idx="3259">
                  <c:v>42633</c:v>
                </c:pt>
                <c:pt idx="3260">
                  <c:v>42634</c:v>
                </c:pt>
                <c:pt idx="3261">
                  <c:v>42635</c:v>
                </c:pt>
                <c:pt idx="3262">
                  <c:v>42636</c:v>
                </c:pt>
                <c:pt idx="3263">
                  <c:v>42639</c:v>
                </c:pt>
                <c:pt idx="3264">
                  <c:v>42640</c:v>
                </c:pt>
                <c:pt idx="3265">
                  <c:v>42641</c:v>
                </c:pt>
                <c:pt idx="3266">
                  <c:v>42642</c:v>
                </c:pt>
                <c:pt idx="3267">
                  <c:v>42643</c:v>
                </c:pt>
                <c:pt idx="3268">
                  <c:v>42646</c:v>
                </c:pt>
                <c:pt idx="3269">
                  <c:v>42647</c:v>
                </c:pt>
                <c:pt idx="3270">
                  <c:v>42648</c:v>
                </c:pt>
                <c:pt idx="3271">
                  <c:v>42649</c:v>
                </c:pt>
                <c:pt idx="3272">
                  <c:v>42650</c:v>
                </c:pt>
                <c:pt idx="3273">
                  <c:v>42653</c:v>
                </c:pt>
                <c:pt idx="3274">
                  <c:v>42654</c:v>
                </c:pt>
                <c:pt idx="3275">
                  <c:v>42655</c:v>
                </c:pt>
                <c:pt idx="3276">
                  <c:v>42656</c:v>
                </c:pt>
                <c:pt idx="3277">
                  <c:v>42657</c:v>
                </c:pt>
                <c:pt idx="3278">
                  <c:v>42660</c:v>
                </c:pt>
                <c:pt idx="3279">
                  <c:v>42661</c:v>
                </c:pt>
                <c:pt idx="3280">
                  <c:v>42662</c:v>
                </c:pt>
                <c:pt idx="3281">
                  <c:v>42663</c:v>
                </c:pt>
                <c:pt idx="3282">
                  <c:v>42664</c:v>
                </c:pt>
                <c:pt idx="3283">
                  <c:v>42667</c:v>
                </c:pt>
                <c:pt idx="3284">
                  <c:v>42668</c:v>
                </c:pt>
                <c:pt idx="3285">
                  <c:v>42669</c:v>
                </c:pt>
                <c:pt idx="3286">
                  <c:v>42670</c:v>
                </c:pt>
                <c:pt idx="3287">
                  <c:v>42671</c:v>
                </c:pt>
                <c:pt idx="3288">
                  <c:v>42674</c:v>
                </c:pt>
                <c:pt idx="3289">
                  <c:v>42675</c:v>
                </c:pt>
                <c:pt idx="3290">
                  <c:v>42676</c:v>
                </c:pt>
                <c:pt idx="3291">
                  <c:v>42677</c:v>
                </c:pt>
                <c:pt idx="3292">
                  <c:v>42678</c:v>
                </c:pt>
                <c:pt idx="3293">
                  <c:v>42681</c:v>
                </c:pt>
                <c:pt idx="3294">
                  <c:v>42682</c:v>
                </c:pt>
                <c:pt idx="3295">
                  <c:v>42683</c:v>
                </c:pt>
                <c:pt idx="3296">
                  <c:v>42684</c:v>
                </c:pt>
                <c:pt idx="3297">
                  <c:v>42685</c:v>
                </c:pt>
                <c:pt idx="3298">
                  <c:v>42688</c:v>
                </c:pt>
                <c:pt idx="3299">
                  <c:v>42689</c:v>
                </c:pt>
                <c:pt idx="3300">
                  <c:v>42690</c:v>
                </c:pt>
                <c:pt idx="3301">
                  <c:v>42691</c:v>
                </c:pt>
                <c:pt idx="3302">
                  <c:v>42692</c:v>
                </c:pt>
                <c:pt idx="3303">
                  <c:v>42695</c:v>
                </c:pt>
                <c:pt idx="3304">
                  <c:v>42696</c:v>
                </c:pt>
                <c:pt idx="3305">
                  <c:v>42697</c:v>
                </c:pt>
                <c:pt idx="3306">
                  <c:v>42698</c:v>
                </c:pt>
                <c:pt idx="3307">
                  <c:v>42699</c:v>
                </c:pt>
                <c:pt idx="3308">
                  <c:v>42702</c:v>
                </c:pt>
                <c:pt idx="3309">
                  <c:v>42703</c:v>
                </c:pt>
                <c:pt idx="3310">
                  <c:v>42704</c:v>
                </c:pt>
                <c:pt idx="3311">
                  <c:v>42705</c:v>
                </c:pt>
                <c:pt idx="3312">
                  <c:v>42706</c:v>
                </c:pt>
                <c:pt idx="3313">
                  <c:v>42709</c:v>
                </c:pt>
                <c:pt idx="3314">
                  <c:v>42710</c:v>
                </c:pt>
                <c:pt idx="3315">
                  <c:v>42711</c:v>
                </c:pt>
                <c:pt idx="3316">
                  <c:v>42712</c:v>
                </c:pt>
                <c:pt idx="3317">
                  <c:v>42713</c:v>
                </c:pt>
                <c:pt idx="3318">
                  <c:v>42716</c:v>
                </c:pt>
                <c:pt idx="3319">
                  <c:v>42717</c:v>
                </c:pt>
                <c:pt idx="3320">
                  <c:v>42718</c:v>
                </c:pt>
                <c:pt idx="3321">
                  <c:v>42719</c:v>
                </c:pt>
                <c:pt idx="3322">
                  <c:v>42720</c:v>
                </c:pt>
                <c:pt idx="3323">
                  <c:v>42723</c:v>
                </c:pt>
                <c:pt idx="3324">
                  <c:v>42724</c:v>
                </c:pt>
                <c:pt idx="3325">
                  <c:v>42725</c:v>
                </c:pt>
                <c:pt idx="3326">
                  <c:v>42726</c:v>
                </c:pt>
                <c:pt idx="3327">
                  <c:v>42727</c:v>
                </c:pt>
                <c:pt idx="3328">
                  <c:v>42731</c:v>
                </c:pt>
                <c:pt idx="3329">
                  <c:v>42732</c:v>
                </c:pt>
                <c:pt idx="3330">
                  <c:v>42733</c:v>
                </c:pt>
                <c:pt idx="3331">
                  <c:v>42734</c:v>
                </c:pt>
                <c:pt idx="3332">
                  <c:v>42737</c:v>
                </c:pt>
                <c:pt idx="3333">
                  <c:v>42738</c:v>
                </c:pt>
                <c:pt idx="3334">
                  <c:v>42739</c:v>
                </c:pt>
                <c:pt idx="3335">
                  <c:v>42740</c:v>
                </c:pt>
                <c:pt idx="3336">
                  <c:v>42741</c:v>
                </c:pt>
                <c:pt idx="3337">
                  <c:v>42744</c:v>
                </c:pt>
                <c:pt idx="3338">
                  <c:v>42745</c:v>
                </c:pt>
                <c:pt idx="3339">
                  <c:v>42746</c:v>
                </c:pt>
                <c:pt idx="3340">
                  <c:v>42747</c:v>
                </c:pt>
                <c:pt idx="3341">
                  <c:v>42748</c:v>
                </c:pt>
                <c:pt idx="3342">
                  <c:v>42751</c:v>
                </c:pt>
                <c:pt idx="3343">
                  <c:v>42752</c:v>
                </c:pt>
                <c:pt idx="3344">
                  <c:v>42753</c:v>
                </c:pt>
                <c:pt idx="3345">
                  <c:v>42754</c:v>
                </c:pt>
                <c:pt idx="3346">
                  <c:v>42755</c:v>
                </c:pt>
                <c:pt idx="3347">
                  <c:v>42758</c:v>
                </c:pt>
                <c:pt idx="3348">
                  <c:v>42759</c:v>
                </c:pt>
                <c:pt idx="3349">
                  <c:v>42760</c:v>
                </c:pt>
                <c:pt idx="3350">
                  <c:v>42761</c:v>
                </c:pt>
                <c:pt idx="3351">
                  <c:v>42762</c:v>
                </c:pt>
                <c:pt idx="3352">
                  <c:v>42765</c:v>
                </c:pt>
                <c:pt idx="3353">
                  <c:v>42766</c:v>
                </c:pt>
                <c:pt idx="3354">
                  <c:v>42767</c:v>
                </c:pt>
                <c:pt idx="3355">
                  <c:v>42768</c:v>
                </c:pt>
                <c:pt idx="3356">
                  <c:v>42769</c:v>
                </c:pt>
                <c:pt idx="3357">
                  <c:v>42772</c:v>
                </c:pt>
                <c:pt idx="3358">
                  <c:v>42773</c:v>
                </c:pt>
                <c:pt idx="3359">
                  <c:v>42774</c:v>
                </c:pt>
                <c:pt idx="3360">
                  <c:v>42775</c:v>
                </c:pt>
                <c:pt idx="3361">
                  <c:v>42776</c:v>
                </c:pt>
                <c:pt idx="3362">
                  <c:v>42779</c:v>
                </c:pt>
                <c:pt idx="3363">
                  <c:v>42780</c:v>
                </c:pt>
                <c:pt idx="3364">
                  <c:v>42781</c:v>
                </c:pt>
                <c:pt idx="3365">
                  <c:v>42782</c:v>
                </c:pt>
                <c:pt idx="3366">
                  <c:v>42783</c:v>
                </c:pt>
                <c:pt idx="3367">
                  <c:v>42786</c:v>
                </c:pt>
                <c:pt idx="3368">
                  <c:v>42787</c:v>
                </c:pt>
                <c:pt idx="3369">
                  <c:v>42788</c:v>
                </c:pt>
                <c:pt idx="3370">
                  <c:v>42789</c:v>
                </c:pt>
                <c:pt idx="3371">
                  <c:v>42790</c:v>
                </c:pt>
                <c:pt idx="3372">
                  <c:v>42793</c:v>
                </c:pt>
                <c:pt idx="3373">
                  <c:v>42794</c:v>
                </c:pt>
                <c:pt idx="3374">
                  <c:v>42795</c:v>
                </c:pt>
                <c:pt idx="3375">
                  <c:v>42796</c:v>
                </c:pt>
                <c:pt idx="3376">
                  <c:v>42797</c:v>
                </c:pt>
                <c:pt idx="3377">
                  <c:v>42800</c:v>
                </c:pt>
                <c:pt idx="3378">
                  <c:v>42801</c:v>
                </c:pt>
                <c:pt idx="3379">
                  <c:v>42802</c:v>
                </c:pt>
                <c:pt idx="3380">
                  <c:v>42803</c:v>
                </c:pt>
                <c:pt idx="3381">
                  <c:v>42804</c:v>
                </c:pt>
                <c:pt idx="3382">
                  <c:v>42807</c:v>
                </c:pt>
                <c:pt idx="3383">
                  <c:v>42808</c:v>
                </c:pt>
                <c:pt idx="3384">
                  <c:v>42809</c:v>
                </c:pt>
                <c:pt idx="3385">
                  <c:v>42810</c:v>
                </c:pt>
                <c:pt idx="3386">
                  <c:v>42811</c:v>
                </c:pt>
                <c:pt idx="3387">
                  <c:v>42814</c:v>
                </c:pt>
                <c:pt idx="3388">
                  <c:v>42815</c:v>
                </c:pt>
                <c:pt idx="3389">
                  <c:v>42816</c:v>
                </c:pt>
                <c:pt idx="3390">
                  <c:v>42817</c:v>
                </c:pt>
                <c:pt idx="3391">
                  <c:v>42818</c:v>
                </c:pt>
                <c:pt idx="3392">
                  <c:v>42821</c:v>
                </c:pt>
                <c:pt idx="3393">
                  <c:v>42822</c:v>
                </c:pt>
                <c:pt idx="3394">
                  <c:v>42823</c:v>
                </c:pt>
                <c:pt idx="3395">
                  <c:v>42824</c:v>
                </c:pt>
                <c:pt idx="3396">
                  <c:v>42825</c:v>
                </c:pt>
                <c:pt idx="3397">
                  <c:v>42828</c:v>
                </c:pt>
                <c:pt idx="3398">
                  <c:v>42829</c:v>
                </c:pt>
                <c:pt idx="3399">
                  <c:v>42830</c:v>
                </c:pt>
                <c:pt idx="3400">
                  <c:v>42831</c:v>
                </c:pt>
                <c:pt idx="3401">
                  <c:v>42832</c:v>
                </c:pt>
                <c:pt idx="3402">
                  <c:v>42835</c:v>
                </c:pt>
                <c:pt idx="3403">
                  <c:v>42836</c:v>
                </c:pt>
                <c:pt idx="3404">
                  <c:v>42837</c:v>
                </c:pt>
                <c:pt idx="3405">
                  <c:v>42838</c:v>
                </c:pt>
                <c:pt idx="3406">
                  <c:v>42843</c:v>
                </c:pt>
                <c:pt idx="3407">
                  <c:v>42844</c:v>
                </c:pt>
                <c:pt idx="3408">
                  <c:v>42845</c:v>
                </c:pt>
                <c:pt idx="3409">
                  <c:v>42846</c:v>
                </c:pt>
                <c:pt idx="3410">
                  <c:v>42849</c:v>
                </c:pt>
                <c:pt idx="3411">
                  <c:v>42850</c:v>
                </c:pt>
                <c:pt idx="3412">
                  <c:v>42851</c:v>
                </c:pt>
                <c:pt idx="3413">
                  <c:v>42852</c:v>
                </c:pt>
                <c:pt idx="3414">
                  <c:v>42853</c:v>
                </c:pt>
                <c:pt idx="3415">
                  <c:v>42857</c:v>
                </c:pt>
                <c:pt idx="3416">
                  <c:v>42858</c:v>
                </c:pt>
                <c:pt idx="3417">
                  <c:v>42859</c:v>
                </c:pt>
                <c:pt idx="3418">
                  <c:v>42860</c:v>
                </c:pt>
                <c:pt idx="3419">
                  <c:v>42863</c:v>
                </c:pt>
                <c:pt idx="3420">
                  <c:v>42864</c:v>
                </c:pt>
                <c:pt idx="3421">
                  <c:v>42865</c:v>
                </c:pt>
                <c:pt idx="3422">
                  <c:v>42866</c:v>
                </c:pt>
                <c:pt idx="3423">
                  <c:v>42867</c:v>
                </c:pt>
                <c:pt idx="3424">
                  <c:v>42870</c:v>
                </c:pt>
                <c:pt idx="3425">
                  <c:v>42871</c:v>
                </c:pt>
                <c:pt idx="3426">
                  <c:v>42872</c:v>
                </c:pt>
                <c:pt idx="3427">
                  <c:v>42873</c:v>
                </c:pt>
                <c:pt idx="3428">
                  <c:v>42874</c:v>
                </c:pt>
                <c:pt idx="3429">
                  <c:v>42877</c:v>
                </c:pt>
                <c:pt idx="3430">
                  <c:v>42878</c:v>
                </c:pt>
                <c:pt idx="3431">
                  <c:v>42879</c:v>
                </c:pt>
                <c:pt idx="3432">
                  <c:v>42880</c:v>
                </c:pt>
                <c:pt idx="3433">
                  <c:v>42881</c:v>
                </c:pt>
                <c:pt idx="3434">
                  <c:v>42884</c:v>
                </c:pt>
                <c:pt idx="3435">
                  <c:v>42885</c:v>
                </c:pt>
                <c:pt idx="3436">
                  <c:v>42886</c:v>
                </c:pt>
                <c:pt idx="3437">
                  <c:v>42887</c:v>
                </c:pt>
                <c:pt idx="3438">
                  <c:v>42888</c:v>
                </c:pt>
                <c:pt idx="3439">
                  <c:v>42891</c:v>
                </c:pt>
                <c:pt idx="3440">
                  <c:v>42892</c:v>
                </c:pt>
                <c:pt idx="3441">
                  <c:v>42893</c:v>
                </c:pt>
                <c:pt idx="3442">
                  <c:v>42894</c:v>
                </c:pt>
                <c:pt idx="3443">
                  <c:v>42895</c:v>
                </c:pt>
                <c:pt idx="3444">
                  <c:v>42898</c:v>
                </c:pt>
                <c:pt idx="3445">
                  <c:v>42899</c:v>
                </c:pt>
                <c:pt idx="3446">
                  <c:v>42900</c:v>
                </c:pt>
                <c:pt idx="3447">
                  <c:v>42901</c:v>
                </c:pt>
                <c:pt idx="3448">
                  <c:v>42902</c:v>
                </c:pt>
                <c:pt idx="3449">
                  <c:v>42905</c:v>
                </c:pt>
                <c:pt idx="3450">
                  <c:v>42906</c:v>
                </c:pt>
                <c:pt idx="3451">
                  <c:v>42907</c:v>
                </c:pt>
                <c:pt idx="3452">
                  <c:v>42908</c:v>
                </c:pt>
                <c:pt idx="3453">
                  <c:v>42909</c:v>
                </c:pt>
                <c:pt idx="3454">
                  <c:v>42912</c:v>
                </c:pt>
                <c:pt idx="3455">
                  <c:v>42913</c:v>
                </c:pt>
                <c:pt idx="3456">
                  <c:v>42914</c:v>
                </c:pt>
                <c:pt idx="3457">
                  <c:v>42915</c:v>
                </c:pt>
                <c:pt idx="3458">
                  <c:v>42916</c:v>
                </c:pt>
                <c:pt idx="3459">
                  <c:v>42919</c:v>
                </c:pt>
                <c:pt idx="3460">
                  <c:v>42920</c:v>
                </c:pt>
                <c:pt idx="3461">
                  <c:v>42921</c:v>
                </c:pt>
                <c:pt idx="3462">
                  <c:v>42922</c:v>
                </c:pt>
                <c:pt idx="3463">
                  <c:v>42923</c:v>
                </c:pt>
                <c:pt idx="3464">
                  <c:v>42926</c:v>
                </c:pt>
                <c:pt idx="3465">
                  <c:v>42927</c:v>
                </c:pt>
                <c:pt idx="3466">
                  <c:v>42928</c:v>
                </c:pt>
                <c:pt idx="3467">
                  <c:v>42929</c:v>
                </c:pt>
                <c:pt idx="3468">
                  <c:v>42930</c:v>
                </c:pt>
                <c:pt idx="3469">
                  <c:v>42933</c:v>
                </c:pt>
                <c:pt idx="3470">
                  <c:v>42934</c:v>
                </c:pt>
                <c:pt idx="3471">
                  <c:v>42935</c:v>
                </c:pt>
                <c:pt idx="3472">
                  <c:v>42936</c:v>
                </c:pt>
                <c:pt idx="3473">
                  <c:v>42937</c:v>
                </c:pt>
                <c:pt idx="3474">
                  <c:v>42940</c:v>
                </c:pt>
                <c:pt idx="3475">
                  <c:v>42941</c:v>
                </c:pt>
                <c:pt idx="3476">
                  <c:v>42942</c:v>
                </c:pt>
                <c:pt idx="3477">
                  <c:v>42943</c:v>
                </c:pt>
                <c:pt idx="3478">
                  <c:v>42944</c:v>
                </c:pt>
                <c:pt idx="3479">
                  <c:v>42947</c:v>
                </c:pt>
                <c:pt idx="3480">
                  <c:v>42948</c:v>
                </c:pt>
                <c:pt idx="3481">
                  <c:v>42949</c:v>
                </c:pt>
                <c:pt idx="3482">
                  <c:v>42950</c:v>
                </c:pt>
                <c:pt idx="3483">
                  <c:v>42951</c:v>
                </c:pt>
                <c:pt idx="3484">
                  <c:v>42954</c:v>
                </c:pt>
                <c:pt idx="3485">
                  <c:v>42955</c:v>
                </c:pt>
                <c:pt idx="3486">
                  <c:v>42956</c:v>
                </c:pt>
                <c:pt idx="3487">
                  <c:v>42957</c:v>
                </c:pt>
                <c:pt idx="3488">
                  <c:v>42958</c:v>
                </c:pt>
                <c:pt idx="3489">
                  <c:v>42961</c:v>
                </c:pt>
                <c:pt idx="3490">
                  <c:v>42962</c:v>
                </c:pt>
                <c:pt idx="3491">
                  <c:v>42963</c:v>
                </c:pt>
                <c:pt idx="3492">
                  <c:v>42964</c:v>
                </c:pt>
                <c:pt idx="3493">
                  <c:v>42965</c:v>
                </c:pt>
                <c:pt idx="3494">
                  <c:v>42968</c:v>
                </c:pt>
                <c:pt idx="3495">
                  <c:v>42969</c:v>
                </c:pt>
                <c:pt idx="3496">
                  <c:v>42970</c:v>
                </c:pt>
                <c:pt idx="3497">
                  <c:v>42971</c:v>
                </c:pt>
                <c:pt idx="3498">
                  <c:v>42972</c:v>
                </c:pt>
                <c:pt idx="3499">
                  <c:v>42975</c:v>
                </c:pt>
                <c:pt idx="3500">
                  <c:v>42976</c:v>
                </c:pt>
                <c:pt idx="3501">
                  <c:v>42977</c:v>
                </c:pt>
                <c:pt idx="3502">
                  <c:v>42978</c:v>
                </c:pt>
                <c:pt idx="3503">
                  <c:v>42979</c:v>
                </c:pt>
                <c:pt idx="3504">
                  <c:v>42982</c:v>
                </c:pt>
                <c:pt idx="3505">
                  <c:v>42983</c:v>
                </c:pt>
                <c:pt idx="3506">
                  <c:v>42984</c:v>
                </c:pt>
                <c:pt idx="3507">
                  <c:v>42985</c:v>
                </c:pt>
                <c:pt idx="3508">
                  <c:v>42986</c:v>
                </c:pt>
                <c:pt idx="3509">
                  <c:v>42989</c:v>
                </c:pt>
                <c:pt idx="3510">
                  <c:v>42990</c:v>
                </c:pt>
                <c:pt idx="3511">
                  <c:v>42991</c:v>
                </c:pt>
                <c:pt idx="3512">
                  <c:v>42992</c:v>
                </c:pt>
                <c:pt idx="3513">
                  <c:v>42993</c:v>
                </c:pt>
                <c:pt idx="3514">
                  <c:v>42996</c:v>
                </c:pt>
                <c:pt idx="3515">
                  <c:v>42997</c:v>
                </c:pt>
                <c:pt idx="3516">
                  <c:v>42998</c:v>
                </c:pt>
                <c:pt idx="3517">
                  <c:v>42999</c:v>
                </c:pt>
                <c:pt idx="3518">
                  <c:v>43000</c:v>
                </c:pt>
                <c:pt idx="3519">
                  <c:v>43003</c:v>
                </c:pt>
                <c:pt idx="3520">
                  <c:v>43004</c:v>
                </c:pt>
                <c:pt idx="3521">
                  <c:v>43005</c:v>
                </c:pt>
                <c:pt idx="3522">
                  <c:v>43006</c:v>
                </c:pt>
                <c:pt idx="3523">
                  <c:v>43007</c:v>
                </c:pt>
                <c:pt idx="3524">
                  <c:v>43010</c:v>
                </c:pt>
                <c:pt idx="3525">
                  <c:v>43011</c:v>
                </c:pt>
                <c:pt idx="3526">
                  <c:v>43012</c:v>
                </c:pt>
                <c:pt idx="3527">
                  <c:v>43013</c:v>
                </c:pt>
                <c:pt idx="3528">
                  <c:v>43014</c:v>
                </c:pt>
                <c:pt idx="3529">
                  <c:v>43017</c:v>
                </c:pt>
                <c:pt idx="3530">
                  <c:v>43018</c:v>
                </c:pt>
                <c:pt idx="3531">
                  <c:v>43019</c:v>
                </c:pt>
                <c:pt idx="3532">
                  <c:v>43020</c:v>
                </c:pt>
                <c:pt idx="3533">
                  <c:v>43021</c:v>
                </c:pt>
                <c:pt idx="3534">
                  <c:v>43024</c:v>
                </c:pt>
                <c:pt idx="3535">
                  <c:v>43025</c:v>
                </c:pt>
                <c:pt idx="3536">
                  <c:v>43026</c:v>
                </c:pt>
                <c:pt idx="3537">
                  <c:v>43027</c:v>
                </c:pt>
                <c:pt idx="3538">
                  <c:v>43028</c:v>
                </c:pt>
                <c:pt idx="3539">
                  <c:v>43031</c:v>
                </c:pt>
                <c:pt idx="3540">
                  <c:v>43032</c:v>
                </c:pt>
                <c:pt idx="3541">
                  <c:v>43033</c:v>
                </c:pt>
                <c:pt idx="3542">
                  <c:v>43034</c:v>
                </c:pt>
                <c:pt idx="3543">
                  <c:v>43035</c:v>
                </c:pt>
                <c:pt idx="3544">
                  <c:v>43038</c:v>
                </c:pt>
                <c:pt idx="3545">
                  <c:v>43039</c:v>
                </c:pt>
                <c:pt idx="3546">
                  <c:v>43040</c:v>
                </c:pt>
                <c:pt idx="3547">
                  <c:v>43041</c:v>
                </c:pt>
                <c:pt idx="3548">
                  <c:v>43042</c:v>
                </c:pt>
                <c:pt idx="3549">
                  <c:v>43045</c:v>
                </c:pt>
                <c:pt idx="3550">
                  <c:v>43046</c:v>
                </c:pt>
                <c:pt idx="3551">
                  <c:v>43047</c:v>
                </c:pt>
                <c:pt idx="3552">
                  <c:v>43048</c:v>
                </c:pt>
                <c:pt idx="3553">
                  <c:v>43049</c:v>
                </c:pt>
                <c:pt idx="3554">
                  <c:v>43052</c:v>
                </c:pt>
                <c:pt idx="3555">
                  <c:v>43053</c:v>
                </c:pt>
                <c:pt idx="3556">
                  <c:v>43054</c:v>
                </c:pt>
                <c:pt idx="3557">
                  <c:v>43055</c:v>
                </c:pt>
                <c:pt idx="3558">
                  <c:v>43056</c:v>
                </c:pt>
                <c:pt idx="3559">
                  <c:v>43059</c:v>
                </c:pt>
                <c:pt idx="3560">
                  <c:v>43060</c:v>
                </c:pt>
                <c:pt idx="3561">
                  <c:v>43061</c:v>
                </c:pt>
                <c:pt idx="3562">
                  <c:v>43062</c:v>
                </c:pt>
                <c:pt idx="3563">
                  <c:v>43063</c:v>
                </c:pt>
                <c:pt idx="3564">
                  <c:v>43066</c:v>
                </c:pt>
                <c:pt idx="3565">
                  <c:v>43067</c:v>
                </c:pt>
                <c:pt idx="3566">
                  <c:v>43068</c:v>
                </c:pt>
                <c:pt idx="3567">
                  <c:v>43069</c:v>
                </c:pt>
                <c:pt idx="3568">
                  <c:v>43070</c:v>
                </c:pt>
                <c:pt idx="3569">
                  <c:v>43073</c:v>
                </c:pt>
                <c:pt idx="3570">
                  <c:v>43074</c:v>
                </c:pt>
                <c:pt idx="3571">
                  <c:v>43075</c:v>
                </c:pt>
                <c:pt idx="3572">
                  <c:v>43076</c:v>
                </c:pt>
                <c:pt idx="3573">
                  <c:v>43077</c:v>
                </c:pt>
                <c:pt idx="3574">
                  <c:v>43080</c:v>
                </c:pt>
                <c:pt idx="3575">
                  <c:v>43081</c:v>
                </c:pt>
                <c:pt idx="3576">
                  <c:v>43082</c:v>
                </c:pt>
                <c:pt idx="3577">
                  <c:v>43083</c:v>
                </c:pt>
                <c:pt idx="3578">
                  <c:v>43084</c:v>
                </c:pt>
                <c:pt idx="3579">
                  <c:v>43087</c:v>
                </c:pt>
                <c:pt idx="3580">
                  <c:v>43088</c:v>
                </c:pt>
                <c:pt idx="3581">
                  <c:v>43089</c:v>
                </c:pt>
                <c:pt idx="3582">
                  <c:v>43090</c:v>
                </c:pt>
                <c:pt idx="3583">
                  <c:v>43091</c:v>
                </c:pt>
                <c:pt idx="3584">
                  <c:v>43096</c:v>
                </c:pt>
                <c:pt idx="3585">
                  <c:v>43097</c:v>
                </c:pt>
                <c:pt idx="3586">
                  <c:v>43098</c:v>
                </c:pt>
                <c:pt idx="3587">
                  <c:v>43102</c:v>
                </c:pt>
                <c:pt idx="3588">
                  <c:v>43103</c:v>
                </c:pt>
                <c:pt idx="3589">
                  <c:v>43104</c:v>
                </c:pt>
                <c:pt idx="3590">
                  <c:v>43105</c:v>
                </c:pt>
                <c:pt idx="3591">
                  <c:v>43108</c:v>
                </c:pt>
                <c:pt idx="3592">
                  <c:v>43109</c:v>
                </c:pt>
                <c:pt idx="3593">
                  <c:v>43110</c:v>
                </c:pt>
                <c:pt idx="3594">
                  <c:v>43111</c:v>
                </c:pt>
                <c:pt idx="3595">
                  <c:v>43112</c:v>
                </c:pt>
                <c:pt idx="3596">
                  <c:v>43115</c:v>
                </c:pt>
                <c:pt idx="3597">
                  <c:v>43116</c:v>
                </c:pt>
                <c:pt idx="3598">
                  <c:v>43117</c:v>
                </c:pt>
                <c:pt idx="3599">
                  <c:v>43118</c:v>
                </c:pt>
                <c:pt idx="3600">
                  <c:v>43119</c:v>
                </c:pt>
                <c:pt idx="3601">
                  <c:v>43122</c:v>
                </c:pt>
                <c:pt idx="3602">
                  <c:v>43123</c:v>
                </c:pt>
                <c:pt idx="3603">
                  <c:v>43124</c:v>
                </c:pt>
                <c:pt idx="3604">
                  <c:v>43125</c:v>
                </c:pt>
                <c:pt idx="3605">
                  <c:v>43126</c:v>
                </c:pt>
                <c:pt idx="3606">
                  <c:v>43129</c:v>
                </c:pt>
                <c:pt idx="3607">
                  <c:v>43130</c:v>
                </c:pt>
                <c:pt idx="3608">
                  <c:v>43131</c:v>
                </c:pt>
                <c:pt idx="3609">
                  <c:v>43132</c:v>
                </c:pt>
                <c:pt idx="3610">
                  <c:v>43133</c:v>
                </c:pt>
                <c:pt idx="3611">
                  <c:v>43136</c:v>
                </c:pt>
                <c:pt idx="3612">
                  <c:v>43137</c:v>
                </c:pt>
                <c:pt idx="3613">
                  <c:v>43138</c:v>
                </c:pt>
                <c:pt idx="3614">
                  <c:v>43139</c:v>
                </c:pt>
                <c:pt idx="3615">
                  <c:v>43140</c:v>
                </c:pt>
                <c:pt idx="3616">
                  <c:v>43143</c:v>
                </c:pt>
              </c:numCache>
            </c:numRef>
          </c:cat>
          <c:val>
            <c:numRef>
              <c:f>Euribor!$B$3:$B$3619</c:f>
              <c:numCache>
                <c:formatCode>General</c:formatCode>
                <c:ptCount val="3617"/>
                <c:pt idx="0">
                  <c:v>2.1509999999999998</c:v>
                </c:pt>
                <c:pt idx="1">
                  <c:v>2.1509999999999998</c:v>
                </c:pt>
                <c:pt idx="2">
                  <c:v>2.145</c:v>
                </c:pt>
                <c:pt idx="3">
                  <c:v>2.1339999999999999</c:v>
                </c:pt>
                <c:pt idx="4">
                  <c:v>2.133</c:v>
                </c:pt>
                <c:pt idx="5">
                  <c:v>2.1240000000000001</c:v>
                </c:pt>
                <c:pt idx="6">
                  <c:v>2.1040000000000001</c:v>
                </c:pt>
                <c:pt idx="7">
                  <c:v>2.1120000000000001</c:v>
                </c:pt>
                <c:pt idx="8">
                  <c:v>2.113</c:v>
                </c:pt>
                <c:pt idx="9">
                  <c:v>2.113</c:v>
                </c:pt>
                <c:pt idx="10">
                  <c:v>2.1080000000000001</c:v>
                </c:pt>
                <c:pt idx="11">
                  <c:v>2.109</c:v>
                </c:pt>
                <c:pt idx="12">
                  <c:v>2.1040000000000001</c:v>
                </c:pt>
                <c:pt idx="13">
                  <c:v>2.093</c:v>
                </c:pt>
                <c:pt idx="14">
                  <c:v>2.0950000000000002</c:v>
                </c:pt>
                <c:pt idx="15">
                  <c:v>2.0870000000000002</c:v>
                </c:pt>
                <c:pt idx="16">
                  <c:v>2.0920000000000001</c:v>
                </c:pt>
                <c:pt idx="17">
                  <c:v>2.1030000000000002</c:v>
                </c:pt>
                <c:pt idx="18">
                  <c:v>2.0950000000000002</c:v>
                </c:pt>
                <c:pt idx="19">
                  <c:v>2.121</c:v>
                </c:pt>
                <c:pt idx="20">
                  <c:v>2.137</c:v>
                </c:pt>
                <c:pt idx="21">
                  <c:v>2.13</c:v>
                </c:pt>
                <c:pt idx="22">
                  <c:v>2.1150000000000002</c:v>
                </c:pt>
                <c:pt idx="23">
                  <c:v>2.11</c:v>
                </c:pt>
                <c:pt idx="24">
                  <c:v>2.1059999999999999</c:v>
                </c:pt>
                <c:pt idx="25">
                  <c:v>2.11</c:v>
                </c:pt>
                <c:pt idx="26">
                  <c:v>2.0880000000000001</c:v>
                </c:pt>
                <c:pt idx="27">
                  <c:v>2.0840000000000001</c:v>
                </c:pt>
                <c:pt idx="28">
                  <c:v>2.0990000000000002</c:v>
                </c:pt>
                <c:pt idx="29">
                  <c:v>2.085</c:v>
                </c:pt>
                <c:pt idx="30">
                  <c:v>2.0819999999999999</c:v>
                </c:pt>
                <c:pt idx="31">
                  <c:v>2.0790000000000002</c:v>
                </c:pt>
                <c:pt idx="32">
                  <c:v>2.0760000000000001</c:v>
                </c:pt>
                <c:pt idx="33">
                  <c:v>2.0590000000000002</c:v>
                </c:pt>
                <c:pt idx="34">
                  <c:v>2.0739999999999998</c:v>
                </c:pt>
                <c:pt idx="35">
                  <c:v>2.0760000000000001</c:v>
                </c:pt>
                <c:pt idx="36">
                  <c:v>2.093</c:v>
                </c:pt>
                <c:pt idx="37">
                  <c:v>2.0840000000000001</c:v>
                </c:pt>
                <c:pt idx="38">
                  <c:v>2.0750000000000002</c:v>
                </c:pt>
                <c:pt idx="39">
                  <c:v>2.0489999999999999</c:v>
                </c:pt>
                <c:pt idx="40">
                  <c:v>2.044</c:v>
                </c:pt>
                <c:pt idx="41">
                  <c:v>2.0409999999999999</c:v>
                </c:pt>
                <c:pt idx="42">
                  <c:v>2.0539999999999998</c:v>
                </c:pt>
                <c:pt idx="43">
                  <c:v>2.0720000000000001</c:v>
                </c:pt>
                <c:pt idx="44">
                  <c:v>2.0659999999999998</c:v>
                </c:pt>
                <c:pt idx="45">
                  <c:v>2.081</c:v>
                </c:pt>
                <c:pt idx="46">
                  <c:v>2.0510000000000002</c:v>
                </c:pt>
                <c:pt idx="47">
                  <c:v>2.0550000000000002</c:v>
                </c:pt>
                <c:pt idx="48">
                  <c:v>2.0579999999999998</c:v>
                </c:pt>
                <c:pt idx="49">
                  <c:v>2.0630000000000002</c:v>
                </c:pt>
                <c:pt idx="50">
                  <c:v>2.052</c:v>
                </c:pt>
                <c:pt idx="51">
                  <c:v>2.0499999999999998</c:v>
                </c:pt>
                <c:pt idx="52">
                  <c:v>2.0489999999999999</c:v>
                </c:pt>
                <c:pt idx="53">
                  <c:v>2.0470000000000002</c:v>
                </c:pt>
                <c:pt idx="54">
                  <c:v>2.02</c:v>
                </c:pt>
                <c:pt idx="55">
                  <c:v>2.0099999999999998</c:v>
                </c:pt>
                <c:pt idx="56">
                  <c:v>2.0009999999999999</c:v>
                </c:pt>
                <c:pt idx="57">
                  <c:v>1.9970000000000001</c:v>
                </c:pt>
                <c:pt idx="58">
                  <c:v>1.996</c:v>
                </c:pt>
                <c:pt idx="59">
                  <c:v>1.9470000000000001</c:v>
                </c:pt>
                <c:pt idx="60">
                  <c:v>1.923</c:v>
                </c:pt>
                <c:pt idx="61">
                  <c:v>1.9239999999999999</c:v>
                </c:pt>
                <c:pt idx="62">
                  <c:v>1.9330000000000001</c:v>
                </c:pt>
                <c:pt idx="63">
                  <c:v>1.9359999999999999</c:v>
                </c:pt>
                <c:pt idx="64">
                  <c:v>1.9359999999999999</c:v>
                </c:pt>
                <c:pt idx="65">
                  <c:v>2.0179999999999998</c:v>
                </c:pt>
                <c:pt idx="66">
                  <c:v>2.0670000000000002</c:v>
                </c:pt>
                <c:pt idx="67">
                  <c:v>2.048</c:v>
                </c:pt>
                <c:pt idx="68">
                  <c:v>2.0379999999999998</c:v>
                </c:pt>
                <c:pt idx="69">
                  <c:v>2.036</c:v>
                </c:pt>
                <c:pt idx="70">
                  <c:v>2.044</c:v>
                </c:pt>
                <c:pt idx="71">
                  <c:v>2.06</c:v>
                </c:pt>
                <c:pt idx="72">
                  <c:v>2.0640000000000001</c:v>
                </c:pt>
                <c:pt idx="73">
                  <c:v>2.0640000000000001</c:v>
                </c:pt>
                <c:pt idx="74">
                  <c:v>2.056</c:v>
                </c:pt>
                <c:pt idx="75">
                  <c:v>2.0659999999999998</c:v>
                </c:pt>
                <c:pt idx="76">
                  <c:v>2.0840000000000001</c:v>
                </c:pt>
                <c:pt idx="77">
                  <c:v>2.0790000000000002</c:v>
                </c:pt>
                <c:pt idx="78">
                  <c:v>2.0699999999999998</c:v>
                </c:pt>
                <c:pt idx="79">
                  <c:v>2.0960000000000001</c:v>
                </c:pt>
                <c:pt idx="80">
                  <c:v>2.0910000000000002</c:v>
                </c:pt>
                <c:pt idx="81">
                  <c:v>2.0939999999999999</c:v>
                </c:pt>
                <c:pt idx="82">
                  <c:v>2.1110000000000002</c:v>
                </c:pt>
                <c:pt idx="83">
                  <c:v>2.1059999999999999</c:v>
                </c:pt>
                <c:pt idx="84">
                  <c:v>2.105</c:v>
                </c:pt>
                <c:pt idx="85">
                  <c:v>2.1030000000000002</c:v>
                </c:pt>
                <c:pt idx="86">
                  <c:v>2.097</c:v>
                </c:pt>
                <c:pt idx="87">
                  <c:v>2.0990000000000002</c:v>
                </c:pt>
                <c:pt idx="88">
                  <c:v>2.1259999999999999</c:v>
                </c:pt>
                <c:pt idx="89">
                  <c:v>2.1429999999999998</c:v>
                </c:pt>
                <c:pt idx="90">
                  <c:v>2.1469999999999998</c:v>
                </c:pt>
                <c:pt idx="91">
                  <c:v>2.14</c:v>
                </c:pt>
                <c:pt idx="92">
                  <c:v>2.153</c:v>
                </c:pt>
                <c:pt idx="93">
                  <c:v>2.1640000000000001</c:v>
                </c:pt>
                <c:pt idx="94">
                  <c:v>2.1349999999999998</c:v>
                </c:pt>
                <c:pt idx="95">
                  <c:v>2.1419999999999999</c:v>
                </c:pt>
                <c:pt idx="96">
                  <c:v>2.1459999999999999</c:v>
                </c:pt>
                <c:pt idx="97">
                  <c:v>2.149</c:v>
                </c:pt>
                <c:pt idx="98">
                  <c:v>2.1440000000000001</c:v>
                </c:pt>
                <c:pt idx="99">
                  <c:v>2.1539999999999999</c:v>
                </c:pt>
                <c:pt idx="100">
                  <c:v>2.1469999999999998</c:v>
                </c:pt>
                <c:pt idx="101">
                  <c:v>2.1459999999999999</c:v>
                </c:pt>
                <c:pt idx="102">
                  <c:v>2.141</c:v>
                </c:pt>
                <c:pt idx="103">
                  <c:v>2.1339999999999999</c:v>
                </c:pt>
                <c:pt idx="104">
                  <c:v>2.1419999999999999</c:v>
                </c:pt>
                <c:pt idx="105">
                  <c:v>2.1509999999999998</c:v>
                </c:pt>
                <c:pt idx="106">
                  <c:v>2.153</c:v>
                </c:pt>
                <c:pt idx="107">
                  <c:v>2.1669999999999998</c:v>
                </c:pt>
                <c:pt idx="108">
                  <c:v>2.17</c:v>
                </c:pt>
                <c:pt idx="109">
                  <c:v>2.169</c:v>
                </c:pt>
                <c:pt idx="110">
                  <c:v>2.1640000000000001</c:v>
                </c:pt>
                <c:pt idx="111">
                  <c:v>2.165</c:v>
                </c:pt>
                <c:pt idx="112">
                  <c:v>2.1779999999999999</c:v>
                </c:pt>
                <c:pt idx="113">
                  <c:v>2.1989999999999998</c:v>
                </c:pt>
                <c:pt idx="114">
                  <c:v>2.214</c:v>
                </c:pt>
                <c:pt idx="115">
                  <c:v>2.214</c:v>
                </c:pt>
                <c:pt idx="116">
                  <c:v>2.198</c:v>
                </c:pt>
                <c:pt idx="117">
                  <c:v>2.2120000000000002</c:v>
                </c:pt>
                <c:pt idx="118">
                  <c:v>2.2069999999999999</c:v>
                </c:pt>
                <c:pt idx="119">
                  <c:v>2.2109999999999999</c:v>
                </c:pt>
                <c:pt idx="120">
                  <c:v>2.2050000000000001</c:v>
                </c:pt>
                <c:pt idx="121">
                  <c:v>2.2090000000000001</c:v>
                </c:pt>
                <c:pt idx="122">
                  <c:v>2.1960000000000002</c:v>
                </c:pt>
                <c:pt idx="123">
                  <c:v>2.1850000000000001</c:v>
                </c:pt>
                <c:pt idx="124">
                  <c:v>2.1850000000000001</c:v>
                </c:pt>
                <c:pt idx="125">
                  <c:v>2.1989999999999998</c:v>
                </c:pt>
                <c:pt idx="126">
                  <c:v>2.1949999999999998</c:v>
                </c:pt>
                <c:pt idx="127">
                  <c:v>2.1840000000000002</c:v>
                </c:pt>
                <c:pt idx="128">
                  <c:v>2.177</c:v>
                </c:pt>
                <c:pt idx="129">
                  <c:v>2.169</c:v>
                </c:pt>
                <c:pt idx="130">
                  <c:v>2.1659999999999999</c:v>
                </c:pt>
                <c:pt idx="131">
                  <c:v>2.1739999999999999</c:v>
                </c:pt>
                <c:pt idx="132">
                  <c:v>2.1749999999999998</c:v>
                </c:pt>
                <c:pt idx="133">
                  <c:v>2.1760000000000002</c:v>
                </c:pt>
                <c:pt idx="134">
                  <c:v>2.1760000000000002</c:v>
                </c:pt>
                <c:pt idx="135">
                  <c:v>2.1850000000000001</c:v>
                </c:pt>
                <c:pt idx="136">
                  <c:v>2.1829999999999998</c:v>
                </c:pt>
                <c:pt idx="137">
                  <c:v>2.1869999999999998</c:v>
                </c:pt>
                <c:pt idx="138">
                  <c:v>2.1859999999999999</c:v>
                </c:pt>
                <c:pt idx="139">
                  <c:v>2.181</c:v>
                </c:pt>
                <c:pt idx="140">
                  <c:v>2.1760000000000002</c:v>
                </c:pt>
                <c:pt idx="141">
                  <c:v>2.1949999999999998</c:v>
                </c:pt>
                <c:pt idx="142">
                  <c:v>2.2029999999999998</c:v>
                </c:pt>
                <c:pt idx="143">
                  <c:v>2.2010000000000001</c:v>
                </c:pt>
                <c:pt idx="144">
                  <c:v>2.202</c:v>
                </c:pt>
                <c:pt idx="145">
                  <c:v>2.2090000000000001</c:v>
                </c:pt>
                <c:pt idx="146">
                  <c:v>2.2149999999999999</c:v>
                </c:pt>
                <c:pt idx="147">
                  <c:v>2.2109999999999999</c:v>
                </c:pt>
                <c:pt idx="148">
                  <c:v>2.2010000000000001</c:v>
                </c:pt>
                <c:pt idx="149">
                  <c:v>2.1850000000000001</c:v>
                </c:pt>
                <c:pt idx="150">
                  <c:v>2.1909999999999998</c:v>
                </c:pt>
                <c:pt idx="151">
                  <c:v>2.1850000000000001</c:v>
                </c:pt>
                <c:pt idx="152">
                  <c:v>2.1859999999999999</c:v>
                </c:pt>
                <c:pt idx="153">
                  <c:v>2.177</c:v>
                </c:pt>
                <c:pt idx="154">
                  <c:v>2.1579999999999999</c:v>
                </c:pt>
                <c:pt idx="155">
                  <c:v>2.1629999999999998</c:v>
                </c:pt>
                <c:pt idx="156">
                  <c:v>2.1680000000000001</c:v>
                </c:pt>
                <c:pt idx="157">
                  <c:v>2.1659999999999999</c:v>
                </c:pt>
                <c:pt idx="158">
                  <c:v>2.1589999999999998</c:v>
                </c:pt>
                <c:pt idx="159">
                  <c:v>2.1560000000000001</c:v>
                </c:pt>
                <c:pt idx="160">
                  <c:v>2.161</c:v>
                </c:pt>
                <c:pt idx="161">
                  <c:v>2.161</c:v>
                </c:pt>
                <c:pt idx="162">
                  <c:v>2.1619999999999999</c:v>
                </c:pt>
                <c:pt idx="163">
                  <c:v>2.161</c:v>
                </c:pt>
                <c:pt idx="164">
                  <c:v>2.1629999999999998</c:v>
                </c:pt>
                <c:pt idx="165">
                  <c:v>2.173</c:v>
                </c:pt>
                <c:pt idx="166">
                  <c:v>2.1720000000000002</c:v>
                </c:pt>
                <c:pt idx="167">
                  <c:v>2.17</c:v>
                </c:pt>
                <c:pt idx="168">
                  <c:v>2.1659999999999999</c:v>
                </c:pt>
                <c:pt idx="169">
                  <c:v>2.1709999999999998</c:v>
                </c:pt>
                <c:pt idx="170">
                  <c:v>2.1659999999999999</c:v>
                </c:pt>
                <c:pt idx="171">
                  <c:v>2.1619999999999999</c:v>
                </c:pt>
                <c:pt idx="172">
                  <c:v>2.165</c:v>
                </c:pt>
                <c:pt idx="173">
                  <c:v>2.1880000000000002</c:v>
                </c:pt>
                <c:pt idx="174">
                  <c:v>2.2069999999999999</c:v>
                </c:pt>
                <c:pt idx="175">
                  <c:v>2.202</c:v>
                </c:pt>
                <c:pt idx="176">
                  <c:v>2.214</c:v>
                </c:pt>
                <c:pt idx="177">
                  <c:v>2.2040000000000002</c:v>
                </c:pt>
                <c:pt idx="178">
                  <c:v>2.2000000000000002</c:v>
                </c:pt>
                <c:pt idx="179">
                  <c:v>2.2069999999999999</c:v>
                </c:pt>
                <c:pt idx="180">
                  <c:v>2.2050000000000001</c:v>
                </c:pt>
                <c:pt idx="181">
                  <c:v>2.202</c:v>
                </c:pt>
                <c:pt idx="182">
                  <c:v>2.206</c:v>
                </c:pt>
                <c:pt idx="183">
                  <c:v>2.2029999999999998</c:v>
                </c:pt>
                <c:pt idx="184">
                  <c:v>2.2040000000000002</c:v>
                </c:pt>
                <c:pt idx="185">
                  <c:v>2.2040000000000002</c:v>
                </c:pt>
                <c:pt idx="186">
                  <c:v>2.2050000000000001</c:v>
                </c:pt>
                <c:pt idx="187">
                  <c:v>2.2000000000000002</c:v>
                </c:pt>
                <c:pt idx="188">
                  <c:v>2.2040000000000002</c:v>
                </c:pt>
                <c:pt idx="189">
                  <c:v>2.2040000000000002</c:v>
                </c:pt>
                <c:pt idx="190">
                  <c:v>2.2000000000000002</c:v>
                </c:pt>
                <c:pt idx="191">
                  <c:v>2.2090000000000001</c:v>
                </c:pt>
                <c:pt idx="192">
                  <c:v>2.2120000000000002</c:v>
                </c:pt>
                <c:pt idx="193">
                  <c:v>2.2080000000000002</c:v>
                </c:pt>
                <c:pt idx="194">
                  <c:v>2.2069999999999999</c:v>
                </c:pt>
                <c:pt idx="195">
                  <c:v>2.2090000000000001</c:v>
                </c:pt>
                <c:pt idx="196">
                  <c:v>2.2109999999999999</c:v>
                </c:pt>
                <c:pt idx="197">
                  <c:v>2.214</c:v>
                </c:pt>
                <c:pt idx="198">
                  <c:v>2.2000000000000002</c:v>
                </c:pt>
                <c:pt idx="199">
                  <c:v>2.1869999999999998</c:v>
                </c:pt>
                <c:pt idx="200">
                  <c:v>2.1859999999999999</c:v>
                </c:pt>
                <c:pt idx="201">
                  <c:v>2.1859999999999999</c:v>
                </c:pt>
                <c:pt idx="202">
                  <c:v>2.1840000000000002</c:v>
                </c:pt>
                <c:pt idx="203">
                  <c:v>2.1840000000000002</c:v>
                </c:pt>
                <c:pt idx="204">
                  <c:v>2.1749999999999998</c:v>
                </c:pt>
                <c:pt idx="205">
                  <c:v>2.1779999999999999</c:v>
                </c:pt>
                <c:pt idx="206">
                  <c:v>2.1749999999999998</c:v>
                </c:pt>
                <c:pt idx="207">
                  <c:v>2.1760000000000002</c:v>
                </c:pt>
                <c:pt idx="208">
                  <c:v>2.1819999999999999</c:v>
                </c:pt>
                <c:pt idx="209">
                  <c:v>2.1779999999999999</c:v>
                </c:pt>
                <c:pt idx="210">
                  <c:v>2.1829999999999998</c:v>
                </c:pt>
                <c:pt idx="211">
                  <c:v>2.1850000000000001</c:v>
                </c:pt>
                <c:pt idx="212">
                  <c:v>2.1989999999999998</c:v>
                </c:pt>
                <c:pt idx="213">
                  <c:v>2.1960000000000002</c:v>
                </c:pt>
                <c:pt idx="214">
                  <c:v>2.1949999999999998</c:v>
                </c:pt>
                <c:pt idx="215">
                  <c:v>2.1989999999999998</c:v>
                </c:pt>
                <c:pt idx="216">
                  <c:v>2.2080000000000002</c:v>
                </c:pt>
                <c:pt idx="217">
                  <c:v>2.2050000000000001</c:v>
                </c:pt>
                <c:pt idx="218">
                  <c:v>2.206</c:v>
                </c:pt>
                <c:pt idx="219">
                  <c:v>2.2360000000000002</c:v>
                </c:pt>
                <c:pt idx="220">
                  <c:v>2.2389999999999999</c:v>
                </c:pt>
                <c:pt idx="221">
                  <c:v>2.2349999999999999</c:v>
                </c:pt>
                <c:pt idx="222">
                  <c:v>2.2290000000000001</c:v>
                </c:pt>
                <c:pt idx="223">
                  <c:v>2.2109999999999999</c:v>
                </c:pt>
                <c:pt idx="224">
                  <c:v>2.2080000000000002</c:v>
                </c:pt>
                <c:pt idx="225">
                  <c:v>2.218</c:v>
                </c:pt>
                <c:pt idx="226">
                  <c:v>2.222</c:v>
                </c:pt>
                <c:pt idx="227">
                  <c:v>2.2210000000000001</c:v>
                </c:pt>
                <c:pt idx="228">
                  <c:v>2.2280000000000002</c:v>
                </c:pt>
                <c:pt idx="229">
                  <c:v>2.2290000000000001</c:v>
                </c:pt>
                <c:pt idx="230">
                  <c:v>2.2269999999999999</c:v>
                </c:pt>
                <c:pt idx="231">
                  <c:v>2.2240000000000002</c:v>
                </c:pt>
                <c:pt idx="232">
                  <c:v>2.2130000000000001</c:v>
                </c:pt>
                <c:pt idx="233">
                  <c:v>2.2090000000000001</c:v>
                </c:pt>
                <c:pt idx="234">
                  <c:v>2.2090000000000001</c:v>
                </c:pt>
                <c:pt idx="235">
                  <c:v>2.21</c:v>
                </c:pt>
                <c:pt idx="236">
                  <c:v>2.2000000000000002</c:v>
                </c:pt>
                <c:pt idx="237">
                  <c:v>2.1960000000000002</c:v>
                </c:pt>
                <c:pt idx="238">
                  <c:v>2.2170000000000001</c:v>
                </c:pt>
                <c:pt idx="239">
                  <c:v>2.1930000000000001</c:v>
                </c:pt>
                <c:pt idx="240">
                  <c:v>2.1869999999999998</c:v>
                </c:pt>
                <c:pt idx="241">
                  <c:v>2.19</c:v>
                </c:pt>
                <c:pt idx="242">
                  <c:v>2.1890000000000001</c:v>
                </c:pt>
                <c:pt idx="243">
                  <c:v>2.1970000000000001</c:v>
                </c:pt>
                <c:pt idx="244">
                  <c:v>2.1960000000000002</c:v>
                </c:pt>
                <c:pt idx="245">
                  <c:v>2.1949999999999998</c:v>
                </c:pt>
                <c:pt idx="246">
                  <c:v>2.1970000000000001</c:v>
                </c:pt>
                <c:pt idx="247">
                  <c:v>2.1970000000000001</c:v>
                </c:pt>
                <c:pt idx="248">
                  <c:v>2.206</c:v>
                </c:pt>
                <c:pt idx="249">
                  <c:v>2.2120000000000002</c:v>
                </c:pt>
                <c:pt idx="250">
                  <c:v>2.2149999999999999</c:v>
                </c:pt>
                <c:pt idx="251">
                  <c:v>2.2229999999999999</c:v>
                </c:pt>
                <c:pt idx="252">
                  <c:v>2.222</c:v>
                </c:pt>
                <c:pt idx="253">
                  <c:v>2.2189999999999999</c:v>
                </c:pt>
                <c:pt idx="254">
                  <c:v>2.218</c:v>
                </c:pt>
                <c:pt idx="255">
                  <c:v>2.218</c:v>
                </c:pt>
                <c:pt idx="256">
                  <c:v>2.2290000000000001</c:v>
                </c:pt>
                <c:pt idx="257">
                  <c:v>2.218</c:v>
                </c:pt>
                <c:pt idx="258">
                  <c:v>2.2149999999999999</c:v>
                </c:pt>
                <c:pt idx="259">
                  <c:v>2.2090000000000001</c:v>
                </c:pt>
                <c:pt idx="260">
                  <c:v>2.21</c:v>
                </c:pt>
                <c:pt idx="261">
                  <c:v>2.2080000000000002</c:v>
                </c:pt>
                <c:pt idx="262">
                  <c:v>2.2069999999999999</c:v>
                </c:pt>
                <c:pt idx="263">
                  <c:v>2.1930000000000001</c:v>
                </c:pt>
                <c:pt idx="264">
                  <c:v>2.198</c:v>
                </c:pt>
                <c:pt idx="265">
                  <c:v>2.194</c:v>
                </c:pt>
                <c:pt idx="266">
                  <c:v>2.1989999999999998</c:v>
                </c:pt>
                <c:pt idx="267">
                  <c:v>2.2010000000000001</c:v>
                </c:pt>
                <c:pt idx="268">
                  <c:v>2.1869999999999998</c:v>
                </c:pt>
                <c:pt idx="269">
                  <c:v>2.1829999999999998</c:v>
                </c:pt>
                <c:pt idx="270">
                  <c:v>2.1850000000000001</c:v>
                </c:pt>
                <c:pt idx="271">
                  <c:v>2.1840000000000002</c:v>
                </c:pt>
                <c:pt idx="272">
                  <c:v>2.1859999999999999</c:v>
                </c:pt>
                <c:pt idx="273">
                  <c:v>2.1880000000000002</c:v>
                </c:pt>
                <c:pt idx="274">
                  <c:v>2.1840000000000002</c:v>
                </c:pt>
                <c:pt idx="275">
                  <c:v>2.181</c:v>
                </c:pt>
                <c:pt idx="276">
                  <c:v>2.181</c:v>
                </c:pt>
                <c:pt idx="277">
                  <c:v>2.1859999999999999</c:v>
                </c:pt>
                <c:pt idx="278">
                  <c:v>2.1850000000000001</c:v>
                </c:pt>
                <c:pt idx="279">
                  <c:v>2.1829999999999998</c:v>
                </c:pt>
                <c:pt idx="280">
                  <c:v>2.1829999999999998</c:v>
                </c:pt>
                <c:pt idx="281">
                  <c:v>2.181</c:v>
                </c:pt>
                <c:pt idx="282">
                  <c:v>2.1920000000000002</c:v>
                </c:pt>
                <c:pt idx="283">
                  <c:v>2.19</c:v>
                </c:pt>
                <c:pt idx="284">
                  <c:v>2.1840000000000002</c:v>
                </c:pt>
                <c:pt idx="285">
                  <c:v>2.1890000000000001</c:v>
                </c:pt>
                <c:pt idx="286">
                  <c:v>2.181</c:v>
                </c:pt>
                <c:pt idx="287">
                  <c:v>2.1760000000000002</c:v>
                </c:pt>
                <c:pt idx="288">
                  <c:v>2.1739999999999999</c:v>
                </c:pt>
                <c:pt idx="289">
                  <c:v>2.1749999999999998</c:v>
                </c:pt>
                <c:pt idx="290">
                  <c:v>2.1779999999999999</c:v>
                </c:pt>
                <c:pt idx="291">
                  <c:v>2.1779999999999999</c:v>
                </c:pt>
                <c:pt idx="292">
                  <c:v>2.1819999999999999</c:v>
                </c:pt>
                <c:pt idx="293">
                  <c:v>2.177</c:v>
                </c:pt>
                <c:pt idx="294">
                  <c:v>2.1859999999999999</c:v>
                </c:pt>
                <c:pt idx="295">
                  <c:v>2.1890000000000001</c:v>
                </c:pt>
                <c:pt idx="296">
                  <c:v>2.194</c:v>
                </c:pt>
                <c:pt idx="297">
                  <c:v>2.1930000000000001</c:v>
                </c:pt>
                <c:pt idx="298">
                  <c:v>2.1949999999999998</c:v>
                </c:pt>
                <c:pt idx="299">
                  <c:v>2.1949999999999998</c:v>
                </c:pt>
                <c:pt idx="300">
                  <c:v>2.1989999999999998</c:v>
                </c:pt>
                <c:pt idx="301">
                  <c:v>2.1949999999999998</c:v>
                </c:pt>
                <c:pt idx="302">
                  <c:v>2.1949999999999998</c:v>
                </c:pt>
                <c:pt idx="303">
                  <c:v>2.1869999999999998</c:v>
                </c:pt>
                <c:pt idx="304">
                  <c:v>2.1779999999999999</c:v>
                </c:pt>
                <c:pt idx="305">
                  <c:v>2.1760000000000002</c:v>
                </c:pt>
                <c:pt idx="306">
                  <c:v>2.1739999999999999</c:v>
                </c:pt>
                <c:pt idx="307">
                  <c:v>2.1760000000000002</c:v>
                </c:pt>
                <c:pt idx="308">
                  <c:v>2.177</c:v>
                </c:pt>
                <c:pt idx="309">
                  <c:v>2.1779999999999999</c:v>
                </c:pt>
                <c:pt idx="310">
                  <c:v>2.177</c:v>
                </c:pt>
                <c:pt idx="311">
                  <c:v>2.1760000000000002</c:v>
                </c:pt>
                <c:pt idx="312">
                  <c:v>2.1840000000000002</c:v>
                </c:pt>
                <c:pt idx="313">
                  <c:v>2.1859999999999999</c:v>
                </c:pt>
                <c:pt idx="314">
                  <c:v>2.1949999999999998</c:v>
                </c:pt>
                <c:pt idx="315">
                  <c:v>2.2029999999999998</c:v>
                </c:pt>
                <c:pt idx="316">
                  <c:v>2.218</c:v>
                </c:pt>
                <c:pt idx="317">
                  <c:v>2.2160000000000002</c:v>
                </c:pt>
                <c:pt idx="318">
                  <c:v>2.2160000000000002</c:v>
                </c:pt>
                <c:pt idx="319">
                  <c:v>2.2149999999999999</c:v>
                </c:pt>
                <c:pt idx="320">
                  <c:v>2.2069999999999999</c:v>
                </c:pt>
                <c:pt idx="321">
                  <c:v>2.2010000000000001</c:v>
                </c:pt>
                <c:pt idx="322">
                  <c:v>2.1949999999999998</c:v>
                </c:pt>
                <c:pt idx="323">
                  <c:v>2.198</c:v>
                </c:pt>
                <c:pt idx="324">
                  <c:v>2.194</c:v>
                </c:pt>
                <c:pt idx="325">
                  <c:v>2.1930000000000001</c:v>
                </c:pt>
                <c:pt idx="326">
                  <c:v>2.1840000000000002</c:v>
                </c:pt>
                <c:pt idx="327">
                  <c:v>2.1789999999999998</c:v>
                </c:pt>
                <c:pt idx="328">
                  <c:v>2.1739999999999999</c:v>
                </c:pt>
                <c:pt idx="329">
                  <c:v>2.1760000000000002</c:v>
                </c:pt>
                <c:pt idx="330">
                  <c:v>2.1720000000000002</c:v>
                </c:pt>
                <c:pt idx="331">
                  <c:v>2.165</c:v>
                </c:pt>
                <c:pt idx="332">
                  <c:v>2.1619999999999999</c:v>
                </c:pt>
                <c:pt idx="333">
                  <c:v>2.1629999999999998</c:v>
                </c:pt>
                <c:pt idx="334">
                  <c:v>2.1629999999999998</c:v>
                </c:pt>
                <c:pt idx="335">
                  <c:v>2.16</c:v>
                </c:pt>
                <c:pt idx="336">
                  <c:v>2.1619999999999999</c:v>
                </c:pt>
                <c:pt idx="337">
                  <c:v>2.1549999999999998</c:v>
                </c:pt>
                <c:pt idx="338">
                  <c:v>2.157</c:v>
                </c:pt>
                <c:pt idx="339">
                  <c:v>2.161</c:v>
                </c:pt>
                <c:pt idx="340">
                  <c:v>2.153</c:v>
                </c:pt>
                <c:pt idx="341">
                  <c:v>2.15</c:v>
                </c:pt>
                <c:pt idx="342">
                  <c:v>2.1469999999999998</c:v>
                </c:pt>
                <c:pt idx="343">
                  <c:v>2.1469999999999998</c:v>
                </c:pt>
                <c:pt idx="344">
                  <c:v>2.141</c:v>
                </c:pt>
                <c:pt idx="345">
                  <c:v>2.1429999999999998</c:v>
                </c:pt>
                <c:pt idx="346">
                  <c:v>2.1379999999999999</c:v>
                </c:pt>
                <c:pt idx="347">
                  <c:v>2.1459999999999999</c:v>
                </c:pt>
                <c:pt idx="348">
                  <c:v>2.1440000000000001</c:v>
                </c:pt>
                <c:pt idx="349">
                  <c:v>2.14</c:v>
                </c:pt>
                <c:pt idx="350">
                  <c:v>2.145</c:v>
                </c:pt>
                <c:pt idx="351">
                  <c:v>2.1440000000000001</c:v>
                </c:pt>
                <c:pt idx="352">
                  <c:v>2.1459999999999999</c:v>
                </c:pt>
                <c:pt idx="353">
                  <c:v>2.1459999999999999</c:v>
                </c:pt>
                <c:pt idx="354">
                  <c:v>2.1459999999999999</c:v>
                </c:pt>
                <c:pt idx="355">
                  <c:v>2.1469999999999998</c:v>
                </c:pt>
                <c:pt idx="356">
                  <c:v>2.149</c:v>
                </c:pt>
                <c:pt idx="357">
                  <c:v>2.1539999999999999</c:v>
                </c:pt>
                <c:pt idx="358">
                  <c:v>2.1469999999999998</c:v>
                </c:pt>
                <c:pt idx="359">
                  <c:v>2.1440000000000001</c:v>
                </c:pt>
                <c:pt idx="360">
                  <c:v>2.1389999999999998</c:v>
                </c:pt>
                <c:pt idx="361">
                  <c:v>2.14</c:v>
                </c:pt>
                <c:pt idx="362">
                  <c:v>2.1389999999999998</c:v>
                </c:pt>
                <c:pt idx="363">
                  <c:v>2.1379999999999999</c:v>
                </c:pt>
                <c:pt idx="364">
                  <c:v>2.1269999999999998</c:v>
                </c:pt>
                <c:pt idx="365">
                  <c:v>2.1160000000000001</c:v>
                </c:pt>
                <c:pt idx="366">
                  <c:v>2.1179999999999999</c:v>
                </c:pt>
                <c:pt idx="367">
                  <c:v>2.117</c:v>
                </c:pt>
                <c:pt idx="368">
                  <c:v>2.1160000000000001</c:v>
                </c:pt>
                <c:pt idx="369">
                  <c:v>2.1070000000000002</c:v>
                </c:pt>
                <c:pt idx="370">
                  <c:v>2.109</c:v>
                </c:pt>
                <c:pt idx="371">
                  <c:v>2.1080000000000001</c:v>
                </c:pt>
                <c:pt idx="372">
                  <c:v>2.1059999999999999</c:v>
                </c:pt>
                <c:pt idx="373">
                  <c:v>2.11</c:v>
                </c:pt>
                <c:pt idx="374">
                  <c:v>2.1110000000000002</c:v>
                </c:pt>
                <c:pt idx="375">
                  <c:v>2.1240000000000001</c:v>
                </c:pt>
                <c:pt idx="376">
                  <c:v>2.1240000000000001</c:v>
                </c:pt>
                <c:pt idx="377">
                  <c:v>2.1219999999999999</c:v>
                </c:pt>
                <c:pt idx="378">
                  <c:v>2.101</c:v>
                </c:pt>
                <c:pt idx="379">
                  <c:v>2.085</c:v>
                </c:pt>
                <c:pt idx="380">
                  <c:v>2.0840000000000001</c:v>
                </c:pt>
                <c:pt idx="381">
                  <c:v>2.0859999999999999</c:v>
                </c:pt>
                <c:pt idx="382">
                  <c:v>2.093</c:v>
                </c:pt>
                <c:pt idx="383">
                  <c:v>2.093</c:v>
                </c:pt>
                <c:pt idx="384">
                  <c:v>2.0979999999999999</c:v>
                </c:pt>
                <c:pt idx="385">
                  <c:v>2.097</c:v>
                </c:pt>
                <c:pt idx="386">
                  <c:v>2.1040000000000001</c:v>
                </c:pt>
                <c:pt idx="387">
                  <c:v>2.1150000000000002</c:v>
                </c:pt>
                <c:pt idx="388">
                  <c:v>2.125</c:v>
                </c:pt>
                <c:pt idx="389">
                  <c:v>2.1240000000000001</c:v>
                </c:pt>
                <c:pt idx="390">
                  <c:v>2.1219999999999999</c:v>
                </c:pt>
                <c:pt idx="391">
                  <c:v>2.121</c:v>
                </c:pt>
                <c:pt idx="392">
                  <c:v>2.1259999999999999</c:v>
                </c:pt>
                <c:pt idx="393">
                  <c:v>2.133</c:v>
                </c:pt>
                <c:pt idx="394">
                  <c:v>2.1389999999999998</c:v>
                </c:pt>
                <c:pt idx="395">
                  <c:v>2.14</c:v>
                </c:pt>
                <c:pt idx="396">
                  <c:v>2.1419999999999999</c:v>
                </c:pt>
                <c:pt idx="397">
                  <c:v>2.1419999999999999</c:v>
                </c:pt>
                <c:pt idx="398">
                  <c:v>2.1440000000000001</c:v>
                </c:pt>
                <c:pt idx="399">
                  <c:v>2.1440000000000001</c:v>
                </c:pt>
                <c:pt idx="400">
                  <c:v>2.1429999999999998</c:v>
                </c:pt>
                <c:pt idx="401">
                  <c:v>2.1419999999999999</c:v>
                </c:pt>
                <c:pt idx="402">
                  <c:v>2.1429999999999998</c:v>
                </c:pt>
                <c:pt idx="403">
                  <c:v>2.1429999999999998</c:v>
                </c:pt>
                <c:pt idx="404">
                  <c:v>2.1440000000000001</c:v>
                </c:pt>
                <c:pt idx="405">
                  <c:v>2.1429999999999998</c:v>
                </c:pt>
                <c:pt idx="406">
                  <c:v>2.1459999999999999</c:v>
                </c:pt>
                <c:pt idx="407">
                  <c:v>2.1560000000000001</c:v>
                </c:pt>
                <c:pt idx="408">
                  <c:v>2.1560000000000001</c:v>
                </c:pt>
                <c:pt idx="409">
                  <c:v>2.1579999999999999</c:v>
                </c:pt>
                <c:pt idx="410">
                  <c:v>2.1579999999999999</c:v>
                </c:pt>
                <c:pt idx="411">
                  <c:v>2.1619999999999999</c:v>
                </c:pt>
                <c:pt idx="412">
                  <c:v>2.165</c:v>
                </c:pt>
                <c:pt idx="413">
                  <c:v>2.17</c:v>
                </c:pt>
                <c:pt idx="414">
                  <c:v>2.169</c:v>
                </c:pt>
                <c:pt idx="415">
                  <c:v>2.17</c:v>
                </c:pt>
                <c:pt idx="416">
                  <c:v>2.1659999999999999</c:v>
                </c:pt>
                <c:pt idx="417">
                  <c:v>2.1619999999999999</c:v>
                </c:pt>
                <c:pt idx="418">
                  <c:v>2.161</c:v>
                </c:pt>
                <c:pt idx="419">
                  <c:v>2.1560000000000001</c:v>
                </c:pt>
                <c:pt idx="420">
                  <c:v>2.1539999999999999</c:v>
                </c:pt>
                <c:pt idx="421">
                  <c:v>2.153</c:v>
                </c:pt>
                <c:pt idx="422">
                  <c:v>2.1539999999999999</c:v>
                </c:pt>
                <c:pt idx="423">
                  <c:v>2.1520000000000001</c:v>
                </c:pt>
                <c:pt idx="424">
                  <c:v>2.1579999999999999</c:v>
                </c:pt>
                <c:pt idx="425">
                  <c:v>2.161</c:v>
                </c:pt>
                <c:pt idx="426">
                  <c:v>2.1560000000000001</c:v>
                </c:pt>
                <c:pt idx="427">
                  <c:v>2.1560000000000001</c:v>
                </c:pt>
                <c:pt idx="428">
                  <c:v>2.16</c:v>
                </c:pt>
                <c:pt idx="429">
                  <c:v>2.1560000000000001</c:v>
                </c:pt>
                <c:pt idx="430">
                  <c:v>2.1549999999999998</c:v>
                </c:pt>
                <c:pt idx="431">
                  <c:v>2.1419999999999999</c:v>
                </c:pt>
                <c:pt idx="432">
                  <c:v>2.14</c:v>
                </c:pt>
                <c:pt idx="433">
                  <c:v>2.1459999999999999</c:v>
                </c:pt>
                <c:pt idx="434">
                  <c:v>2.149</c:v>
                </c:pt>
                <c:pt idx="435">
                  <c:v>2.1520000000000001</c:v>
                </c:pt>
                <c:pt idx="436">
                  <c:v>2.1549999999999998</c:v>
                </c:pt>
                <c:pt idx="437">
                  <c:v>2.1619999999999999</c:v>
                </c:pt>
                <c:pt idx="438">
                  <c:v>2.1680000000000001</c:v>
                </c:pt>
                <c:pt idx="439">
                  <c:v>2.1659999999999999</c:v>
                </c:pt>
                <c:pt idx="440">
                  <c:v>2.1720000000000002</c:v>
                </c:pt>
                <c:pt idx="441">
                  <c:v>2.173</c:v>
                </c:pt>
                <c:pt idx="442">
                  <c:v>2.17</c:v>
                </c:pt>
                <c:pt idx="443">
                  <c:v>2.165</c:v>
                </c:pt>
                <c:pt idx="444">
                  <c:v>2.1669999999999998</c:v>
                </c:pt>
                <c:pt idx="445">
                  <c:v>2.165</c:v>
                </c:pt>
                <c:pt idx="446">
                  <c:v>2.1659999999999999</c:v>
                </c:pt>
                <c:pt idx="447">
                  <c:v>2.1779999999999999</c:v>
                </c:pt>
                <c:pt idx="448">
                  <c:v>2.1840000000000002</c:v>
                </c:pt>
                <c:pt idx="449">
                  <c:v>2.1880000000000002</c:v>
                </c:pt>
                <c:pt idx="450">
                  <c:v>2.194</c:v>
                </c:pt>
                <c:pt idx="451">
                  <c:v>2.2090000000000001</c:v>
                </c:pt>
                <c:pt idx="452">
                  <c:v>2.2160000000000002</c:v>
                </c:pt>
                <c:pt idx="453">
                  <c:v>2.2189999999999999</c:v>
                </c:pt>
                <c:pt idx="454">
                  <c:v>2.218</c:v>
                </c:pt>
                <c:pt idx="455">
                  <c:v>2.218</c:v>
                </c:pt>
                <c:pt idx="456">
                  <c:v>2.2549999999999999</c:v>
                </c:pt>
                <c:pt idx="457">
                  <c:v>2.2559999999999998</c:v>
                </c:pt>
                <c:pt idx="458">
                  <c:v>2.2610000000000001</c:v>
                </c:pt>
                <c:pt idx="459">
                  <c:v>2.2559999999999998</c:v>
                </c:pt>
                <c:pt idx="460">
                  <c:v>2.2530000000000001</c:v>
                </c:pt>
                <c:pt idx="461">
                  <c:v>2.2490000000000001</c:v>
                </c:pt>
                <c:pt idx="462">
                  <c:v>2.2639999999999998</c:v>
                </c:pt>
                <c:pt idx="463">
                  <c:v>2.2709999999999999</c:v>
                </c:pt>
                <c:pt idx="464">
                  <c:v>2.2730000000000001</c:v>
                </c:pt>
                <c:pt idx="465">
                  <c:v>2.2690000000000001</c:v>
                </c:pt>
                <c:pt idx="466">
                  <c:v>2.2770000000000001</c:v>
                </c:pt>
                <c:pt idx="467">
                  <c:v>2.2719999999999998</c:v>
                </c:pt>
                <c:pt idx="468">
                  <c:v>2.2789999999999999</c:v>
                </c:pt>
                <c:pt idx="469">
                  <c:v>2.3199999999999998</c:v>
                </c:pt>
                <c:pt idx="470">
                  <c:v>2.3359999999999999</c:v>
                </c:pt>
                <c:pt idx="471">
                  <c:v>2.3730000000000002</c:v>
                </c:pt>
                <c:pt idx="472">
                  <c:v>2.3780000000000001</c:v>
                </c:pt>
                <c:pt idx="473">
                  <c:v>2.38</c:v>
                </c:pt>
                <c:pt idx="474">
                  <c:v>2.387</c:v>
                </c:pt>
                <c:pt idx="475">
                  <c:v>2.4140000000000001</c:v>
                </c:pt>
                <c:pt idx="476">
                  <c:v>2.407</c:v>
                </c:pt>
                <c:pt idx="477">
                  <c:v>2.4359999999999999</c:v>
                </c:pt>
                <c:pt idx="478">
                  <c:v>2.4710000000000001</c:v>
                </c:pt>
                <c:pt idx="479">
                  <c:v>2.448</c:v>
                </c:pt>
                <c:pt idx="480">
                  <c:v>2.48</c:v>
                </c:pt>
                <c:pt idx="481">
                  <c:v>2.476</c:v>
                </c:pt>
                <c:pt idx="482">
                  <c:v>2.476</c:v>
                </c:pt>
                <c:pt idx="483">
                  <c:v>2.5019999999999998</c:v>
                </c:pt>
                <c:pt idx="484">
                  <c:v>2.4950000000000001</c:v>
                </c:pt>
                <c:pt idx="485">
                  <c:v>2.492</c:v>
                </c:pt>
                <c:pt idx="486">
                  <c:v>2.5009999999999999</c:v>
                </c:pt>
                <c:pt idx="487">
                  <c:v>2.5830000000000002</c:v>
                </c:pt>
                <c:pt idx="488">
                  <c:v>2.5710000000000002</c:v>
                </c:pt>
                <c:pt idx="489">
                  <c:v>2.5720000000000001</c:v>
                </c:pt>
                <c:pt idx="490">
                  <c:v>2.5739999999999998</c:v>
                </c:pt>
                <c:pt idx="491">
                  <c:v>2.5649999999999999</c:v>
                </c:pt>
                <c:pt idx="492">
                  <c:v>2.5830000000000002</c:v>
                </c:pt>
                <c:pt idx="493">
                  <c:v>2.5950000000000002</c:v>
                </c:pt>
                <c:pt idx="494">
                  <c:v>2.597</c:v>
                </c:pt>
                <c:pt idx="495">
                  <c:v>2.597</c:v>
                </c:pt>
                <c:pt idx="496">
                  <c:v>2.556</c:v>
                </c:pt>
                <c:pt idx="497">
                  <c:v>2.5579999999999998</c:v>
                </c:pt>
                <c:pt idx="498">
                  <c:v>2.5569999999999999</c:v>
                </c:pt>
                <c:pt idx="499">
                  <c:v>2.5550000000000002</c:v>
                </c:pt>
                <c:pt idx="500">
                  <c:v>2.5539999999999998</c:v>
                </c:pt>
                <c:pt idx="501">
                  <c:v>2.5739999999999998</c:v>
                </c:pt>
                <c:pt idx="502">
                  <c:v>2.58</c:v>
                </c:pt>
                <c:pt idx="503">
                  <c:v>2.5840000000000001</c:v>
                </c:pt>
                <c:pt idx="504">
                  <c:v>2.5920000000000001</c:v>
                </c:pt>
                <c:pt idx="505">
                  <c:v>2.601</c:v>
                </c:pt>
                <c:pt idx="506">
                  <c:v>2.6080000000000001</c:v>
                </c:pt>
                <c:pt idx="507">
                  <c:v>2.6120000000000001</c:v>
                </c:pt>
                <c:pt idx="508">
                  <c:v>2.6179999999999999</c:v>
                </c:pt>
                <c:pt idx="509">
                  <c:v>2.63</c:v>
                </c:pt>
                <c:pt idx="510">
                  <c:v>2.6419999999999999</c:v>
                </c:pt>
                <c:pt idx="511">
                  <c:v>2.6360000000000001</c:v>
                </c:pt>
                <c:pt idx="512">
                  <c:v>2.6389999999999998</c:v>
                </c:pt>
                <c:pt idx="513">
                  <c:v>2.64</c:v>
                </c:pt>
                <c:pt idx="514">
                  <c:v>2.637</c:v>
                </c:pt>
                <c:pt idx="515">
                  <c:v>2.637</c:v>
                </c:pt>
                <c:pt idx="516">
                  <c:v>2.6429999999999998</c:v>
                </c:pt>
                <c:pt idx="517">
                  <c:v>2.6429999999999998</c:v>
                </c:pt>
                <c:pt idx="518">
                  <c:v>2.64</c:v>
                </c:pt>
                <c:pt idx="519">
                  <c:v>2.6280000000000001</c:v>
                </c:pt>
                <c:pt idx="520">
                  <c:v>2.6230000000000002</c:v>
                </c:pt>
                <c:pt idx="521">
                  <c:v>2.62</c:v>
                </c:pt>
                <c:pt idx="522">
                  <c:v>2.633</c:v>
                </c:pt>
                <c:pt idx="523">
                  <c:v>2.6440000000000001</c:v>
                </c:pt>
                <c:pt idx="524">
                  <c:v>2.661</c:v>
                </c:pt>
                <c:pt idx="525">
                  <c:v>2.6440000000000001</c:v>
                </c:pt>
                <c:pt idx="526">
                  <c:v>2.641</c:v>
                </c:pt>
                <c:pt idx="527">
                  <c:v>2.6379999999999999</c:v>
                </c:pt>
                <c:pt idx="528">
                  <c:v>2.63</c:v>
                </c:pt>
                <c:pt idx="529">
                  <c:v>2.6539999999999999</c:v>
                </c:pt>
                <c:pt idx="530">
                  <c:v>2.6560000000000001</c:v>
                </c:pt>
                <c:pt idx="531">
                  <c:v>2.653</c:v>
                </c:pt>
                <c:pt idx="532">
                  <c:v>2.6619999999999999</c:v>
                </c:pt>
                <c:pt idx="533">
                  <c:v>2.6709999999999998</c:v>
                </c:pt>
                <c:pt idx="534">
                  <c:v>2.6709999999999998</c:v>
                </c:pt>
                <c:pt idx="535">
                  <c:v>2.6779999999999999</c:v>
                </c:pt>
                <c:pt idx="536">
                  <c:v>2.6850000000000001</c:v>
                </c:pt>
                <c:pt idx="537">
                  <c:v>2.698</c:v>
                </c:pt>
                <c:pt idx="538">
                  <c:v>2.6989999999999998</c:v>
                </c:pt>
                <c:pt idx="539">
                  <c:v>2.706</c:v>
                </c:pt>
                <c:pt idx="540">
                  <c:v>2.706</c:v>
                </c:pt>
                <c:pt idx="541">
                  <c:v>2.7010000000000001</c:v>
                </c:pt>
                <c:pt idx="542">
                  <c:v>2.7040000000000002</c:v>
                </c:pt>
                <c:pt idx="543">
                  <c:v>2.7050000000000001</c:v>
                </c:pt>
                <c:pt idx="544">
                  <c:v>2.714</c:v>
                </c:pt>
                <c:pt idx="545">
                  <c:v>2.714</c:v>
                </c:pt>
                <c:pt idx="546">
                  <c:v>2.7189999999999999</c:v>
                </c:pt>
                <c:pt idx="547">
                  <c:v>2.718</c:v>
                </c:pt>
                <c:pt idx="548">
                  <c:v>2.7170000000000001</c:v>
                </c:pt>
                <c:pt idx="549">
                  <c:v>2.722</c:v>
                </c:pt>
                <c:pt idx="550">
                  <c:v>2.7229999999999999</c:v>
                </c:pt>
                <c:pt idx="551">
                  <c:v>2.72</c:v>
                </c:pt>
                <c:pt idx="552">
                  <c:v>2.7229999999999999</c:v>
                </c:pt>
                <c:pt idx="553">
                  <c:v>2.734</c:v>
                </c:pt>
                <c:pt idx="554">
                  <c:v>2.754</c:v>
                </c:pt>
                <c:pt idx="555">
                  <c:v>2.766</c:v>
                </c:pt>
                <c:pt idx="556">
                  <c:v>2.7690000000000001</c:v>
                </c:pt>
                <c:pt idx="557">
                  <c:v>2.7829999999999999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2.8210000000000002</c:v>
                </c:pt>
                <c:pt idx="561">
                  <c:v>2.8239999999999998</c:v>
                </c:pt>
                <c:pt idx="562">
                  <c:v>2.8330000000000002</c:v>
                </c:pt>
                <c:pt idx="563">
                  <c:v>2.831</c:v>
                </c:pt>
                <c:pt idx="564">
                  <c:v>2.83</c:v>
                </c:pt>
                <c:pt idx="565">
                  <c:v>2.835</c:v>
                </c:pt>
                <c:pt idx="566">
                  <c:v>2.8479999999999999</c:v>
                </c:pt>
                <c:pt idx="567">
                  <c:v>2.85</c:v>
                </c:pt>
                <c:pt idx="568">
                  <c:v>2.8460000000000001</c:v>
                </c:pt>
                <c:pt idx="569">
                  <c:v>2.851</c:v>
                </c:pt>
                <c:pt idx="570">
                  <c:v>2.8559999999999999</c:v>
                </c:pt>
                <c:pt idx="571">
                  <c:v>2.8839999999999999</c:v>
                </c:pt>
                <c:pt idx="572">
                  <c:v>2.89</c:v>
                </c:pt>
                <c:pt idx="573">
                  <c:v>2.895</c:v>
                </c:pt>
                <c:pt idx="574">
                  <c:v>2.9009999999999998</c:v>
                </c:pt>
                <c:pt idx="575">
                  <c:v>2.9039999999999999</c:v>
                </c:pt>
                <c:pt idx="576">
                  <c:v>2.9060000000000001</c:v>
                </c:pt>
                <c:pt idx="577">
                  <c:v>2.9369999999999998</c:v>
                </c:pt>
                <c:pt idx="578">
                  <c:v>2.968</c:v>
                </c:pt>
                <c:pt idx="579">
                  <c:v>2.9769999999999999</c:v>
                </c:pt>
                <c:pt idx="580">
                  <c:v>2.9849999999999999</c:v>
                </c:pt>
                <c:pt idx="581">
                  <c:v>2.992</c:v>
                </c:pt>
                <c:pt idx="582">
                  <c:v>3.0019999999999998</c:v>
                </c:pt>
                <c:pt idx="583">
                  <c:v>3.0059999999999998</c:v>
                </c:pt>
                <c:pt idx="584">
                  <c:v>3.0070000000000001</c:v>
                </c:pt>
                <c:pt idx="585">
                  <c:v>2.915</c:v>
                </c:pt>
                <c:pt idx="586">
                  <c:v>2.9119999999999999</c:v>
                </c:pt>
                <c:pt idx="587">
                  <c:v>2.9119999999999999</c:v>
                </c:pt>
                <c:pt idx="588">
                  <c:v>2.9140000000000001</c:v>
                </c:pt>
                <c:pt idx="589">
                  <c:v>2.9159999999999999</c:v>
                </c:pt>
                <c:pt idx="590">
                  <c:v>2.9180000000000001</c:v>
                </c:pt>
                <c:pt idx="591">
                  <c:v>2.9220000000000002</c:v>
                </c:pt>
                <c:pt idx="592">
                  <c:v>2.9319999999999999</c:v>
                </c:pt>
                <c:pt idx="593">
                  <c:v>2.9319999999999999</c:v>
                </c:pt>
                <c:pt idx="594">
                  <c:v>2.9350000000000001</c:v>
                </c:pt>
                <c:pt idx="595">
                  <c:v>2.9489999999999998</c:v>
                </c:pt>
                <c:pt idx="596">
                  <c:v>2.9969999999999999</c:v>
                </c:pt>
                <c:pt idx="597">
                  <c:v>3.016</c:v>
                </c:pt>
                <c:pt idx="598">
                  <c:v>3.032</c:v>
                </c:pt>
                <c:pt idx="599">
                  <c:v>3.03</c:v>
                </c:pt>
                <c:pt idx="600">
                  <c:v>3.0310000000000001</c:v>
                </c:pt>
                <c:pt idx="601">
                  <c:v>3.0209999999999999</c:v>
                </c:pt>
                <c:pt idx="602">
                  <c:v>3.0310000000000001</c:v>
                </c:pt>
                <c:pt idx="603">
                  <c:v>3.0310000000000001</c:v>
                </c:pt>
                <c:pt idx="604">
                  <c:v>3.0550000000000002</c:v>
                </c:pt>
                <c:pt idx="605">
                  <c:v>3.0640000000000001</c:v>
                </c:pt>
                <c:pt idx="606">
                  <c:v>3.0659999999999998</c:v>
                </c:pt>
                <c:pt idx="607">
                  <c:v>3.0790000000000002</c:v>
                </c:pt>
                <c:pt idx="608">
                  <c:v>3.0640000000000001</c:v>
                </c:pt>
                <c:pt idx="609">
                  <c:v>3.0630000000000002</c:v>
                </c:pt>
                <c:pt idx="610">
                  <c:v>3.0550000000000002</c:v>
                </c:pt>
                <c:pt idx="611">
                  <c:v>3.0680000000000001</c:v>
                </c:pt>
                <c:pt idx="612">
                  <c:v>3.073</c:v>
                </c:pt>
                <c:pt idx="613">
                  <c:v>3.0659999999999998</c:v>
                </c:pt>
                <c:pt idx="614">
                  <c:v>3.0659999999999998</c:v>
                </c:pt>
                <c:pt idx="615">
                  <c:v>3.0659999999999998</c:v>
                </c:pt>
                <c:pt idx="616">
                  <c:v>3.0579999999999998</c:v>
                </c:pt>
                <c:pt idx="617">
                  <c:v>3.0630000000000002</c:v>
                </c:pt>
                <c:pt idx="618">
                  <c:v>3.0659999999999998</c:v>
                </c:pt>
                <c:pt idx="619">
                  <c:v>3.0739999999999998</c:v>
                </c:pt>
                <c:pt idx="620">
                  <c:v>3.09</c:v>
                </c:pt>
                <c:pt idx="621">
                  <c:v>3.1259999999999999</c:v>
                </c:pt>
                <c:pt idx="622">
                  <c:v>3.1259999999999999</c:v>
                </c:pt>
                <c:pt idx="623">
                  <c:v>3.1230000000000002</c:v>
                </c:pt>
                <c:pt idx="624">
                  <c:v>3.1469999999999998</c:v>
                </c:pt>
                <c:pt idx="625">
                  <c:v>3.1480000000000001</c:v>
                </c:pt>
                <c:pt idx="626">
                  <c:v>3.149</c:v>
                </c:pt>
                <c:pt idx="627">
                  <c:v>3.1120000000000001</c:v>
                </c:pt>
                <c:pt idx="628">
                  <c:v>3.1080000000000001</c:v>
                </c:pt>
                <c:pt idx="629">
                  <c:v>3.0960000000000001</c:v>
                </c:pt>
                <c:pt idx="630">
                  <c:v>3.11</c:v>
                </c:pt>
                <c:pt idx="631">
                  <c:v>3.125</c:v>
                </c:pt>
                <c:pt idx="632">
                  <c:v>3.13</c:v>
                </c:pt>
                <c:pt idx="633">
                  <c:v>3.1360000000000001</c:v>
                </c:pt>
                <c:pt idx="634">
                  <c:v>3.1429999999999998</c:v>
                </c:pt>
                <c:pt idx="635">
                  <c:v>3.1680000000000001</c:v>
                </c:pt>
                <c:pt idx="636">
                  <c:v>3.1749999999999998</c:v>
                </c:pt>
                <c:pt idx="637">
                  <c:v>3.1819999999999999</c:v>
                </c:pt>
                <c:pt idx="638">
                  <c:v>3.194</c:v>
                </c:pt>
                <c:pt idx="639">
                  <c:v>3.24</c:v>
                </c:pt>
                <c:pt idx="640">
                  <c:v>3.2410000000000001</c:v>
                </c:pt>
                <c:pt idx="641">
                  <c:v>3.2530000000000001</c:v>
                </c:pt>
                <c:pt idx="642">
                  <c:v>3.2450000000000001</c:v>
                </c:pt>
                <c:pt idx="643">
                  <c:v>3.2389999999999999</c:v>
                </c:pt>
                <c:pt idx="644">
                  <c:v>3.238</c:v>
                </c:pt>
                <c:pt idx="645">
                  <c:v>3.246</c:v>
                </c:pt>
                <c:pt idx="646">
                  <c:v>3.2549999999999999</c:v>
                </c:pt>
                <c:pt idx="647">
                  <c:v>3.274</c:v>
                </c:pt>
                <c:pt idx="648">
                  <c:v>3.274</c:v>
                </c:pt>
                <c:pt idx="649">
                  <c:v>3.274</c:v>
                </c:pt>
                <c:pt idx="650">
                  <c:v>3.2789999999999999</c:v>
                </c:pt>
                <c:pt idx="651">
                  <c:v>3.282</c:v>
                </c:pt>
                <c:pt idx="652">
                  <c:v>3.2789999999999999</c:v>
                </c:pt>
                <c:pt idx="653">
                  <c:v>3.28</c:v>
                </c:pt>
                <c:pt idx="654">
                  <c:v>3.2850000000000001</c:v>
                </c:pt>
                <c:pt idx="655">
                  <c:v>3.2970000000000002</c:v>
                </c:pt>
                <c:pt idx="656">
                  <c:v>3.3039999999999998</c:v>
                </c:pt>
                <c:pt idx="657">
                  <c:v>3.3029999999999999</c:v>
                </c:pt>
                <c:pt idx="658">
                  <c:v>3.31</c:v>
                </c:pt>
                <c:pt idx="659">
                  <c:v>3.3140000000000001</c:v>
                </c:pt>
                <c:pt idx="660">
                  <c:v>3.3220000000000001</c:v>
                </c:pt>
                <c:pt idx="661">
                  <c:v>3.32</c:v>
                </c:pt>
                <c:pt idx="662">
                  <c:v>3.33</c:v>
                </c:pt>
                <c:pt idx="663">
                  <c:v>3.3330000000000002</c:v>
                </c:pt>
                <c:pt idx="664">
                  <c:v>3.335</c:v>
                </c:pt>
                <c:pt idx="665">
                  <c:v>3.335</c:v>
                </c:pt>
                <c:pt idx="666">
                  <c:v>3.347</c:v>
                </c:pt>
                <c:pt idx="667">
                  <c:v>3.3809999999999998</c:v>
                </c:pt>
                <c:pt idx="668">
                  <c:v>3.379</c:v>
                </c:pt>
                <c:pt idx="669">
                  <c:v>3.3879999999999999</c:v>
                </c:pt>
                <c:pt idx="670">
                  <c:v>3.3929999999999998</c:v>
                </c:pt>
                <c:pt idx="671">
                  <c:v>3.3940000000000001</c:v>
                </c:pt>
                <c:pt idx="672">
                  <c:v>3.4049999999999998</c:v>
                </c:pt>
                <c:pt idx="673">
                  <c:v>3.4180000000000001</c:v>
                </c:pt>
                <c:pt idx="674">
                  <c:v>3.423</c:v>
                </c:pt>
                <c:pt idx="675">
                  <c:v>3.4239999999999999</c:v>
                </c:pt>
                <c:pt idx="676">
                  <c:v>3.427</c:v>
                </c:pt>
                <c:pt idx="677">
                  <c:v>3.4350000000000001</c:v>
                </c:pt>
                <c:pt idx="678">
                  <c:v>3.4350000000000001</c:v>
                </c:pt>
                <c:pt idx="679">
                  <c:v>3.4359999999999999</c:v>
                </c:pt>
                <c:pt idx="680">
                  <c:v>3.4340000000000002</c:v>
                </c:pt>
                <c:pt idx="681">
                  <c:v>3.4430000000000001</c:v>
                </c:pt>
                <c:pt idx="682">
                  <c:v>3.4329999999999998</c:v>
                </c:pt>
                <c:pt idx="683">
                  <c:v>3.4319999999999999</c:v>
                </c:pt>
                <c:pt idx="684">
                  <c:v>3.44</c:v>
                </c:pt>
                <c:pt idx="685">
                  <c:v>3.4380000000000002</c:v>
                </c:pt>
                <c:pt idx="686">
                  <c:v>3.4449999999999998</c:v>
                </c:pt>
                <c:pt idx="687">
                  <c:v>3.46</c:v>
                </c:pt>
                <c:pt idx="688">
                  <c:v>3.47</c:v>
                </c:pt>
                <c:pt idx="689">
                  <c:v>3.4750000000000001</c:v>
                </c:pt>
                <c:pt idx="690">
                  <c:v>3.488</c:v>
                </c:pt>
                <c:pt idx="691">
                  <c:v>3.5019999999999998</c:v>
                </c:pt>
                <c:pt idx="692">
                  <c:v>3.5019999999999998</c:v>
                </c:pt>
                <c:pt idx="693">
                  <c:v>3.516</c:v>
                </c:pt>
                <c:pt idx="694">
                  <c:v>3.5369999999999999</c:v>
                </c:pt>
                <c:pt idx="695">
                  <c:v>3.5339999999999998</c:v>
                </c:pt>
                <c:pt idx="696">
                  <c:v>3.54</c:v>
                </c:pt>
                <c:pt idx="697">
                  <c:v>3.5430000000000001</c:v>
                </c:pt>
                <c:pt idx="698">
                  <c:v>3.544</c:v>
                </c:pt>
                <c:pt idx="699">
                  <c:v>3.55</c:v>
                </c:pt>
                <c:pt idx="700">
                  <c:v>3.548</c:v>
                </c:pt>
                <c:pt idx="701">
                  <c:v>3.5619999999999998</c:v>
                </c:pt>
                <c:pt idx="702">
                  <c:v>3.5489999999999999</c:v>
                </c:pt>
                <c:pt idx="703">
                  <c:v>3.532</c:v>
                </c:pt>
                <c:pt idx="704">
                  <c:v>3.5310000000000001</c:v>
                </c:pt>
                <c:pt idx="705">
                  <c:v>3.5579999999999998</c:v>
                </c:pt>
                <c:pt idx="706">
                  <c:v>3.569</c:v>
                </c:pt>
                <c:pt idx="707">
                  <c:v>3.5670000000000002</c:v>
                </c:pt>
                <c:pt idx="708">
                  <c:v>3.5819999999999999</c:v>
                </c:pt>
                <c:pt idx="709">
                  <c:v>3.5819999999999999</c:v>
                </c:pt>
                <c:pt idx="710">
                  <c:v>3.6030000000000002</c:v>
                </c:pt>
                <c:pt idx="711">
                  <c:v>3.6040000000000001</c:v>
                </c:pt>
                <c:pt idx="712">
                  <c:v>3.601</c:v>
                </c:pt>
                <c:pt idx="713">
                  <c:v>3.6120000000000001</c:v>
                </c:pt>
                <c:pt idx="714">
                  <c:v>3.62</c:v>
                </c:pt>
                <c:pt idx="715">
                  <c:v>3.6269999999999998</c:v>
                </c:pt>
                <c:pt idx="716">
                  <c:v>3.641</c:v>
                </c:pt>
                <c:pt idx="717">
                  <c:v>3.6360000000000001</c:v>
                </c:pt>
                <c:pt idx="718">
                  <c:v>3.6429999999999998</c:v>
                </c:pt>
                <c:pt idx="719">
                  <c:v>3.6429999999999998</c:v>
                </c:pt>
                <c:pt idx="720">
                  <c:v>3.6459999999999999</c:v>
                </c:pt>
                <c:pt idx="721">
                  <c:v>3.6469999999999998</c:v>
                </c:pt>
                <c:pt idx="722">
                  <c:v>3.6520000000000001</c:v>
                </c:pt>
                <c:pt idx="723">
                  <c:v>3.669</c:v>
                </c:pt>
                <c:pt idx="724">
                  <c:v>3.6739999999999999</c:v>
                </c:pt>
                <c:pt idx="725">
                  <c:v>3.6890000000000001</c:v>
                </c:pt>
                <c:pt idx="726">
                  <c:v>3.698</c:v>
                </c:pt>
                <c:pt idx="727">
                  <c:v>3.7040000000000002</c:v>
                </c:pt>
                <c:pt idx="728">
                  <c:v>3.7040000000000002</c:v>
                </c:pt>
                <c:pt idx="729">
                  <c:v>3.7040000000000002</c:v>
                </c:pt>
                <c:pt idx="730">
                  <c:v>3.6960000000000002</c:v>
                </c:pt>
                <c:pt idx="731">
                  <c:v>3.7010000000000001</c:v>
                </c:pt>
                <c:pt idx="732">
                  <c:v>3.7040000000000002</c:v>
                </c:pt>
                <c:pt idx="733">
                  <c:v>3.7210000000000001</c:v>
                </c:pt>
                <c:pt idx="734">
                  <c:v>3.7250000000000001</c:v>
                </c:pt>
                <c:pt idx="735">
                  <c:v>3.7330000000000001</c:v>
                </c:pt>
                <c:pt idx="736">
                  <c:v>3.7480000000000002</c:v>
                </c:pt>
                <c:pt idx="737">
                  <c:v>3.7360000000000002</c:v>
                </c:pt>
                <c:pt idx="738">
                  <c:v>3.7269999999999999</c:v>
                </c:pt>
                <c:pt idx="739">
                  <c:v>3.7360000000000002</c:v>
                </c:pt>
                <c:pt idx="740">
                  <c:v>3.7349999999999999</c:v>
                </c:pt>
                <c:pt idx="741">
                  <c:v>3.7440000000000002</c:v>
                </c:pt>
                <c:pt idx="742">
                  <c:v>3.7450000000000001</c:v>
                </c:pt>
                <c:pt idx="743">
                  <c:v>3.7240000000000002</c:v>
                </c:pt>
                <c:pt idx="744">
                  <c:v>3.7149999999999999</c:v>
                </c:pt>
                <c:pt idx="745">
                  <c:v>3.7250000000000001</c:v>
                </c:pt>
                <c:pt idx="746">
                  <c:v>3.734</c:v>
                </c:pt>
                <c:pt idx="747">
                  <c:v>3.7360000000000002</c:v>
                </c:pt>
                <c:pt idx="748">
                  <c:v>3.7320000000000002</c:v>
                </c:pt>
                <c:pt idx="749">
                  <c:v>3.7280000000000002</c:v>
                </c:pt>
                <c:pt idx="750">
                  <c:v>3.7320000000000002</c:v>
                </c:pt>
                <c:pt idx="751">
                  <c:v>3.742</c:v>
                </c:pt>
                <c:pt idx="752">
                  <c:v>3.7429999999999999</c:v>
                </c:pt>
                <c:pt idx="753">
                  <c:v>3.7210000000000001</c:v>
                </c:pt>
                <c:pt idx="754">
                  <c:v>3.7320000000000002</c:v>
                </c:pt>
                <c:pt idx="755">
                  <c:v>3.738</c:v>
                </c:pt>
                <c:pt idx="756">
                  <c:v>3.746</c:v>
                </c:pt>
                <c:pt idx="757">
                  <c:v>3.7669999999999999</c:v>
                </c:pt>
                <c:pt idx="758">
                  <c:v>3.778</c:v>
                </c:pt>
                <c:pt idx="759">
                  <c:v>3.7850000000000001</c:v>
                </c:pt>
                <c:pt idx="760">
                  <c:v>3.782</c:v>
                </c:pt>
                <c:pt idx="761">
                  <c:v>3.794</c:v>
                </c:pt>
                <c:pt idx="762">
                  <c:v>3.798</c:v>
                </c:pt>
                <c:pt idx="763">
                  <c:v>3.798</c:v>
                </c:pt>
                <c:pt idx="764">
                  <c:v>3.8069999999999999</c:v>
                </c:pt>
                <c:pt idx="765">
                  <c:v>3.8140000000000001</c:v>
                </c:pt>
                <c:pt idx="766">
                  <c:v>3.8260000000000001</c:v>
                </c:pt>
                <c:pt idx="767">
                  <c:v>3.831</c:v>
                </c:pt>
                <c:pt idx="768">
                  <c:v>3.835</c:v>
                </c:pt>
                <c:pt idx="769">
                  <c:v>3.851</c:v>
                </c:pt>
                <c:pt idx="770">
                  <c:v>3.8530000000000002</c:v>
                </c:pt>
                <c:pt idx="771">
                  <c:v>3.8570000000000002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3.8639999999999999</c:v>
                </c:pt>
                <c:pt idx="775">
                  <c:v>3.8740000000000001</c:v>
                </c:pt>
                <c:pt idx="776">
                  <c:v>3.8780000000000001</c:v>
                </c:pt>
                <c:pt idx="777">
                  <c:v>3.8849999999999998</c:v>
                </c:pt>
                <c:pt idx="778">
                  <c:v>3.9039999999999999</c:v>
                </c:pt>
                <c:pt idx="779">
                  <c:v>3.8759999999999999</c:v>
                </c:pt>
                <c:pt idx="780">
                  <c:v>3.88</c:v>
                </c:pt>
                <c:pt idx="781">
                  <c:v>3.883</c:v>
                </c:pt>
                <c:pt idx="782">
                  <c:v>3.883</c:v>
                </c:pt>
                <c:pt idx="783">
                  <c:v>3.8879999999999999</c:v>
                </c:pt>
                <c:pt idx="784">
                  <c:v>3.8879999999999999</c:v>
                </c:pt>
                <c:pt idx="785">
                  <c:v>3.8929999999999998</c:v>
                </c:pt>
                <c:pt idx="786">
                  <c:v>3.8959999999999999</c:v>
                </c:pt>
                <c:pt idx="787">
                  <c:v>3.9060000000000001</c:v>
                </c:pt>
                <c:pt idx="788">
                  <c:v>3.9140000000000001</c:v>
                </c:pt>
                <c:pt idx="789">
                  <c:v>3.9159999999999999</c:v>
                </c:pt>
                <c:pt idx="790">
                  <c:v>3.92</c:v>
                </c:pt>
                <c:pt idx="791">
                  <c:v>3.9209999999999998</c:v>
                </c:pt>
                <c:pt idx="792">
                  <c:v>3.9220000000000002</c:v>
                </c:pt>
                <c:pt idx="793">
                  <c:v>3.923</c:v>
                </c:pt>
                <c:pt idx="794">
                  <c:v>3.9239999999999999</c:v>
                </c:pt>
                <c:pt idx="795">
                  <c:v>3.9079999999999999</c:v>
                </c:pt>
                <c:pt idx="796">
                  <c:v>3.9129999999999998</c:v>
                </c:pt>
                <c:pt idx="797">
                  <c:v>3.92</c:v>
                </c:pt>
                <c:pt idx="798">
                  <c:v>3.931</c:v>
                </c:pt>
                <c:pt idx="799">
                  <c:v>3.9409999999999998</c:v>
                </c:pt>
                <c:pt idx="800">
                  <c:v>3.9369999999999998</c:v>
                </c:pt>
                <c:pt idx="801">
                  <c:v>3.9449999999999998</c:v>
                </c:pt>
                <c:pt idx="802">
                  <c:v>3.9449999999999998</c:v>
                </c:pt>
                <c:pt idx="803">
                  <c:v>3.9460000000000002</c:v>
                </c:pt>
                <c:pt idx="804">
                  <c:v>3.9470000000000001</c:v>
                </c:pt>
                <c:pt idx="805">
                  <c:v>3.9529999999999998</c:v>
                </c:pt>
                <c:pt idx="806">
                  <c:v>3.9569999999999999</c:v>
                </c:pt>
                <c:pt idx="807">
                  <c:v>3.9609999999999999</c:v>
                </c:pt>
                <c:pt idx="808">
                  <c:v>3.9710000000000001</c:v>
                </c:pt>
                <c:pt idx="809">
                  <c:v>3.9729999999999999</c:v>
                </c:pt>
                <c:pt idx="810">
                  <c:v>3.972</c:v>
                </c:pt>
                <c:pt idx="811">
                  <c:v>3.9729999999999999</c:v>
                </c:pt>
                <c:pt idx="812">
                  <c:v>3.9470000000000001</c:v>
                </c:pt>
                <c:pt idx="813">
                  <c:v>3.96</c:v>
                </c:pt>
                <c:pt idx="814">
                  <c:v>3.9540000000000002</c:v>
                </c:pt>
                <c:pt idx="815">
                  <c:v>3.923</c:v>
                </c:pt>
                <c:pt idx="816">
                  <c:v>3.952</c:v>
                </c:pt>
                <c:pt idx="817">
                  <c:v>3.96</c:v>
                </c:pt>
                <c:pt idx="818">
                  <c:v>3.9660000000000002</c:v>
                </c:pt>
                <c:pt idx="819">
                  <c:v>3.9860000000000002</c:v>
                </c:pt>
                <c:pt idx="820">
                  <c:v>4.0030000000000001</c:v>
                </c:pt>
                <c:pt idx="821">
                  <c:v>4.0010000000000003</c:v>
                </c:pt>
                <c:pt idx="822">
                  <c:v>3.992</c:v>
                </c:pt>
                <c:pt idx="823">
                  <c:v>4.0030000000000001</c:v>
                </c:pt>
                <c:pt idx="824">
                  <c:v>4.0039999999999996</c:v>
                </c:pt>
                <c:pt idx="825">
                  <c:v>4.0090000000000003</c:v>
                </c:pt>
                <c:pt idx="826">
                  <c:v>4.0140000000000002</c:v>
                </c:pt>
                <c:pt idx="827">
                  <c:v>4.01</c:v>
                </c:pt>
                <c:pt idx="828">
                  <c:v>4.0129999999999999</c:v>
                </c:pt>
                <c:pt idx="829">
                  <c:v>4.0140000000000002</c:v>
                </c:pt>
                <c:pt idx="830">
                  <c:v>4.0229999999999997</c:v>
                </c:pt>
                <c:pt idx="831">
                  <c:v>4.0250000000000004</c:v>
                </c:pt>
                <c:pt idx="832">
                  <c:v>4.0279999999999996</c:v>
                </c:pt>
                <c:pt idx="833">
                  <c:v>4.0359999999999996</c:v>
                </c:pt>
                <c:pt idx="834">
                  <c:v>4.0430000000000001</c:v>
                </c:pt>
                <c:pt idx="835">
                  <c:v>4.048</c:v>
                </c:pt>
                <c:pt idx="836">
                  <c:v>4.0579999999999998</c:v>
                </c:pt>
                <c:pt idx="837">
                  <c:v>4.069</c:v>
                </c:pt>
                <c:pt idx="838">
                  <c:v>4.0709999999999997</c:v>
                </c:pt>
                <c:pt idx="839">
                  <c:v>4.0780000000000003</c:v>
                </c:pt>
                <c:pt idx="840">
                  <c:v>4.0839999999999996</c:v>
                </c:pt>
                <c:pt idx="841">
                  <c:v>4.0949999999999998</c:v>
                </c:pt>
                <c:pt idx="842">
                  <c:v>4.0970000000000004</c:v>
                </c:pt>
                <c:pt idx="843">
                  <c:v>4.101</c:v>
                </c:pt>
                <c:pt idx="844">
                  <c:v>4.1029999999999998</c:v>
                </c:pt>
                <c:pt idx="845">
                  <c:v>4.1020000000000003</c:v>
                </c:pt>
                <c:pt idx="846">
                  <c:v>4.1070000000000002</c:v>
                </c:pt>
                <c:pt idx="847">
                  <c:v>4.1079999999999997</c:v>
                </c:pt>
                <c:pt idx="848">
                  <c:v>4.1120000000000001</c:v>
                </c:pt>
                <c:pt idx="849">
                  <c:v>4.1120000000000001</c:v>
                </c:pt>
                <c:pt idx="850">
                  <c:v>4.1150000000000002</c:v>
                </c:pt>
                <c:pt idx="851">
                  <c:v>4.1230000000000002</c:v>
                </c:pt>
                <c:pt idx="852">
                  <c:v>4.1319999999999997</c:v>
                </c:pt>
                <c:pt idx="853">
                  <c:v>4.1349999999999998</c:v>
                </c:pt>
                <c:pt idx="854">
                  <c:v>4.1429999999999998</c:v>
                </c:pt>
                <c:pt idx="855">
                  <c:v>4.1529999999999996</c:v>
                </c:pt>
                <c:pt idx="856">
                  <c:v>4.1539999999999999</c:v>
                </c:pt>
                <c:pt idx="857">
                  <c:v>4.1589999999999998</c:v>
                </c:pt>
                <c:pt idx="858">
                  <c:v>4.157</c:v>
                </c:pt>
                <c:pt idx="859">
                  <c:v>4.1609999999999996</c:v>
                </c:pt>
                <c:pt idx="860">
                  <c:v>4.1660000000000004</c:v>
                </c:pt>
                <c:pt idx="861">
                  <c:v>4.16</c:v>
                </c:pt>
                <c:pt idx="862">
                  <c:v>4.1719999999999997</c:v>
                </c:pt>
                <c:pt idx="863">
                  <c:v>4.18</c:v>
                </c:pt>
                <c:pt idx="864">
                  <c:v>4.1920000000000002</c:v>
                </c:pt>
                <c:pt idx="865">
                  <c:v>4.21</c:v>
                </c:pt>
                <c:pt idx="866">
                  <c:v>4.2130000000000001</c:v>
                </c:pt>
                <c:pt idx="867">
                  <c:v>4.2140000000000004</c:v>
                </c:pt>
                <c:pt idx="868">
                  <c:v>4.218</c:v>
                </c:pt>
                <c:pt idx="869">
                  <c:v>4.2279999999999998</c:v>
                </c:pt>
                <c:pt idx="870">
                  <c:v>4.2279999999999998</c:v>
                </c:pt>
                <c:pt idx="871">
                  <c:v>4.2329999999999997</c:v>
                </c:pt>
                <c:pt idx="872">
                  <c:v>4.24</c:v>
                </c:pt>
                <c:pt idx="873">
                  <c:v>4.2439999999999998</c:v>
                </c:pt>
                <c:pt idx="874">
                  <c:v>4.2450000000000001</c:v>
                </c:pt>
                <c:pt idx="875">
                  <c:v>4.2549999999999999</c:v>
                </c:pt>
                <c:pt idx="876">
                  <c:v>4.258</c:v>
                </c:pt>
                <c:pt idx="877">
                  <c:v>4.2590000000000003</c:v>
                </c:pt>
                <c:pt idx="878">
                  <c:v>4.26</c:v>
                </c:pt>
                <c:pt idx="879">
                  <c:v>4.2640000000000002</c:v>
                </c:pt>
                <c:pt idx="880">
                  <c:v>4.2709999999999999</c:v>
                </c:pt>
                <c:pt idx="881">
                  <c:v>4.2690000000000001</c:v>
                </c:pt>
                <c:pt idx="882">
                  <c:v>4.2699999999999996</c:v>
                </c:pt>
                <c:pt idx="883">
                  <c:v>4.2709999999999999</c:v>
                </c:pt>
                <c:pt idx="884">
                  <c:v>4.2839999999999998</c:v>
                </c:pt>
                <c:pt idx="885">
                  <c:v>4.2830000000000004</c:v>
                </c:pt>
                <c:pt idx="886">
                  <c:v>4.2839999999999998</c:v>
                </c:pt>
                <c:pt idx="887">
                  <c:v>4.2839999999999998</c:v>
                </c:pt>
                <c:pt idx="888">
                  <c:v>4.2880000000000003</c:v>
                </c:pt>
                <c:pt idx="889">
                  <c:v>4.2809999999999997</c:v>
                </c:pt>
                <c:pt idx="890">
                  <c:v>4.3010000000000002</c:v>
                </c:pt>
                <c:pt idx="891">
                  <c:v>4.298</c:v>
                </c:pt>
                <c:pt idx="892">
                  <c:v>4.2939999999999996</c:v>
                </c:pt>
                <c:pt idx="893">
                  <c:v>4.2949999999999999</c:v>
                </c:pt>
                <c:pt idx="894">
                  <c:v>4.3</c:v>
                </c:pt>
                <c:pt idx="895">
                  <c:v>4.3129999999999997</c:v>
                </c:pt>
                <c:pt idx="896">
                  <c:v>4.3150000000000004</c:v>
                </c:pt>
                <c:pt idx="897">
                  <c:v>4.3159999999999998</c:v>
                </c:pt>
                <c:pt idx="898">
                  <c:v>4.3209999999999997</c:v>
                </c:pt>
                <c:pt idx="899">
                  <c:v>4.3259999999999996</c:v>
                </c:pt>
                <c:pt idx="900">
                  <c:v>4.3369999999999997</c:v>
                </c:pt>
                <c:pt idx="901">
                  <c:v>4.3470000000000004</c:v>
                </c:pt>
                <c:pt idx="902">
                  <c:v>4.3479999999999999</c:v>
                </c:pt>
                <c:pt idx="903">
                  <c:v>4.3499999999999996</c:v>
                </c:pt>
                <c:pt idx="904">
                  <c:v>4.3449999999999998</c:v>
                </c:pt>
                <c:pt idx="905">
                  <c:v>4.3559999999999999</c:v>
                </c:pt>
                <c:pt idx="906">
                  <c:v>4.3639999999999999</c:v>
                </c:pt>
                <c:pt idx="907">
                  <c:v>4.367</c:v>
                </c:pt>
                <c:pt idx="908">
                  <c:v>4.3659999999999997</c:v>
                </c:pt>
                <c:pt idx="909">
                  <c:v>4.3659999999999997</c:v>
                </c:pt>
                <c:pt idx="910">
                  <c:v>4.375</c:v>
                </c:pt>
                <c:pt idx="911">
                  <c:v>4.3769999999999998</c:v>
                </c:pt>
                <c:pt idx="912">
                  <c:v>4.3689999999999998</c:v>
                </c:pt>
                <c:pt idx="913">
                  <c:v>4.3769999999999998</c:v>
                </c:pt>
                <c:pt idx="914">
                  <c:v>4.3760000000000003</c:v>
                </c:pt>
                <c:pt idx="915">
                  <c:v>4.3840000000000003</c:v>
                </c:pt>
                <c:pt idx="916">
                  <c:v>4.3730000000000002</c:v>
                </c:pt>
                <c:pt idx="917">
                  <c:v>4.3659999999999997</c:v>
                </c:pt>
                <c:pt idx="918">
                  <c:v>4.3819999999999997</c:v>
                </c:pt>
                <c:pt idx="919">
                  <c:v>4.3710000000000004</c:v>
                </c:pt>
                <c:pt idx="920">
                  <c:v>4.3940000000000001</c:v>
                </c:pt>
                <c:pt idx="921">
                  <c:v>4.407</c:v>
                </c:pt>
                <c:pt idx="922">
                  <c:v>4.4109999999999996</c:v>
                </c:pt>
                <c:pt idx="923">
                  <c:v>4.431</c:v>
                </c:pt>
                <c:pt idx="924">
                  <c:v>4.444</c:v>
                </c:pt>
                <c:pt idx="925">
                  <c:v>4.4770000000000003</c:v>
                </c:pt>
                <c:pt idx="926">
                  <c:v>4.516</c:v>
                </c:pt>
                <c:pt idx="927">
                  <c:v>4.5650000000000004</c:v>
                </c:pt>
                <c:pt idx="928">
                  <c:v>4.5709999999999997</c:v>
                </c:pt>
                <c:pt idx="929">
                  <c:v>4.5739999999999998</c:v>
                </c:pt>
                <c:pt idx="930">
                  <c:v>4.6130000000000004</c:v>
                </c:pt>
                <c:pt idx="931">
                  <c:v>4.6529999999999996</c:v>
                </c:pt>
                <c:pt idx="932">
                  <c:v>4.6669999999999998</c:v>
                </c:pt>
                <c:pt idx="933">
                  <c:v>4.67</c:v>
                </c:pt>
                <c:pt idx="934">
                  <c:v>4.6929999999999996</c:v>
                </c:pt>
                <c:pt idx="935">
                  <c:v>4.7469999999999999</c:v>
                </c:pt>
                <c:pt idx="936">
                  <c:v>4.7569999999999997</c:v>
                </c:pt>
                <c:pt idx="937">
                  <c:v>4.7450000000000001</c:v>
                </c:pt>
                <c:pt idx="938">
                  <c:v>4.7220000000000004</c:v>
                </c:pt>
                <c:pt idx="939">
                  <c:v>4.7270000000000003</c:v>
                </c:pt>
                <c:pt idx="940">
                  <c:v>4.7380000000000004</c:v>
                </c:pt>
                <c:pt idx="941">
                  <c:v>4.7640000000000002</c:v>
                </c:pt>
                <c:pt idx="942">
                  <c:v>4.7649999999999997</c:v>
                </c:pt>
                <c:pt idx="943">
                  <c:v>4.7770000000000001</c:v>
                </c:pt>
                <c:pt idx="944">
                  <c:v>4.7930000000000001</c:v>
                </c:pt>
                <c:pt idx="945">
                  <c:v>4.774</c:v>
                </c:pt>
                <c:pt idx="946">
                  <c:v>4.7629999999999999</c:v>
                </c:pt>
                <c:pt idx="947">
                  <c:v>4.7530000000000001</c:v>
                </c:pt>
                <c:pt idx="948">
                  <c:v>4.76</c:v>
                </c:pt>
                <c:pt idx="949">
                  <c:v>4.7619999999999996</c:v>
                </c:pt>
                <c:pt idx="950">
                  <c:v>4.7549999999999999</c:v>
                </c:pt>
                <c:pt idx="951">
                  <c:v>4.734</c:v>
                </c:pt>
                <c:pt idx="952">
                  <c:v>4.7300000000000004</c:v>
                </c:pt>
                <c:pt idx="953">
                  <c:v>4.734</c:v>
                </c:pt>
                <c:pt idx="954">
                  <c:v>4.7300000000000004</c:v>
                </c:pt>
                <c:pt idx="955">
                  <c:v>4.7220000000000004</c:v>
                </c:pt>
                <c:pt idx="956">
                  <c:v>4.72</c:v>
                </c:pt>
                <c:pt idx="957">
                  <c:v>4.7359999999999998</c:v>
                </c:pt>
                <c:pt idx="958">
                  <c:v>4.7460000000000004</c:v>
                </c:pt>
                <c:pt idx="959">
                  <c:v>4.75</c:v>
                </c:pt>
                <c:pt idx="960">
                  <c:v>4.7640000000000002</c:v>
                </c:pt>
                <c:pt idx="961">
                  <c:v>4.7590000000000003</c:v>
                </c:pt>
                <c:pt idx="962">
                  <c:v>4.7530000000000001</c:v>
                </c:pt>
                <c:pt idx="963">
                  <c:v>4.7530000000000001</c:v>
                </c:pt>
                <c:pt idx="964">
                  <c:v>4.7489999999999997</c:v>
                </c:pt>
                <c:pt idx="965">
                  <c:v>4.7359999999999998</c:v>
                </c:pt>
                <c:pt idx="966">
                  <c:v>4.7249999999999996</c:v>
                </c:pt>
                <c:pt idx="967">
                  <c:v>4.7229999999999999</c:v>
                </c:pt>
                <c:pt idx="968">
                  <c:v>4.7160000000000002</c:v>
                </c:pt>
                <c:pt idx="969">
                  <c:v>4.7039999999999997</c:v>
                </c:pt>
                <c:pt idx="970">
                  <c:v>4.6929999999999996</c:v>
                </c:pt>
                <c:pt idx="971">
                  <c:v>4.6529999999999996</c:v>
                </c:pt>
                <c:pt idx="972">
                  <c:v>4.6559999999999997</c:v>
                </c:pt>
                <c:pt idx="973">
                  <c:v>4.6509999999999998</c:v>
                </c:pt>
                <c:pt idx="974">
                  <c:v>4.6550000000000002</c:v>
                </c:pt>
                <c:pt idx="975">
                  <c:v>4.6520000000000001</c:v>
                </c:pt>
                <c:pt idx="976">
                  <c:v>4.6340000000000003</c:v>
                </c:pt>
                <c:pt idx="977">
                  <c:v>4.609</c:v>
                </c:pt>
                <c:pt idx="978">
                  <c:v>4.6079999999999997</c:v>
                </c:pt>
                <c:pt idx="979">
                  <c:v>4.5979999999999999</c:v>
                </c:pt>
                <c:pt idx="980">
                  <c:v>4.59</c:v>
                </c:pt>
                <c:pt idx="981">
                  <c:v>4.59</c:v>
                </c:pt>
                <c:pt idx="982">
                  <c:v>4.5979999999999999</c:v>
                </c:pt>
                <c:pt idx="983">
                  <c:v>4.6059999999999999</c:v>
                </c:pt>
                <c:pt idx="984">
                  <c:v>4.6059999999999999</c:v>
                </c:pt>
                <c:pt idx="985">
                  <c:v>4.6180000000000003</c:v>
                </c:pt>
                <c:pt idx="986">
                  <c:v>4.6059999999999999</c:v>
                </c:pt>
                <c:pt idx="987">
                  <c:v>4.601</c:v>
                </c:pt>
                <c:pt idx="988">
                  <c:v>4.5999999999999996</c:v>
                </c:pt>
                <c:pt idx="989">
                  <c:v>4.5970000000000004</c:v>
                </c:pt>
                <c:pt idx="990">
                  <c:v>4.5830000000000002</c:v>
                </c:pt>
                <c:pt idx="991">
                  <c:v>4.58</c:v>
                </c:pt>
                <c:pt idx="992">
                  <c:v>4.5720000000000001</c:v>
                </c:pt>
                <c:pt idx="993">
                  <c:v>4.5730000000000004</c:v>
                </c:pt>
                <c:pt idx="994">
                  <c:v>4.5789999999999997</c:v>
                </c:pt>
                <c:pt idx="995">
                  <c:v>4.5860000000000003</c:v>
                </c:pt>
                <c:pt idx="996">
                  <c:v>4.5919999999999996</c:v>
                </c:pt>
                <c:pt idx="997">
                  <c:v>4.6139999999999999</c:v>
                </c:pt>
                <c:pt idx="998">
                  <c:v>4.617</c:v>
                </c:pt>
                <c:pt idx="999">
                  <c:v>4.6310000000000002</c:v>
                </c:pt>
                <c:pt idx="1000">
                  <c:v>4.6539999999999999</c:v>
                </c:pt>
                <c:pt idx="1001">
                  <c:v>4.6689999999999996</c:v>
                </c:pt>
                <c:pt idx="1002">
                  <c:v>4.6859999999999999</c:v>
                </c:pt>
                <c:pt idx="1003">
                  <c:v>4.6929999999999996</c:v>
                </c:pt>
                <c:pt idx="1004">
                  <c:v>4.7149999999999999</c:v>
                </c:pt>
                <c:pt idx="1005">
                  <c:v>4.7370000000000001</c:v>
                </c:pt>
                <c:pt idx="1006">
                  <c:v>4.7510000000000003</c:v>
                </c:pt>
                <c:pt idx="1007">
                  <c:v>4.7750000000000004</c:v>
                </c:pt>
                <c:pt idx="1008">
                  <c:v>4.7949999999999999</c:v>
                </c:pt>
                <c:pt idx="1009">
                  <c:v>4.8010000000000002</c:v>
                </c:pt>
                <c:pt idx="1010">
                  <c:v>4.8</c:v>
                </c:pt>
                <c:pt idx="1011">
                  <c:v>4.8390000000000004</c:v>
                </c:pt>
                <c:pt idx="1012">
                  <c:v>4.8600000000000003</c:v>
                </c:pt>
                <c:pt idx="1013">
                  <c:v>4.8810000000000002</c:v>
                </c:pt>
                <c:pt idx="1014">
                  <c:v>4.9059999999999997</c:v>
                </c:pt>
                <c:pt idx="1015">
                  <c:v>4.8979999999999997</c:v>
                </c:pt>
                <c:pt idx="1016">
                  <c:v>4.91</c:v>
                </c:pt>
                <c:pt idx="1017">
                  <c:v>4.9169999999999998</c:v>
                </c:pt>
                <c:pt idx="1018">
                  <c:v>4.8369999999999997</c:v>
                </c:pt>
                <c:pt idx="1019">
                  <c:v>4.8170000000000002</c:v>
                </c:pt>
                <c:pt idx="1020">
                  <c:v>4.7919999999999998</c:v>
                </c:pt>
                <c:pt idx="1021">
                  <c:v>4.7809999999999997</c:v>
                </c:pt>
                <c:pt idx="1022">
                  <c:v>4.7750000000000004</c:v>
                </c:pt>
                <c:pt idx="1023">
                  <c:v>4.7679999999999998</c:v>
                </c:pt>
                <c:pt idx="1024">
                  <c:v>4.7089999999999996</c:v>
                </c:pt>
                <c:pt idx="1025">
                  <c:v>4.7069999999999999</c:v>
                </c:pt>
                <c:pt idx="1026">
                  <c:v>4.7030000000000003</c:v>
                </c:pt>
                <c:pt idx="1027">
                  <c:v>4.6779999999999999</c:v>
                </c:pt>
                <c:pt idx="1028">
                  <c:v>4.6609999999999996</c:v>
                </c:pt>
                <c:pt idx="1029">
                  <c:v>4.6500000000000004</c:v>
                </c:pt>
                <c:pt idx="1030">
                  <c:v>4.6449999999999996</c:v>
                </c:pt>
                <c:pt idx="1031">
                  <c:v>4.641</c:v>
                </c:pt>
                <c:pt idx="1032">
                  <c:v>4.6369999999999996</c:v>
                </c:pt>
                <c:pt idx="1033">
                  <c:v>4.6269999999999998</c:v>
                </c:pt>
                <c:pt idx="1034">
                  <c:v>4.5869999999999997</c:v>
                </c:pt>
                <c:pt idx="1035">
                  <c:v>4.569</c:v>
                </c:pt>
                <c:pt idx="1036">
                  <c:v>4.5170000000000003</c:v>
                </c:pt>
                <c:pt idx="1037">
                  <c:v>4.4539999999999997</c:v>
                </c:pt>
                <c:pt idx="1038">
                  <c:v>4.4240000000000004</c:v>
                </c:pt>
                <c:pt idx="1039">
                  <c:v>4.3899999999999997</c:v>
                </c:pt>
                <c:pt idx="1040">
                  <c:v>4.327</c:v>
                </c:pt>
                <c:pt idx="1041">
                  <c:v>4.2930000000000001</c:v>
                </c:pt>
                <c:pt idx="1042">
                  <c:v>4.3070000000000004</c:v>
                </c:pt>
                <c:pt idx="1043">
                  <c:v>4.3949999999999996</c:v>
                </c:pt>
                <c:pt idx="1044">
                  <c:v>4.3780000000000001</c:v>
                </c:pt>
                <c:pt idx="1045">
                  <c:v>4.3949999999999996</c:v>
                </c:pt>
                <c:pt idx="1046">
                  <c:v>4.3890000000000002</c:v>
                </c:pt>
                <c:pt idx="1047">
                  <c:v>4.3630000000000004</c:v>
                </c:pt>
                <c:pt idx="1048">
                  <c:v>4.3559999999999999</c:v>
                </c:pt>
                <c:pt idx="1049">
                  <c:v>4.3639999999999999</c:v>
                </c:pt>
                <c:pt idx="1050">
                  <c:v>4.3710000000000004</c:v>
                </c:pt>
                <c:pt idx="1051">
                  <c:v>4.3479999999999999</c:v>
                </c:pt>
                <c:pt idx="1052">
                  <c:v>4.3479999999999999</c:v>
                </c:pt>
                <c:pt idx="1053">
                  <c:v>4.2960000000000003</c:v>
                </c:pt>
                <c:pt idx="1054">
                  <c:v>4.3109999999999999</c:v>
                </c:pt>
                <c:pt idx="1055">
                  <c:v>4.3120000000000003</c:v>
                </c:pt>
                <c:pt idx="1056">
                  <c:v>4.3319999999999999</c:v>
                </c:pt>
                <c:pt idx="1057">
                  <c:v>4.335</c:v>
                </c:pt>
                <c:pt idx="1058">
                  <c:v>4.3499999999999996</c:v>
                </c:pt>
                <c:pt idx="1059">
                  <c:v>4.3550000000000004</c:v>
                </c:pt>
                <c:pt idx="1060">
                  <c:v>4.3570000000000002</c:v>
                </c:pt>
                <c:pt idx="1061">
                  <c:v>4.3710000000000004</c:v>
                </c:pt>
                <c:pt idx="1062">
                  <c:v>4.3760000000000003</c:v>
                </c:pt>
                <c:pt idx="1063">
                  <c:v>4.3710000000000004</c:v>
                </c:pt>
                <c:pt idx="1064">
                  <c:v>4.3819999999999997</c:v>
                </c:pt>
                <c:pt idx="1065">
                  <c:v>4.3890000000000002</c:v>
                </c:pt>
                <c:pt idx="1066">
                  <c:v>4.3899999999999997</c:v>
                </c:pt>
                <c:pt idx="1067">
                  <c:v>4.3890000000000002</c:v>
                </c:pt>
                <c:pt idx="1068">
                  <c:v>4.383</c:v>
                </c:pt>
                <c:pt idx="1069">
                  <c:v>4.3789999999999996</c:v>
                </c:pt>
                <c:pt idx="1070">
                  <c:v>4.3949999999999996</c:v>
                </c:pt>
                <c:pt idx="1071">
                  <c:v>4.4059999999999997</c:v>
                </c:pt>
                <c:pt idx="1072">
                  <c:v>4.4370000000000003</c:v>
                </c:pt>
                <c:pt idx="1073">
                  <c:v>4.4939999999999998</c:v>
                </c:pt>
                <c:pt idx="1074">
                  <c:v>4.5540000000000003</c:v>
                </c:pt>
                <c:pt idx="1075">
                  <c:v>4.5730000000000004</c:v>
                </c:pt>
                <c:pt idx="1076">
                  <c:v>4.5880000000000001</c:v>
                </c:pt>
                <c:pt idx="1077">
                  <c:v>4.5940000000000003</c:v>
                </c:pt>
                <c:pt idx="1078">
                  <c:v>4.6100000000000003</c:v>
                </c:pt>
                <c:pt idx="1079">
                  <c:v>4.6390000000000002</c:v>
                </c:pt>
                <c:pt idx="1080">
                  <c:v>4.6500000000000004</c:v>
                </c:pt>
                <c:pt idx="1081">
                  <c:v>4.6609999999999996</c:v>
                </c:pt>
                <c:pt idx="1082">
                  <c:v>4.6749999999999998</c:v>
                </c:pt>
                <c:pt idx="1083">
                  <c:v>4.7050000000000001</c:v>
                </c:pt>
                <c:pt idx="1084">
                  <c:v>4.718</c:v>
                </c:pt>
                <c:pt idx="1085">
                  <c:v>4.7309999999999999</c:v>
                </c:pt>
                <c:pt idx="1086">
                  <c:v>4.7329999999999997</c:v>
                </c:pt>
                <c:pt idx="1087">
                  <c:v>4.7249999999999996</c:v>
                </c:pt>
                <c:pt idx="1088">
                  <c:v>4.7320000000000002</c:v>
                </c:pt>
                <c:pt idx="1089">
                  <c:v>4.7370000000000001</c:v>
                </c:pt>
                <c:pt idx="1090">
                  <c:v>4.7439999999999998</c:v>
                </c:pt>
                <c:pt idx="1091">
                  <c:v>4.7450000000000001</c:v>
                </c:pt>
                <c:pt idx="1092">
                  <c:v>4.7469999999999999</c:v>
                </c:pt>
                <c:pt idx="1093">
                  <c:v>4.7469999999999999</c:v>
                </c:pt>
                <c:pt idx="1094">
                  <c:v>4.7469999999999999</c:v>
                </c:pt>
                <c:pt idx="1095">
                  <c:v>4.7469999999999999</c:v>
                </c:pt>
                <c:pt idx="1096">
                  <c:v>4.7510000000000003</c:v>
                </c:pt>
                <c:pt idx="1097">
                  <c:v>4.7569999999999997</c:v>
                </c:pt>
                <c:pt idx="1098">
                  <c:v>4.7670000000000003</c:v>
                </c:pt>
                <c:pt idx="1099">
                  <c:v>4.7759999999999998</c:v>
                </c:pt>
                <c:pt idx="1100">
                  <c:v>4.7930000000000001</c:v>
                </c:pt>
                <c:pt idx="1101">
                  <c:v>4.798</c:v>
                </c:pt>
                <c:pt idx="1102">
                  <c:v>4.8170000000000002</c:v>
                </c:pt>
                <c:pt idx="1103">
                  <c:v>4.8360000000000003</c:v>
                </c:pt>
                <c:pt idx="1104">
                  <c:v>4.8650000000000002</c:v>
                </c:pt>
                <c:pt idx="1105">
                  <c:v>4.8650000000000002</c:v>
                </c:pt>
                <c:pt idx="1106">
                  <c:v>4.8810000000000002</c:v>
                </c:pt>
                <c:pt idx="1107">
                  <c:v>4.8810000000000002</c:v>
                </c:pt>
                <c:pt idx="1108">
                  <c:v>4.883</c:v>
                </c:pt>
                <c:pt idx="1109">
                  <c:v>4.8819999999999997</c:v>
                </c:pt>
                <c:pt idx="1110">
                  <c:v>4.8780000000000001</c:v>
                </c:pt>
                <c:pt idx="1111">
                  <c:v>4.8789999999999996</c:v>
                </c:pt>
                <c:pt idx="1112">
                  <c:v>4.88</c:v>
                </c:pt>
                <c:pt idx="1113">
                  <c:v>4.8789999999999996</c:v>
                </c:pt>
                <c:pt idx="1114">
                  <c:v>4.8769999999999998</c:v>
                </c:pt>
                <c:pt idx="1115">
                  <c:v>4.8719999999999999</c:v>
                </c:pt>
                <c:pt idx="1116">
                  <c:v>4.8769999999999998</c:v>
                </c:pt>
                <c:pt idx="1117">
                  <c:v>4.8789999999999996</c:v>
                </c:pt>
                <c:pt idx="1118">
                  <c:v>4.8920000000000003</c:v>
                </c:pt>
                <c:pt idx="1119">
                  <c:v>4.899</c:v>
                </c:pt>
                <c:pt idx="1120">
                  <c:v>4.9000000000000004</c:v>
                </c:pt>
                <c:pt idx="1121">
                  <c:v>4.8959999999999999</c:v>
                </c:pt>
                <c:pt idx="1122">
                  <c:v>4.8979999999999997</c:v>
                </c:pt>
                <c:pt idx="1123">
                  <c:v>4.9029999999999996</c:v>
                </c:pt>
                <c:pt idx="1124">
                  <c:v>4.9059999999999997</c:v>
                </c:pt>
                <c:pt idx="1125">
                  <c:v>4.915</c:v>
                </c:pt>
                <c:pt idx="1126">
                  <c:v>4.9219999999999997</c:v>
                </c:pt>
                <c:pt idx="1127">
                  <c:v>4.9219999999999997</c:v>
                </c:pt>
                <c:pt idx="1128">
                  <c:v>4.9219999999999997</c:v>
                </c:pt>
                <c:pt idx="1129">
                  <c:v>4.923</c:v>
                </c:pt>
                <c:pt idx="1130">
                  <c:v>4.9279999999999999</c:v>
                </c:pt>
                <c:pt idx="1131">
                  <c:v>4.9279999999999999</c:v>
                </c:pt>
                <c:pt idx="1132">
                  <c:v>4.9279999999999999</c:v>
                </c:pt>
                <c:pt idx="1133">
                  <c:v>4.9340000000000002</c:v>
                </c:pt>
                <c:pt idx="1134">
                  <c:v>4.9379999999999997</c:v>
                </c:pt>
                <c:pt idx="1135">
                  <c:v>5.1130000000000004</c:v>
                </c:pt>
                <c:pt idx="1136">
                  <c:v>5.12</c:v>
                </c:pt>
                <c:pt idx="1137">
                  <c:v>5.1239999999999997</c:v>
                </c:pt>
                <c:pt idx="1138">
                  <c:v>5.12</c:v>
                </c:pt>
                <c:pt idx="1139">
                  <c:v>5.1289999999999996</c:v>
                </c:pt>
                <c:pt idx="1140">
                  <c:v>5.1319999999999997</c:v>
                </c:pt>
                <c:pt idx="1141">
                  <c:v>5.1260000000000003</c:v>
                </c:pt>
                <c:pt idx="1142">
                  <c:v>5.1269999999999998</c:v>
                </c:pt>
                <c:pt idx="1143">
                  <c:v>5.1260000000000003</c:v>
                </c:pt>
                <c:pt idx="1144">
                  <c:v>5.1269999999999998</c:v>
                </c:pt>
                <c:pt idx="1145">
                  <c:v>5.1260000000000003</c:v>
                </c:pt>
                <c:pt idx="1146">
                  <c:v>5.1260000000000003</c:v>
                </c:pt>
                <c:pt idx="1147">
                  <c:v>5.1269999999999998</c:v>
                </c:pt>
                <c:pt idx="1148">
                  <c:v>5.125</c:v>
                </c:pt>
                <c:pt idx="1149">
                  <c:v>5.1210000000000004</c:v>
                </c:pt>
                <c:pt idx="1150">
                  <c:v>5.1280000000000001</c:v>
                </c:pt>
                <c:pt idx="1151">
                  <c:v>5.13</c:v>
                </c:pt>
                <c:pt idx="1152">
                  <c:v>5.1449999999999996</c:v>
                </c:pt>
                <c:pt idx="1153">
                  <c:v>5.1529999999999996</c:v>
                </c:pt>
                <c:pt idx="1154">
                  <c:v>5.165</c:v>
                </c:pt>
                <c:pt idx="1155">
                  <c:v>5.1440000000000001</c:v>
                </c:pt>
                <c:pt idx="1156">
                  <c:v>5.1440000000000001</c:v>
                </c:pt>
                <c:pt idx="1157">
                  <c:v>5.14</c:v>
                </c:pt>
                <c:pt idx="1158">
                  <c:v>5.1449999999999996</c:v>
                </c:pt>
                <c:pt idx="1159">
                  <c:v>5.1390000000000002</c:v>
                </c:pt>
                <c:pt idx="1160">
                  <c:v>5.1449999999999996</c:v>
                </c:pt>
                <c:pt idx="1161">
                  <c:v>5.1459999999999999</c:v>
                </c:pt>
                <c:pt idx="1162">
                  <c:v>5.14</c:v>
                </c:pt>
                <c:pt idx="1163">
                  <c:v>5.1360000000000001</c:v>
                </c:pt>
                <c:pt idx="1164">
                  <c:v>5.1390000000000002</c:v>
                </c:pt>
                <c:pt idx="1165">
                  <c:v>5.1379999999999999</c:v>
                </c:pt>
                <c:pt idx="1166">
                  <c:v>5.1529999999999996</c:v>
                </c:pt>
                <c:pt idx="1167">
                  <c:v>5.1580000000000004</c:v>
                </c:pt>
                <c:pt idx="1168">
                  <c:v>5.1609999999999996</c:v>
                </c:pt>
                <c:pt idx="1169">
                  <c:v>5.1550000000000002</c:v>
                </c:pt>
                <c:pt idx="1170">
                  <c:v>5.1479999999999997</c:v>
                </c:pt>
                <c:pt idx="1171">
                  <c:v>5.149</c:v>
                </c:pt>
                <c:pt idx="1172">
                  <c:v>5.1509999999999998</c:v>
                </c:pt>
                <c:pt idx="1173">
                  <c:v>5.1580000000000004</c:v>
                </c:pt>
                <c:pt idx="1174">
                  <c:v>5.1559999999999997</c:v>
                </c:pt>
                <c:pt idx="1175">
                  <c:v>5.16</c:v>
                </c:pt>
                <c:pt idx="1176">
                  <c:v>5.1630000000000003</c:v>
                </c:pt>
                <c:pt idx="1177">
                  <c:v>5.1619999999999999</c:v>
                </c:pt>
                <c:pt idx="1178">
                  <c:v>5.1660000000000004</c:v>
                </c:pt>
                <c:pt idx="1179">
                  <c:v>5.1669999999999998</c:v>
                </c:pt>
                <c:pt idx="1180">
                  <c:v>5.149</c:v>
                </c:pt>
                <c:pt idx="1181">
                  <c:v>5.1550000000000002</c:v>
                </c:pt>
                <c:pt idx="1182">
                  <c:v>5.157</c:v>
                </c:pt>
                <c:pt idx="1183">
                  <c:v>5.1559999999999997</c:v>
                </c:pt>
                <c:pt idx="1184">
                  <c:v>5.157</c:v>
                </c:pt>
                <c:pt idx="1185">
                  <c:v>5.1619999999999999</c:v>
                </c:pt>
                <c:pt idx="1186">
                  <c:v>5.1589999999999998</c:v>
                </c:pt>
                <c:pt idx="1187">
                  <c:v>5.157</c:v>
                </c:pt>
                <c:pt idx="1188">
                  <c:v>5.16</c:v>
                </c:pt>
                <c:pt idx="1189">
                  <c:v>5.16</c:v>
                </c:pt>
                <c:pt idx="1190">
                  <c:v>5.1619999999999999</c:v>
                </c:pt>
                <c:pt idx="1191">
                  <c:v>5.1609999999999996</c:v>
                </c:pt>
                <c:pt idx="1192">
                  <c:v>5.1580000000000004</c:v>
                </c:pt>
                <c:pt idx="1193">
                  <c:v>5.1589999999999998</c:v>
                </c:pt>
                <c:pt idx="1194">
                  <c:v>5.165</c:v>
                </c:pt>
                <c:pt idx="1195">
                  <c:v>5.1689999999999996</c:v>
                </c:pt>
                <c:pt idx="1196">
                  <c:v>5.165</c:v>
                </c:pt>
                <c:pt idx="1197">
                  <c:v>5.1639999999999997</c:v>
                </c:pt>
                <c:pt idx="1198">
                  <c:v>5.165</c:v>
                </c:pt>
                <c:pt idx="1199">
                  <c:v>5.173</c:v>
                </c:pt>
                <c:pt idx="1200">
                  <c:v>5.1710000000000003</c:v>
                </c:pt>
                <c:pt idx="1201">
                  <c:v>5.1749999999999998</c:v>
                </c:pt>
                <c:pt idx="1202">
                  <c:v>5.1740000000000004</c:v>
                </c:pt>
                <c:pt idx="1203">
                  <c:v>5.1749999999999998</c:v>
                </c:pt>
                <c:pt idx="1204">
                  <c:v>5.1790000000000003</c:v>
                </c:pt>
                <c:pt idx="1205">
                  <c:v>5.1849999999999996</c:v>
                </c:pt>
                <c:pt idx="1206">
                  <c:v>5.1870000000000003</c:v>
                </c:pt>
                <c:pt idx="1207">
                  <c:v>5.1920000000000002</c:v>
                </c:pt>
                <c:pt idx="1208">
                  <c:v>5.202</c:v>
                </c:pt>
                <c:pt idx="1209">
                  <c:v>5.2229999999999999</c:v>
                </c:pt>
                <c:pt idx="1210">
                  <c:v>5.2350000000000003</c:v>
                </c:pt>
                <c:pt idx="1211">
                  <c:v>5.242</c:v>
                </c:pt>
                <c:pt idx="1212">
                  <c:v>5.2560000000000002</c:v>
                </c:pt>
                <c:pt idx="1213">
                  <c:v>5.2759999999999998</c:v>
                </c:pt>
                <c:pt idx="1214">
                  <c:v>5.2960000000000003</c:v>
                </c:pt>
                <c:pt idx="1215">
                  <c:v>5.29</c:v>
                </c:pt>
                <c:pt idx="1216">
                  <c:v>5.3150000000000004</c:v>
                </c:pt>
                <c:pt idx="1217">
                  <c:v>5.3769999999999998</c:v>
                </c:pt>
                <c:pt idx="1218">
                  <c:v>5.4050000000000002</c:v>
                </c:pt>
                <c:pt idx="1219">
                  <c:v>5.4210000000000003</c:v>
                </c:pt>
                <c:pt idx="1220">
                  <c:v>5.415</c:v>
                </c:pt>
                <c:pt idx="1221">
                  <c:v>5.4189999999999996</c:v>
                </c:pt>
                <c:pt idx="1222">
                  <c:v>5.4349999999999996</c:v>
                </c:pt>
                <c:pt idx="1223">
                  <c:v>5.4379999999999997</c:v>
                </c:pt>
                <c:pt idx="1224">
                  <c:v>5.4480000000000004</c:v>
                </c:pt>
                <c:pt idx="1225">
                  <c:v>5.431</c:v>
                </c:pt>
                <c:pt idx="1226">
                  <c:v>5.367</c:v>
                </c:pt>
                <c:pt idx="1227">
                  <c:v>5.298</c:v>
                </c:pt>
                <c:pt idx="1228">
                  <c:v>5.2350000000000003</c:v>
                </c:pt>
                <c:pt idx="1229">
                  <c:v>5.1630000000000003</c:v>
                </c:pt>
                <c:pt idx="1230">
                  <c:v>5.117</c:v>
                </c:pt>
                <c:pt idx="1231">
                  <c:v>5.0629999999999997</c:v>
                </c:pt>
                <c:pt idx="1232">
                  <c:v>5.03</c:v>
                </c:pt>
                <c:pt idx="1233">
                  <c:v>5.0060000000000002</c:v>
                </c:pt>
                <c:pt idx="1234">
                  <c:v>4.992</c:v>
                </c:pt>
                <c:pt idx="1235">
                  <c:v>4.9729999999999999</c:v>
                </c:pt>
                <c:pt idx="1236">
                  <c:v>4.9640000000000004</c:v>
                </c:pt>
                <c:pt idx="1237">
                  <c:v>4.93</c:v>
                </c:pt>
                <c:pt idx="1238">
                  <c:v>4.8940000000000001</c:v>
                </c:pt>
                <c:pt idx="1239">
                  <c:v>4.8479999999999999</c:v>
                </c:pt>
                <c:pt idx="1240">
                  <c:v>4.8040000000000003</c:v>
                </c:pt>
                <c:pt idx="1241">
                  <c:v>4.7859999999999996</c:v>
                </c:pt>
                <c:pt idx="1242">
                  <c:v>4.7539999999999996</c:v>
                </c:pt>
                <c:pt idx="1243">
                  <c:v>4.7160000000000002</c:v>
                </c:pt>
                <c:pt idx="1244">
                  <c:v>4.6509999999999998</c:v>
                </c:pt>
                <c:pt idx="1245">
                  <c:v>4.5439999999999996</c:v>
                </c:pt>
                <c:pt idx="1246">
                  <c:v>4.4749999999999996</c:v>
                </c:pt>
                <c:pt idx="1247">
                  <c:v>4.399</c:v>
                </c:pt>
                <c:pt idx="1248">
                  <c:v>4.3449999999999998</c:v>
                </c:pt>
                <c:pt idx="1249">
                  <c:v>4.3090000000000002</c:v>
                </c:pt>
                <c:pt idx="1250">
                  <c:v>4.2919999999999998</c:v>
                </c:pt>
                <c:pt idx="1251">
                  <c:v>4.2619999999999996</c:v>
                </c:pt>
                <c:pt idx="1252">
                  <c:v>4.2140000000000004</c:v>
                </c:pt>
                <c:pt idx="1253">
                  <c:v>4.17</c:v>
                </c:pt>
                <c:pt idx="1254">
                  <c:v>4.117</c:v>
                </c:pt>
                <c:pt idx="1255">
                  <c:v>4.0650000000000004</c:v>
                </c:pt>
                <c:pt idx="1256">
                  <c:v>4.0199999999999996</c:v>
                </c:pt>
                <c:pt idx="1257">
                  <c:v>3.9950000000000001</c:v>
                </c:pt>
                <c:pt idx="1258">
                  <c:v>3.956</c:v>
                </c:pt>
                <c:pt idx="1259">
                  <c:v>3.9279999999999999</c:v>
                </c:pt>
                <c:pt idx="1260">
                  <c:v>3.8969999999999998</c:v>
                </c:pt>
                <c:pt idx="1261">
                  <c:v>3.859</c:v>
                </c:pt>
                <c:pt idx="1262">
                  <c:v>3.8279999999999998</c:v>
                </c:pt>
                <c:pt idx="1263">
                  <c:v>3.7869999999999999</c:v>
                </c:pt>
                <c:pt idx="1264">
                  <c:v>3.71</c:v>
                </c:pt>
                <c:pt idx="1265">
                  <c:v>3.6240000000000001</c:v>
                </c:pt>
                <c:pt idx="1266">
                  <c:v>3.5630000000000002</c:v>
                </c:pt>
                <c:pt idx="1267">
                  <c:v>3.5139999999999998</c:v>
                </c:pt>
                <c:pt idx="1268">
                  <c:v>3.4660000000000002</c:v>
                </c:pt>
                <c:pt idx="1269">
                  <c:v>3.4169999999999998</c:v>
                </c:pt>
                <c:pt idx="1270">
                  <c:v>3.3690000000000002</c:v>
                </c:pt>
                <c:pt idx="1271">
                  <c:v>3.3340000000000001</c:v>
                </c:pt>
                <c:pt idx="1272">
                  <c:v>3.298</c:v>
                </c:pt>
                <c:pt idx="1273">
                  <c:v>3.2429999999999999</c:v>
                </c:pt>
                <c:pt idx="1274">
                  <c:v>3.202</c:v>
                </c:pt>
                <c:pt idx="1275">
                  <c:v>3.165</c:v>
                </c:pt>
                <c:pt idx="1276">
                  <c:v>3.1320000000000001</c:v>
                </c:pt>
                <c:pt idx="1277">
                  <c:v>3.0920000000000001</c:v>
                </c:pt>
                <c:pt idx="1278">
                  <c:v>3.0609999999999999</c:v>
                </c:pt>
                <c:pt idx="1279">
                  <c:v>3.0369999999999999</c:v>
                </c:pt>
                <c:pt idx="1280">
                  <c:v>3</c:v>
                </c:pt>
                <c:pt idx="1281">
                  <c:v>2.9710000000000001</c:v>
                </c:pt>
                <c:pt idx="1282">
                  <c:v>2.9449999999999998</c:v>
                </c:pt>
                <c:pt idx="1283">
                  <c:v>2.9129999999999998</c:v>
                </c:pt>
                <c:pt idx="1284">
                  <c:v>2.8820000000000001</c:v>
                </c:pt>
                <c:pt idx="1285">
                  <c:v>2.8450000000000002</c:v>
                </c:pt>
                <c:pt idx="1286">
                  <c:v>2.8109999999999999</c:v>
                </c:pt>
                <c:pt idx="1287">
                  <c:v>2.7650000000000001</c:v>
                </c:pt>
                <c:pt idx="1288">
                  <c:v>2.7160000000000002</c:v>
                </c:pt>
                <c:pt idx="1289">
                  <c:v>2.6709999999999998</c:v>
                </c:pt>
                <c:pt idx="1290">
                  <c:v>2.6309999999999998</c:v>
                </c:pt>
                <c:pt idx="1291">
                  <c:v>2.5720000000000001</c:v>
                </c:pt>
                <c:pt idx="1292">
                  <c:v>2.5310000000000001</c:v>
                </c:pt>
                <c:pt idx="1293">
                  <c:v>2.4870000000000001</c:v>
                </c:pt>
                <c:pt idx="1294">
                  <c:v>2.4470000000000001</c:v>
                </c:pt>
                <c:pt idx="1295">
                  <c:v>2.39</c:v>
                </c:pt>
                <c:pt idx="1296">
                  <c:v>2.3410000000000002</c:v>
                </c:pt>
                <c:pt idx="1297">
                  <c:v>2.294</c:v>
                </c:pt>
                <c:pt idx="1298">
                  <c:v>2.2519999999999998</c:v>
                </c:pt>
                <c:pt idx="1299">
                  <c:v>2.2389999999999999</c:v>
                </c:pt>
                <c:pt idx="1300">
                  <c:v>2.214</c:v>
                </c:pt>
                <c:pt idx="1301">
                  <c:v>2.194</c:v>
                </c:pt>
                <c:pt idx="1302">
                  <c:v>2.1760000000000002</c:v>
                </c:pt>
                <c:pt idx="1303">
                  <c:v>2.1619999999999999</c:v>
                </c:pt>
                <c:pt idx="1304">
                  <c:v>2.153</c:v>
                </c:pt>
                <c:pt idx="1305">
                  <c:v>2.1429999999999998</c:v>
                </c:pt>
                <c:pt idx="1306">
                  <c:v>2.1269999999999998</c:v>
                </c:pt>
                <c:pt idx="1307">
                  <c:v>2.1080000000000001</c:v>
                </c:pt>
                <c:pt idx="1308">
                  <c:v>2.0859999999999999</c:v>
                </c:pt>
                <c:pt idx="1309">
                  <c:v>2.069</c:v>
                </c:pt>
                <c:pt idx="1310">
                  <c:v>2.0539999999999998</c:v>
                </c:pt>
                <c:pt idx="1311">
                  <c:v>2.036</c:v>
                </c:pt>
                <c:pt idx="1312">
                  <c:v>2.0249999999999999</c:v>
                </c:pt>
                <c:pt idx="1313">
                  <c:v>2.0129999999999999</c:v>
                </c:pt>
                <c:pt idx="1314">
                  <c:v>1.9970000000000001</c:v>
                </c:pt>
                <c:pt idx="1315">
                  <c:v>1.986</c:v>
                </c:pt>
                <c:pt idx="1316">
                  <c:v>1.982</c:v>
                </c:pt>
                <c:pt idx="1317">
                  <c:v>1.976</c:v>
                </c:pt>
                <c:pt idx="1318">
                  <c:v>1.9750000000000001</c:v>
                </c:pt>
                <c:pt idx="1319">
                  <c:v>1.9630000000000001</c:v>
                </c:pt>
                <c:pt idx="1320">
                  <c:v>1.9510000000000001</c:v>
                </c:pt>
                <c:pt idx="1321">
                  <c:v>1.9419999999999999</c:v>
                </c:pt>
                <c:pt idx="1322">
                  <c:v>1.9330000000000001</c:v>
                </c:pt>
                <c:pt idx="1323">
                  <c:v>1.919</c:v>
                </c:pt>
                <c:pt idx="1324">
                  <c:v>1.899</c:v>
                </c:pt>
                <c:pt idx="1325">
                  <c:v>1.8839999999999999</c:v>
                </c:pt>
                <c:pt idx="1326">
                  <c:v>1.869</c:v>
                </c:pt>
                <c:pt idx="1327">
                  <c:v>1.8420000000000001</c:v>
                </c:pt>
                <c:pt idx="1328">
                  <c:v>1.825</c:v>
                </c:pt>
                <c:pt idx="1329">
                  <c:v>1.8169999999999999</c:v>
                </c:pt>
                <c:pt idx="1330">
                  <c:v>1.8</c:v>
                </c:pt>
                <c:pt idx="1331">
                  <c:v>1.79</c:v>
                </c:pt>
                <c:pt idx="1332">
                  <c:v>1.78</c:v>
                </c:pt>
                <c:pt idx="1333">
                  <c:v>1.774</c:v>
                </c:pt>
                <c:pt idx="1334">
                  <c:v>1.7629999999999999</c:v>
                </c:pt>
                <c:pt idx="1335">
                  <c:v>1.752</c:v>
                </c:pt>
                <c:pt idx="1336">
                  <c:v>1.734</c:v>
                </c:pt>
                <c:pt idx="1337">
                  <c:v>1.7230000000000001</c:v>
                </c:pt>
                <c:pt idx="1338">
                  <c:v>1.712</c:v>
                </c:pt>
                <c:pt idx="1339">
                  <c:v>1.7090000000000001</c:v>
                </c:pt>
                <c:pt idx="1340">
                  <c:v>1.7050000000000001</c:v>
                </c:pt>
                <c:pt idx="1341">
                  <c:v>1.7</c:v>
                </c:pt>
                <c:pt idx="1342">
                  <c:v>1.6930000000000001</c:v>
                </c:pt>
                <c:pt idx="1343">
                  <c:v>1.68</c:v>
                </c:pt>
                <c:pt idx="1344">
                  <c:v>1.67</c:v>
                </c:pt>
                <c:pt idx="1345">
                  <c:v>1.6559999999999999</c:v>
                </c:pt>
                <c:pt idx="1346">
                  <c:v>1.6459999999999999</c:v>
                </c:pt>
                <c:pt idx="1347">
                  <c:v>1.653</c:v>
                </c:pt>
                <c:pt idx="1348">
                  <c:v>1.6439999999999999</c:v>
                </c:pt>
                <c:pt idx="1349">
                  <c:v>1.6319999999999999</c:v>
                </c:pt>
                <c:pt idx="1350">
                  <c:v>1.6240000000000001</c:v>
                </c:pt>
                <c:pt idx="1351">
                  <c:v>1.6180000000000001</c:v>
                </c:pt>
                <c:pt idx="1352">
                  <c:v>1.609</c:v>
                </c:pt>
                <c:pt idx="1353">
                  <c:v>1.6020000000000001</c:v>
                </c:pt>
                <c:pt idx="1354">
                  <c:v>1.597</c:v>
                </c:pt>
                <c:pt idx="1355">
                  <c:v>1.595</c:v>
                </c:pt>
                <c:pt idx="1356">
                  <c:v>1.599</c:v>
                </c:pt>
                <c:pt idx="1357">
                  <c:v>1.6</c:v>
                </c:pt>
                <c:pt idx="1358">
                  <c:v>1.6</c:v>
                </c:pt>
                <c:pt idx="1359">
                  <c:v>1.6</c:v>
                </c:pt>
                <c:pt idx="1360">
                  <c:v>1.593</c:v>
                </c:pt>
                <c:pt idx="1361">
                  <c:v>1.5880000000000001</c:v>
                </c:pt>
                <c:pt idx="1362">
                  <c:v>1.579</c:v>
                </c:pt>
                <c:pt idx="1363">
                  <c:v>1.569</c:v>
                </c:pt>
                <c:pt idx="1364">
                  <c:v>1.5620000000000001</c:v>
                </c:pt>
                <c:pt idx="1365">
                  <c:v>1.5529999999999999</c:v>
                </c:pt>
                <c:pt idx="1366">
                  <c:v>1.5429999999999999</c:v>
                </c:pt>
                <c:pt idx="1367">
                  <c:v>1.534</c:v>
                </c:pt>
                <c:pt idx="1368">
                  <c:v>1.5269999999999999</c:v>
                </c:pt>
                <c:pt idx="1369">
                  <c:v>1.5069999999999999</c:v>
                </c:pt>
                <c:pt idx="1370">
                  <c:v>1.4910000000000001</c:v>
                </c:pt>
                <c:pt idx="1371">
                  <c:v>1.486</c:v>
                </c:pt>
                <c:pt idx="1372">
                  <c:v>1.4790000000000001</c:v>
                </c:pt>
                <c:pt idx="1373">
                  <c:v>1.4650000000000001</c:v>
                </c:pt>
                <c:pt idx="1374">
                  <c:v>1.4530000000000001</c:v>
                </c:pt>
                <c:pt idx="1375">
                  <c:v>1.4419999999999999</c:v>
                </c:pt>
                <c:pt idx="1376">
                  <c:v>1.4339999999999999</c:v>
                </c:pt>
                <c:pt idx="1377">
                  <c:v>1.4430000000000001</c:v>
                </c:pt>
                <c:pt idx="1378">
                  <c:v>1.4510000000000001</c:v>
                </c:pt>
                <c:pt idx="1379">
                  <c:v>1.4570000000000001</c:v>
                </c:pt>
                <c:pt idx="1380">
                  <c:v>1.464</c:v>
                </c:pt>
                <c:pt idx="1381">
                  <c:v>1.4670000000000001</c:v>
                </c:pt>
                <c:pt idx="1382">
                  <c:v>1.4710000000000001</c:v>
                </c:pt>
                <c:pt idx="1383">
                  <c:v>1.4730000000000001</c:v>
                </c:pt>
                <c:pt idx="1384">
                  <c:v>1.4650000000000001</c:v>
                </c:pt>
                <c:pt idx="1385">
                  <c:v>1.464</c:v>
                </c:pt>
                <c:pt idx="1386">
                  <c:v>1.4610000000000001</c:v>
                </c:pt>
                <c:pt idx="1387">
                  <c:v>1.4550000000000001</c:v>
                </c:pt>
                <c:pt idx="1388">
                  <c:v>1.4570000000000001</c:v>
                </c:pt>
                <c:pt idx="1389">
                  <c:v>1.468</c:v>
                </c:pt>
                <c:pt idx="1390">
                  <c:v>1.4870000000000001</c:v>
                </c:pt>
                <c:pt idx="1391">
                  <c:v>1.49</c:v>
                </c:pt>
                <c:pt idx="1392">
                  <c:v>1.488</c:v>
                </c:pt>
                <c:pt idx="1393">
                  <c:v>1.484</c:v>
                </c:pt>
                <c:pt idx="1394">
                  <c:v>1.478</c:v>
                </c:pt>
                <c:pt idx="1395">
                  <c:v>1.472</c:v>
                </c:pt>
                <c:pt idx="1396">
                  <c:v>1.4650000000000001</c:v>
                </c:pt>
                <c:pt idx="1397">
                  <c:v>1.4570000000000001</c:v>
                </c:pt>
                <c:pt idx="1398">
                  <c:v>1.4490000000000001</c:v>
                </c:pt>
                <c:pt idx="1399">
                  <c:v>1.4379999999999999</c:v>
                </c:pt>
                <c:pt idx="1400">
                  <c:v>1.4279999999999999</c:v>
                </c:pt>
                <c:pt idx="1401">
                  <c:v>1.4159999999999999</c:v>
                </c:pt>
                <c:pt idx="1402">
                  <c:v>1.4039999999999999</c:v>
                </c:pt>
                <c:pt idx="1403">
                  <c:v>1.3540000000000001</c:v>
                </c:pt>
                <c:pt idx="1404">
                  <c:v>1.3340000000000001</c:v>
                </c:pt>
                <c:pt idx="1405">
                  <c:v>1.3220000000000001</c:v>
                </c:pt>
                <c:pt idx="1406">
                  <c:v>1.3129999999999999</c:v>
                </c:pt>
                <c:pt idx="1407">
                  <c:v>1.3029999999999999</c:v>
                </c:pt>
                <c:pt idx="1408">
                  <c:v>1.2909999999999999</c:v>
                </c:pt>
                <c:pt idx="1409">
                  <c:v>1.2769999999999999</c:v>
                </c:pt>
                <c:pt idx="1410">
                  <c:v>1.268</c:v>
                </c:pt>
                <c:pt idx="1411">
                  <c:v>1.2609999999999999</c:v>
                </c:pt>
                <c:pt idx="1412">
                  <c:v>1.2490000000000001</c:v>
                </c:pt>
                <c:pt idx="1413">
                  <c:v>1.2410000000000001</c:v>
                </c:pt>
                <c:pt idx="1414">
                  <c:v>1.236</c:v>
                </c:pt>
                <c:pt idx="1415">
                  <c:v>1.2290000000000001</c:v>
                </c:pt>
                <c:pt idx="1416">
                  <c:v>1.2250000000000001</c:v>
                </c:pt>
                <c:pt idx="1417">
                  <c:v>1.22</c:v>
                </c:pt>
                <c:pt idx="1418">
                  <c:v>1.214</c:v>
                </c:pt>
                <c:pt idx="1419">
                  <c:v>1.202</c:v>
                </c:pt>
                <c:pt idx="1420">
                  <c:v>1.194</c:v>
                </c:pt>
                <c:pt idx="1421">
                  <c:v>1.1879999999999999</c:v>
                </c:pt>
                <c:pt idx="1422">
                  <c:v>1.1819999999999999</c:v>
                </c:pt>
                <c:pt idx="1423">
                  <c:v>1.175</c:v>
                </c:pt>
                <c:pt idx="1424">
                  <c:v>1.17</c:v>
                </c:pt>
                <c:pt idx="1425">
                  <c:v>1.1679999999999999</c:v>
                </c:pt>
                <c:pt idx="1426">
                  <c:v>1.159</c:v>
                </c:pt>
                <c:pt idx="1427">
                  <c:v>1.153</c:v>
                </c:pt>
                <c:pt idx="1428">
                  <c:v>1.149</c:v>
                </c:pt>
                <c:pt idx="1429">
                  <c:v>1.1419999999999999</c:v>
                </c:pt>
                <c:pt idx="1430">
                  <c:v>1.137</c:v>
                </c:pt>
                <c:pt idx="1431">
                  <c:v>1.1339999999999999</c:v>
                </c:pt>
                <c:pt idx="1432">
                  <c:v>1.133</c:v>
                </c:pt>
                <c:pt idx="1433">
                  <c:v>1.1319999999999999</c:v>
                </c:pt>
                <c:pt idx="1434">
                  <c:v>1.131</c:v>
                </c:pt>
                <c:pt idx="1435">
                  <c:v>1.133</c:v>
                </c:pt>
                <c:pt idx="1436">
                  <c:v>1.1299999999999999</c:v>
                </c:pt>
                <c:pt idx="1437">
                  <c:v>1.1279999999999999</c:v>
                </c:pt>
                <c:pt idx="1438">
                  <c:v>1.121</c:v>
                </c:pt>
                <c:pt idx="1439">
                  <c:v>1.1200000000000001</c:v>
                </c:pt>
                <c:pt idx="1440">
                  <c:v>1.1140000000000001</c:v>
                </c:pt>
                <c:pt idx="1441">
                  <c:v>1.113</c:v>
                </c:pt>
                <c:pt idx="1442">
                  <c:v>1.111</c:v>
                </c:pt>
                <c:pt idx="1443">
                  <c:v>1.111</c:v>
                </c:pt>
                <c:pt idx="1444">
                  <c:v>1.107</c:v>
                </c:pt>
                <c:pt idx="1445">
                  <c:v>1.1060000000000001</c:v>
                </c:pt>
                <c:pt idx="1446">
                  <c:v>1.101</c:v>
                </c:pt>
                <c:pt idx="1447">
                  <c:v>1.099</c:v>
                </c:pt>
                <c:pt idx="1448">
                  <c:v>1.093</c:v>
                </c:pt>
                <c:pt idx="1449">
                  <c:v>1.0880000000000001</c:v>
                </c:pt>
                <c:pt idx="1450">
                  <c:v>1.0820000000000001</c:v>
                </c:pt>
                <c:pt idx="1451">
                  <c:v>1.08</c:v>
                </c:pt>
                <c:pt idx="1452">
                  <c:v>1.0780000000000001</c:v>
                </c:pt>
                <c:pt idx="1453">
                  <c:v>1.0760000000000001</c:v>
                </c:pt>
                <c:pt idx="1454">
                  <c:v>1.069</c:v>
                </c:pt>
                <c:pt idx="1455">
                  <c:v>1.0649999999999999</c:v>
                </c:pt>
                <c:pt idx="1456">
                  <c:v>1.0549999999999999</c:v>
                </c:pt>
                <c:pt idx="1457">
                  <c:v>1.05</c:v>
                </c:pt>
                <c:pt idx="1458">
                  <c:v>1.046</c:v>
                </c:pt>
                <c:pt idx="1459">
                  <c:v>1.04</c:v>
                </c:pt>
                <c:pt idx="1460">
                  <c:v>1.04</c:v>
                </c:pt>
                <c:pt idx="1461">
                  <c:v>1.04</c:v>
                </c:pt>
                <c:pt idx="1462">
                  <c:v>1.038</c:v>
                </c:pt>
                <c:pt idx="1463">
                  <c:v>1.0389999999999999</c:v>
                </c:pt>
                <c:pt idx="1464">
                  <c:v>1.0349999999999999</c:v>
                </c:pt>
                <c:pt idx="1465">
                  <c:v>1.0309999999999999</c:v>
                </c:pt>
                <c:pt idx="1466">
                  <c:v>1.0289999999999999</c:v>
                </c:pt>
                <c:pt idx="1467">
                  <c:v>1.026</c:v>
                </c:pt>
                <c:pt idx="1468">
                  <c:v>1.0209999999999999</c:v>
                </c:pt>
                <c:pt idx="1469">
                  <c:v>1.02</c:v>
                </c:pt>
                <c:pt idx="1470">
                  <c:v>1.018</c:v>
                </c:pt>
                <c:pt idx="1471">
                  <c:v>1.018</c:v>
                </c:pt>
                <c:pt idx="1472">
                  <c:v>1.016</c:v>
                </c:pt>
                <c:pt idx="1473">
                  <c:v>1.0169999999999999</c:v>
                </c:pt>
                <c:pt idx="1474">
                  <c:v>1.016</c:v>
                </c:pt>
                <c:pt idx="1475">
                  <c:v>1.0129999999999999</c:v>
                </c:pt>
                <c:pt idx="1476">
                  <c:v>1.01</c:v>
                </c:pt>
                <c:pt idx="1477">
                  <c:v>1.01</c:v>
                </c:pt>
                <c:pt idx="1478">
                  <c:v>1.016</c:v>
                </c:pt>
                <c:pt idx="1479">
                  <c:v>1.0209999999999999</c:v>
                </c:pt>
                <c:pt idx="1480">
                  <c:v>1.0229999999999999</c:v>
                </c:pt>
                <c:pt idx="1481">
                  <c:v>1.024</c:v>
                </c:pt>
                <c:pt idx="1482">
                  <c:v>1.022</c:v>
                </c:pt>
                <c:pt idx="1483">
                  <c:v>1.022</c:v>
                </c:pt>
                <c:pt idx="1484">
                  <c:v>1.022</c:v>
                </c:pt>
                <c:pt idx="1485">
                  <c:v>1.022</c:v>
                </c:pt>
                <c:pt idx="1486">
                  <c:v>1.0209999999999999</c:v>
                </c:pt>
                <c:pt idx="1487">
                  <c:v>1.022</c:v>
                </c:pt>
                <c:pt idx="1488">
                  <c:v>1.0209999999999999</c:v>
                </c:pt>
                <c:pt idx="1489">
                  <c:v>1.0189999999999999</c:v>
                </c:pt>
                <c:pt idx="1490">
                  <c:v>1.0169999999999999</c:v>
                </c:pt>
                <c:pt idx="1491">
                  <c:v>1.0129999999999999</c:v>
                </c:pt>
                <c:pt idx="1492">
                  <c:v>1.008</c:v>
                </c:pt>
                <c:pt idx="1493">
                  <c:v>1.004</c:v>
                </c:pt>
                <c:pt idx="1494">
                  <c:v>1.004</c:v>
                </c:pt>
                <c:pt idx="1495">
                  <c:v>1.004</c:v>
                </c:pt>
                <c:pt idx="1496">
                  <c:v>1.0009999999999999</c:v>
                </c:pt>
                <c:pt idx="1497">
                  <c:v>1.002</c:v>
                </c:pt>
                <c:pt idx="1498">
                  <c:v>1</c:v>
                </c:pt>
                <c:pt idx="1499">
                  <c:v>0.997</c:v>
                </c:pt>
                <c:pt idx="1500">
                  <c:v>0.99399999999999999</c:v>
                </c:pt>
                <c:pt idx="1501">
                  <c:v>0.99199999999999999</c:v>
                </c:pt>
                <c:pt idx="1502">
                  <c:v>0.99199999999999999</c:v>
                </c:pt>
                <c:pt idx="1503">
                  <c:v>0.99099999999999999</c:v>
                </c:pt>
                <c:pt idx="1504">
                  <c:v>0.98899999999999999</c:v>
                </c:pt>
                <c:pt idx="1505">
                  <c:v>0.98799999999999999</c:v>
                </c:pt>
                <c:pt idx="1506">
                  <c:v>0.98799999999999999</c:v>
                </c:pt>
                <c:pt idx="1507">
                  <c:v>0.98699999999999999</c:v>
                </c:pt>
                <c:pt idx="1508">
                  <c:v>0.98699999999999999</c:v>
                </c:pt>
                <c:pt idx="1509">
                  <c:v>0.98699999999999999</c:v>
                </c:pt>
                <c:pt idx="1510">
                  <c:v>0.99099999999999999</c:v>
                </c:pt>
                <c:pt idx="1511">
                  <c:v>0.99099999999999999</c:v>
                </c:pt>
                <c:pt idx="1512">
                  <c:v>0.99299999999999999</c:v>
                </c:pt>
                <c:pt idx="1513">
                  <c:v>0.99399999999999999</c:v>
                </c:pt>
                <c:pt idx="1514">
                  <c:v>0.99299999999999999</c:v>
                </c:pt>
                <c:pt idx="1515">
                  <c:v>0.995</c:v>
                </c:pt>
                <c:pt idx="1516">
                  <c:v>0.997</c:v>
                </c:pt>
                <c:pt idx="1517">
                  <c:v>0.998</c:v>
                </c:pt>
                <c:pt idx="1518">
                  <c:v>0.999</c:v>
                </c:pt>
                <c:pt idx="1519">
                  <c:v>0.996</c:v>
                </c:pt>
                <c:pt idx="1520">
                  <c:v>0.998</c:v>
                </c:pt>
                <c:pt idx="1521">
                  <c:v>0.996</c:v>
                </c:pt>
                <c:pt idx="1522">
                  <c:v>0.996</c:v>
                </c:pt>
                <c:pt idx="1523">
                  <c:v>0.997</c:v>
                </c:pt>
                <c:pt idx="1524">
                  <c:v>0.996</c:v>
                </c:pt>
                <c:pt idx="1525">
                  <c:v>0.999</c:v>
                </c:pt>
                <c:pt idx="1526">
                  <c:v>0.998</c:v>
                </c:pt>
                <c:pt idx="1527">
                  <c:v>0.998</c:v>
                </c:pt>
                <c:pt idx="1528">
                  <c:v>0.997</c:v>
                </c:pt>
                <c:pt idx="1529">
                  <c:v>0.995</c:v>
                </c:pt>
                <c:pt idx="1530">
                  <c:v>0.995</c:v>
                </c:pt>
                <c:pt idx="1531">
                  <c:v>0.99299999999999999</c:v>
                </c:pt>
                <c:pt idx="1532">
                  <c:v>0.99199999999999999</c:v>
                </c:pt>
                <c:pt idx="1533">
                  <c:v>0.99099999999999999</c:v>
                </c:pt>
                <c:pt idx="1534">
                  <c:v>0.99199999999999999</c:v>
                </c:pt>
                <c:pt idx="1535">
                  <c:v>0.99299999999999999</c:v>
                </c:pt>
                <c:pt idx="1536">
                  <c:v>0.99299999999999999</c:v>
                </c:pt>
                <c:pt idx="1537">
                  <c:v>0.99399999999999999</c:v>
                </c:pt>
                <c:pt idx="1538">
                  <c:v>0.996</c:v>
                </c:pt>
                <c:pt idx="1539">
                  <c:v>0.995</c:v>
                </c:pt>
                <c:pt idx="1540">
                  <c:v>0.99199999999999999</c:v>
                </c:pt>
                <c:pt idx="1541">
                  <c:v>0.98899999999999999</c:v>
                </c:pt>
                <c:pt idx="1542">
                  <c:v>0.98599999999999999</c:v>
                </c:pt>
                <c:pt idx="1543">
                  <c:v>0.98499999999999999</c:v>
                </c:pt>
                <c:pt idx="1544">
                  <c:v>0.98299999999999998</c:v>
                </c:pt>
                <c:pt idx="1545">
                  <c:v>0.98099999999999998</c:v>
                </c:pt>
                <c:pt idx="1546">
                  <c:v>0.98099999999999998</c:v>
                </c:pt>
                <c:pt idx="1547">
                  <c:v>0.97699999999999998</c:v>
                </c:pt>
                <c:pt idx="1548">
                  <c:v>0.97499999999999998</c:v>
                </c:pt>
                <c:pt idx="1549">
                  <c:v>0.97399999999999998</c:v>
                </c:pt>
                <c:pt idx="1550">
                  <c:v>0.97199999999999998</c:v>
                </c:pt>
                <c:pt idx="1551">
                  <c:v>0.96799999999999997</c:v>
                </c:pt>
                <c:pt idx="1552">
                  <c:v>0.96599999999999997</c:v>
                </c:pt>
                <c:pt idx="1553">
                  <c:v>0.96499999999999997</c:v>
                </c:pt>
                <c:pt idx="1554">
                  <c:v>0.96399999999999997</c:v>
                </c:pt>
                <c:pt idx="1555">
                  <c:v>0.96399999999999997</c:v>
                </c:pt>
                <c:pt idx="1556">
                  <c:v>0.96599999999999997</c:v>
                </c:pt>
                <c:pt idx="1557">
                  <c:v>0.96599999999999997</c:v>
                </c:pt>
                <c:pt idx="1558">
                  <c:v>0.96599999999999997</c:v>
                </c:pt>
                <c:pt idx="1559">
                  <c:v>0.96699999999999997</c:v>
                </c:pt>
                <c:pt idx="1560">
                  <c:v>0.96699999999999997</c:v>
                </c:pt>
                <c:pt idx="1561">
                  <c:v>0.96699999999999997</c:v>
                </c:pt>
                <c:pt idx="1562">
                  <c:v>0.96499999999999997</c:v>
                </c:pt>
                <c:pt idx="1563">
                  <c:v>0.96499999999999997</c:v>
                </c:pt>
                <c:pt idx="1564">
                  <c:v>0.96599999999999997</c:v>
                </c:pt>
                <c:pt idx="1565">
                  <c:v>0.96599999999999997</c:v>
                </c:pt>
                <c:pt idx="1566">
                  <c:v>0.96599999999999997</c:v>
                </c:pt>
                <c:pt idx="1567">
                  <c:v>0.96699999999999997</c:v>
                </c:pt>
                <c:pt idx="1568">
                  <c:v>0.96299999999999997</c:v>
                </c:pt>
                <c:pt idx="1569">
                  <c:v>0.96399999999999997</c:v>
                </c:pt>
                <c:pt idx="1570">
                  <c:v>0.96499999999999997</c:v>
                </c:pt>
                <c:pt idx="1571">
                  <c:v>0.96299999999999997</c:v>
                </c:pt>
                <c:pt idx="1572">
                  <c:v>0.96499999999999997</c:v>
                </c:pt>
                <c:pt idx="1573">
                  <c:v>0.96499999999999997</c:v>
                </c:pt>
                <c:pt idx="1574">
                  <c:v>0.96399999999999997</c:v>
                </c:pt>
                <c:pt idx="1575">
                  <c:v>0.96299999999999997</c:v>
                </c:pt>
                <c:pt idx="1576">
                  <c:v>0.95899999999999996</c:v>
                </c:pt>
                <c:pt idx="1577">
                  <c:v>0.95799999999999996</c:v>
                </c:pt>
                <c:pt idx="1578">
                  <c:v>0.95899999999999996</c:v>
                </c:pt>
                <c:pt idx="1579">
                  <c:v>0.95799999999999996</c:v>
                </c:pt>
                <c:pt idx="1580">
                  <c:v>0.95699999999999996</c:v>
                </c:pt>
                <c:pt idx="1581">
                  <c:v>0.95699999999999996</c:v>
                </c:pt>
                <c:pt idx="1582">
                  <c:v>0.95599999999999996</c:v>
                </c:pt>
                <c:pt idx="1583">
                  <c:v>0.95699999999999996</c:v>
                </c:pt>
                <c:pt idx="1584">
                  <c:v>0.95599999999999996</c:v>
                </c:pt>
                <c:pt idx="1585">
                  <c:v>0.95599999999999996</c:v>
                </c:pt>
                <c:pt idx="1586">
                  <c:v>0.95699999999999996</c:v>
                </c:pt>
                <c:pt idx="1587">
                  <c:v>0.95799999999999996</c:v>
                </c:pt>
                <c:pt idx="1588">
                  <c:v>0.95599999999999996</c:v>
                </c:pt>
                <c:pt idx="1589">
                  <c:v>0.95499999999999996</c:v>
                </c:pt>
                <c:pt idx="1590">
                  <c:v>0.95099999999999996</c:v>
                </c:pt>
                <c:pt idx="1591">
                  <c:v>0.95099999999999996</c:v>
                </c:pt>
                <c:pt idx="1592">
                  <c:v>0.95099999999999996</c:v>
                </c:pt>
                <c:pt idx="1593">
                  <c:v>0.95</c:v>
                </c:pt>
                <c:pt idx="1594">
                  <c:v>0.94799999999999995</c:v>
                </c:pt>
                <c:pt idx="1595">
                  <c:v>0.94699999999999995</c:v>
                </c:pt>
                <c:pt idx="1596">
                  <c:v>0.94599999999999995</c:v>
                </c:pt>
                <c:pt idx="1597">
                  <c:v>0.94699999999999995</c:v>
                </c:pt>
                <c:pt idx="1598">
                  <c:v>0.94499999999999995</c:v>
                </c:pt>
                <c:pt idx="1599">
                  <c:v>0.94399999999999995</c:v>
                </c:pt>
                <c:pt idx="1600">
                  <c:v>0.94399999999999995</c:v>
                </c:pt>
                <c:pt idx="1601">
                  <c:v>0.94499999999999995</c:v>
                </c:pt>
                <c:pt idx="1602">
                  <c:v>0.94899999999999995</c:v>
                </c:pt>
                <c:pt idx="1603">
                  <c:v>0.95</c:v>
                </c:pt>
                <c:pt idx="1604">
                  <c:v>0.95199999999999996</c:v>
                </c:pt>
                <c:pt idx="1605">
                  <c:v>0.95199999999999996</c:v>
                </c:pt>
                <c:pt idx="1606">
                  <c:v>0.95299999999999996</c:v>
                </c:pt>
                <c:pt idx="1607">
                  <c:v>0.95299999999999996</c:v>
                </c:pt>
                <c:pt idx="1608">
                  <c:v>0.95399999999999996</c:v>
                </c:pt>
                <c:pt idx="1609">
                  <c:v>0.95399999999999996</c:v>
                </c:pt>
                <c:pt idx="1610">
                  <c:v>0.95399999999999996</c:v>
                </c:pt>
                <c:pt idx="1611">
                  <c:v>0.95299999999999996</c:v>
                </c:pt>
                <c:pt idx="1612">
                  <c:v>0.95299999999999996</c:v>
                </c:pt>
                <c:pt idx="1613">
                  <c:v>0.95399999999999996</c:v>
                </c:pt>
                <c:pt idx="1614">
                  <c:v>0.95499999999999996</c:v>
                </c:pt>
                <c:pt idx="1615">
                  <c:v>0.95699999999999996</c:v>
                </c:pt>
                <c:pt idx="1616">
                  <c:v>0.95899999999999996</c:v>
                </c:pt>
                <c:pt idx="1617">
                  <c:v>0.95799999999999996</c:v>
                </c:pt>
                <c:pt idx="1618">
                  <c:v>0.96399999999999997</c:v>
                </c:pt>
                <c:pt idx="1619">
                  <c:v>0.96699999999999997</c:v>
                </c:pt>
                <c:pt idx="1620">
                  <c:v>0.96799999999999997</c:v>
                </c:pt>
                <c:pt idx="1621">
                  <c:v>0.97099999999999997</c:v>
                </c:pt>
                <c:pt idx="1622">
                  <c:v>0.97399999999999998</c:v>
                </c:pt>
                <c:pt idx="1623">
                  <c:v>0.97599999999999998</c:v>
                </c:pt>
                <c:pt idx="1624">
                  <c:v>0.97799999999999998</c:v>
                </c:pt>
                <c:pt idx="1625">
                  <c:v>0.98399999999999999</c:v>
                </c:pt>
                <c:pt idx="1626">
                  <c:v>0.98099999999999998</c:v>
                </c:pt>
                <c:pt idx="1627">
                  <c:v>0.97899999999999998</c:v>
                </c:pt>
                <c:pt idx="1628">
                  <c:v>0.97799999999999998</c:v>
                </c:pt>
                <c:pt idx="1629">
                  <c:v>0.97599999999999998</c:v>
                </c:pt>
                <c:pt idx="1630">
                  <c:v>0.97899999999999998</c:v>
                </c:pt>
                <c:pt idx="1631">
                  <c:v>0.98099999999999998</c:v>
                </c:pt>
                <c:pt idx="1632">
                  <c:v>0.98199999999999998</c:v>
                </c:pt>
                <c:pt idx="1633">
                  <c:v>0.98399999999999999</c:v>
                </c:pt>
                <c:pt idx="1634">
                  <c:v>0.98599999999999999</c:v>
                </c:pt>
                <c:pt idx="1635">
                  <c:v>0.98699999999999999</c:v>
                </c:pt>
                <c:pt idx="1636">
                  <c:v>0.98699999999999999</c:v>
                </c:pt>
                <c:pt idx="1637">
                  <c:v>0.99</c:v>
                </c:pt>
                <c:pt idx="1638">
                  <c:v>0.98899999999999999</c:v>
                </c:pt>
                <c:pt idx="1639">
                  <c:v>0.98799999999999999</c:v>
                </c:pt>
                <c:pt idx="1640">
                  <c:v>0.98799999999999999</c:v>
                </c:pt>
                <c:pt idx="1641">
                  <c:v>0.98899999999999999</c:v>
                </c:pt>
                <c:pt idx="1642">
                  <c:v>0.99099999999999999</c:v>
                </c:pt>
                <c:pt idx="1643">
                  <c:v>0.99399999999999999</c:v>
                </c:pt>
                <c:pt idx="1644">
                  <c:v>0.996</c:v>
                </c:pt>
                <c:pt idx="1645">
                  <c:v>0.997</c:v>
                </c:pt>
                <c:pt idx="1646">
                  <c:v>0.998</c:v>
                </c:pt>
                <c:pt idx="1647">
                  <c:v>0.999</c:v>
                </c:pt>
                <c:pt idx="1648">
                  <c:v>0.999</c:v>
                </c:pt>
                <c:pt idx="1649">
                  <c:v>1.0009999999999999</c:v>
                </c:pt>
                <c:pt idx="1650">
                  <c:v>1.0029999999999999</c:v>
                </c:pt>
                <c:pt idx="1651">
                  <c:v>1.0049999999999999</c:v>
                </c:pt>
                <c:pt idx="1652">
                  <c:v>1.006</c:v>
                </c:pt>
                <c:pt idx="1653">
                  <c:v>1.008</c:v>
                </c:pt>
                <c:pt idx="1654">
                  <c:v>1.0109999999999999</c:v>
                </c:pt>
                <c:pt idx="1655">
                  <c:v>1.0149999999999999</c:v>
                </c:pt>
                <c:pt idx="1656">
                  <c:v>1.0189999999999999</c:v>
                </c:pt>
                <c:pt idx="1657">
                  <c:v>1.0209999999999999</c:v>
                </c:pt>
                <c:pt idx="1658">
                  <c:v>1.024</c:v>
                </c:pt>
                <c:pt idx="1659">
                  <c:v>1.0269999999999999</c:v>
                </c:pt>
                <c:pt idx="1660">
                  <c:v>1.03</c:v>
                </c:pt>
                <c:pt idx="1661">
                  <c:v>1.0349999999999999</c:v>
                </c:pt>
                <c:pt idx="1662">
                  <c:v>1.0389999999999999</c:v>
                </c:pt>
                <c:pt idx="1663">
                  <c:v>1.0409999999999999</c:v>
                </c:pt>
                <c:pt idx="1664">
                  <c:v>1.056</c:v>
                </c:pt>
                <c:pt idx="1665">
                  <c:v>1.06</c:v>
                </c:pt>
                <c:pt idx="1666">
                  <c:v>1.06</c:v>
                </c:pt>
                <c:pt idx="1667">
                  <c:v>1.0609999999999999</c:v>
                </c:pt>
                <c:pt idx="1668">
                  <c:v>1.0649999999999999</c:v>
                </c:pt>
                <c:pt idx="1669">
                  <c:v>1.07</c:v>
                </c:pt>
                <c:pt idx="1670">
                  <c:v>1.081</c:v>
                </c:pt>
                <c:pt idx="1671">
                  <c:v>1.0860000000000001</c:v>
                </c:pt>
                <c:pt idx="1672">
                  <c:v>1.0900000000000001</c:v>
                </c:pt>
                <c:pt idx="1673">
                  <c:v>1.095</c:v>
                </c:pt>
                <c:pt idx="1674">
                  <c:v>1.101</c:v>
                </c:pt>
                <c:pt idx="1675">
                  <c:v>1.1140000000000001</c:v>
                </c:pt>
                <c:pt idx="1676">
                  <c:v>1.1220000000000001</c:v>
                </c:pt>
                <c:pt idx="1677">
                  <c:v>1.127</c:v>
                </c:pt>
                <c:pt idx="1678">
                  <c:v>1.1299999999999999</c:v>
                </c:pt>
                <c:pt idx="1679">
                  <c:v>1.131</c:v>
                </c:pt>
                <c:pt idx="1680">
                  <c:v>1.133</c:v>
                </c:pt>
                <c:pt idx="1681">
                  <c:v>1.137</c:v>
                </c:pt>
                <c:pt idx="1682">
                  <c:v>1.141</c:v>
                </c:pt>
                <c:pt idx="1683">
                  <c:v>1.143</c:v>
                </c:pt>
                <c:pt idx="1684">
                  <c:v>1.145</c:v>
                </c:pt>
                <c:pt idx="1685">
                  <c:v>1.145</c:v>
                </c:pt>
                <c:pt idx="1686">
                  <c:v>1.145</c:v>
                </c:pt>
                <c:pt idx="1687">
                  <c:v>1.1459999999999999</c:v>
                </c:pt>
                <c:pt idx="1688">
                  <c:v>1.149</c:v>
                </c:pt>
                <c:pt idx="1689">
                  <c:v>1.1519999999999999</c:v>
                </c:pt>
                <c:pt idx="1690">
                  <c:v>1.1539999999999999</c:v>
                </c:pt>
                <c:pt idx="1691">
                  <c:v>1.155</c:v>
                </c:pt>
                <c:pt idx="1692">
                  <c:v>1.1559999999999999</c:v>
                </c:pt>
                <c:pt idx="1693">
                  <c:v>1.1579999999999999</c:v>
                </c:pt>
                <c:pt idx="1694">
                  <c:v>1.1539999999999999</c:v>
                </c:pt>
                <c:pt idx="1695">
                  <c:v>1.153</c:v>
                </c:pt>
                <c:pt idx="1696">
                  <c:v>1.1499999999999999</c:v>
                </c:pt>
                <c:pt idx="1697">
                  <c:v>1.149</c:v>
                </c:pt>
                <c:pt idx="1698">
                  <c:v>1.149</c:v>
                </c:pt>
                <c:pt idx="1699">
                  <c:v>1.1479999999999999</c:v>
                </c:pt>
                <c:pt idx="1700">
                  <c:v>1.145</c:v>
                </c:pt>
                <c:pt idx="1701">
                  <c:v>1.143</c:v>
                </c:pt>
                <c:pt idx="1702">
                  <c:v>1.141</c:v>
                </c:pt>
                <c:pt idx="1703">
                  <c:v>1.139</c:v>
                </c:pt>
                <c:pt idx="1704">
                  <c:v>1.139</c:v>
                </c:pt>
                <c:pt idx="1705">
                  <c:v>1.139</c:v>
                </c:pt>
                <c:pt idx="1706">
                  <c:v>1.137</c:v>
                </c:pt>
                <c:pt idx="1707">
                  <c:v>1.137</c:v>
                </c:pt>
                <c:pt idx="1708">
                  <c:v>1.1339999999999999</c:v>
                </c:pt>
                <c:pt idx="1709">
                  <c:v>1.1339999999999999</c:v>
                </c:pt>
                <c:pt idx="1710">
                  <c:v>1.1339999999999999</c:v>
                </c:pt>
                <c:pt idx="1711">
                  <c:v>1.133</c:v>
                </c:pt>
                <c:pt idx="1712">
                  <c:v>1.133</c:v>
                </c:pt>
                <c:pt idx="1713">
                  <c:v>1.1339999999999999</c:v>
                </c:pt>
                <c:pt idx="1714">
                  <c:v>1.1339999999999999</c:v>
                </c:pt>
                <c:pt idx="1715">
                  <c:v>1.135</c:v>
                </c:pt>
                <c:pt idx="1716">
                  <c:v>1.1379999999999999</c:v>
                </c:pt>
                <c:pt idx="1717">
                  <c:v>1.137</c:v>
                </c:pt>
                <c:pt idx="1718">
                  <c:v>1.139</c:v>
                </c:pt>
                <c:pt idx="1719">
                  <c:v>1.139</c:v>
                </c:pt>
                <c:pt idx="1720">
                  <c:v>1.141</c:v>
                </c:pt>
                <c:pt idx="1721">
                  <c:v>1.139</c:v>
                </c:pt>
                <c:pt idx="1722">
                  <c:v>1.139</c:v>
                </c:pt>
                <c:pt idx="1723">
                  <c:v>1.1379999999999999</c:v>
                </c:pt>
                <c:pt idx="1724">
                  <c:v>1.1359999999999999</c:v>
                </c:pt>
                <c:pt idx="1725">
                  <c:v>1.137</c:v>
                </c:pt>
                <c:pt idx="1726">
                  <c:v>1.1379999999999999</c:v>
                </c:pt>
                <c:pt idx="1727">
                  <c:v>1.141</c:v>
                </c:pt>
                <c:pt idx="1728">
                  <c:v>1.141</c:v>
                </c:pt>
                <c:pt idx="1729">
                  <c:v>1.1459999999999999</c:v>
                </c:pt>
                <c:pt idx="1730">
                  <c:v>1.1839999999999999</c:v>
                </c:pt>
                <c:pt idx="1731">
                  <c:v>1.1910000000000001</c:v>
                </c:pt>
                <c:pt idx="1732">
                  <c:v>1.1910000000000001</c:v>
                </c:pt>
                <c:pt idx="1733">
                  <c:v>1.19</c:v>
                </c:pt>
                <c:pt idx="1734">
                  <c:v>1.1970000000000001</c:v>
                </c:pt>
                <c:pt idx="1735">
                  <c:v>1.2010000000000001</c:v>
                </c:pt>
                <c:pt idx="1736">
                  <c:v>1.204</c:v>
                </c:pt>
                <c:pt idx="1737">
                  <c:v>1.206</c:v>
                </c:pt>
                <c:pt idx="1738">
                  <c:v>1.2090000000000001</c:v>
                </c:pt>
                <c:pt idx="1739">
                  <c:v>1.2110000000000001</c:v>
                </c:pt>
                <c:pt idx="1740">
                  <c:v>1.216</c:v>
                </c:pt>
                <c:pt idx="1741">
                  <c:v>1.2230000000000001</c:v>
                </c:pt>
                <c:pt idx="1742">
                  <c:v>1.2310000000000001</c:v>
                </c:pt>
                <c:pt idx="1743">
                  <c:v>1.2390000000000001</c:v>
                </c:pt>
                <c:pt idx="1744">
                  <c:v>1.246</c:v>
                </c:pt>
                <c:pt idx="1745">
                  <c:v>1.25</c:v>
                </c:pt>
                <c:pt idx="1746">
                  <c:v>1.2529999999999999</c:v>
                </c:pt>
                <c:pt idx="1747">
                  <c:v>1.2589999999999999</c:v>
                </c:pt>
                <c:pt idx="1748">
                  <c:v>1.2649999999999999</c:v>
                </c:pt>
                <c:pt idx="1749">
                  <c:v>1.2669999999999999</c:v>
                </c:pt>
                <c:pt idx="1750">
                  <c:v>1.2689999999999999</c:v>
                </c:pt>
                <c:pt idx="1751">
                  <c:v>1.2689999999999999</c:v>
                </c:pt>
                <c:pt idx="1752">
                  <c:v>1.27</c:v>
                </c:pt>
                <c:pt idx="1753">
                  <c:v>1.272</c:v>
                </c:pt>
                <c:pt idx="1754">
                  <c:v>1.274</c:v>
                </c:pt>
                <c:pt idx="1755">
                  <c:v>1.2729999999999999</c:v>
                </c:pt>
                <c:pt idx="1756">
                  <c:v>1.274</c:v>
                </c:pt>
                <c:pt idx="1757">
                  <c:v>1.274</c:v>
                </c:pt>
                <c:pt idx="1758">
                  <c:v>1.274</c:v>
                </c:pt>
                <c:pt idx="1759">
                  <c:v>1.2749999999999999</c:v>
                </c:pt>
                <c:pt idx="1760">
                  <c:v>1.276</c:v>
                </c:pt>
                <c:pt idx="1761">
                  <c:v>1.276</c:v>
                </c:pt>
                <c:pt idx="1762">
                  <c:v>1.2749999999999999</c:v>
                </c:pt>
                <c:pt idx="1763">
                  <c:v>1.272</c:v>
                </c:pt>
                <c:pt idx="1764">
                  <c:v>1.2689999999999999</c:v>
                </c:pt>
                <c:pt idx="1765">
                  <c:v>1.266</c:v>
                </c:pt>
                <c:pt idx="1766">
                  <c:v>1.2649999999999999</c:v>
                </c:pt>
                <c:pt idx="1767">
                  <c:v>1.2629999999999999</c:v>
                </c:pt>
                <c:pt idx="1768">
                  <c:v>1.26</c:v>
                </c:pt>
                <c:pt idx="1769">
                  <c:v>1.262</c:v>
                </c:pt>
                <c:pt idx="1770">
                  <c:v>1.26</c:v>
                </c:pt>
                <c:pt idx="1771">
                  <c:v>1.26</c:v>
                </c:pt>
                <c:pt idx="1772">
                  <c:v>1.26</c:v>
                </c:pt>
                <c:pt idx="1773">
                  <c:v>1.258</c:v>
                </c:pt>
                <c:pt idx="1774">
                  <c:v>1.258</c:v>
                </c:pt>
                <c:pt idx="1775">
                  <c:v>1.256</c:v>
                </c:pt>
                <c:pt idx="1776">
                  <c:v>1.256</c:v>
                </c:pt>
                <c:pt idx="1777">
                  <c:v>1.258</c:v>
                </c:pt>
                <c:pt idx="1778">
                  <c:v>1.2589999999999999</c:v>
                </c:pt>
                <c:pt idx="1779">
                  <c:v>1.2589999999999999</c:v>
                </c:pt>
                <c:pt idx="1780">
                  <c:v>1.2569999999999999</c:v>
                </c:pt>
                <c:pt idx="1781">
                  <c:v>1.2569999999999999</c:v>
                </c:pt>
                <c:pt idx="1782">
                  <c:v>1.254</c:v>
                </c:pt>
                <c:pt idx="1783">
                  <c:v>1.254</c:v>
                </c:pt>
                <c:pt idx="1784">
                  <c:v>1.254</c:v>
                </c:pt>
                <c:pt idx="1785">
                  <c:v>1.254</c:v>
                </c:pt>
                <c:pt idx="1786">
                  <c:v>1.254</c:v>
                </c:pt>
                <c:pt idx="1787">
                  <c:v>1.2529999999999999</c:v>
                </c:pt>
                <c:pt idx="1788">
                  <c:v>1.2529999999999999</c:v>
                </c:pt>
                <c:pt idx="1789">
                  <c:v>1.248</c:v>
                </c:pt>
                <c:pt idx="1790">
                  <c:v>1.2430000000000001</c:v>
                </c:pt>
                <c:pt idx="1791">
                  <c:v>1.2410000000000001</c:v>
                </c:pt>
                <c:pt idx="1792">
                  <c:v>1.24</c:v>
                </c:pt>
                <c:pt idx="1793">
                  <c:v>1.238</c:v>
                </c:pt>
                <c:pt idx="1794">
                  <c:v>1.234</c:v>
                </c:pt>
                <c:pt idx="1795">
                  <c:v>1.2270000000000001</c:v>
                </c:pt>
                <c:pt idx="1796">
                  <c:v>1.224</c:v>
                </c:pt>
                <c:pt idx="1797">
                  <c:v>1.224</c:v>
                </c:pt>
                <c:pt idx="1798">
                  <c:v>1.2230000000000001</c:v>
                </c:pt>
                <c:pt idx="1799">
                  <c:v>1.2230000000000001</c:v>
                </c:pt>
                <c:pt idx="1800">
                  <c:v>1.2230000000000001</c:v>
                </c:pt>
                <c:pt idx="1801">
                  <c:v>1.222</c:v>
                </c:pt>
                <c:pt idx="1802">
                  <c:v>1.222</c:v>
                </c:pt>
                <c:pt idx="1803">
                  <c:v>1.2250000000000001</c:v>
                </c:pt>
                <c:pt idx="1804">
                  <c:v>1.2290000000000001</c:v>
                </c:pt>
                <c:pt idx="1805">
                  <c:v>1.244</c:v>
                </c:pt>
                <c:pt idx="1806">
                  <c:v>1.2490000000000001</c:v>
                </c:pt>
                <c:pt idx="1807">
                  <c:v>1.254</c:v>
                </c:pt>
                <c:pt idx="1808">
                  <c:v>1.256</c:v>
                </c:pt>
                <c:pt idx="1809">
                  <c:v>1.26</c:v>
                </c:pt>
                <c:pt idx="1810">
                  <c:v>1.27</c:v>
                </c:pt>
                <c:pt idx="1811">
                  <c:v>1.2769999999999999</c:v>
                </c:pt>
                <c:pt idx="1812">
                  <c:v>1.2789999999999999</c:v>
                </c:pt>
                <c:pt idx="1813">
                  <c:v>1.294</c:v>
                </c:pt>
                <c:pt idx="1814">
                  <c:v>1.3009999999999999</c:v>
                </c:pt>
                <c:pt idx="1815">
                  <c:v>1.3069999999999999</c:v>
                </c:pt>
                <c:pt idx="1816">
                  <c:v>1.319</c:v>
                </c:pt>
                <c:pt idx="1817">
                  <c:v>1.331</c:v>
                </c:pt>
                <c:pt idx="1818">
                  <c:v>1.333</c:v>
                </c:pt>
                <c:pt idx="1819">
                  <c:v>1.34</c:v>
                </c:pt>
                <c:pt idx="1820">
                  <c:v>1.341</c:v>
                </c:pt>
                <c:pt idx="1821">
                  <c:v>1.339</c:v>
                </c:pt>
                <c:pt idx="1822">
                  <c:v>1.3360000000000001</c:v>
                </c:pt>
                <c:pt idx="1823">
                  <c:v>1.35</c:v>
                </c:pt>
                <c:pt idx="1824">
                  <c:v>1.3540000000000001</c:v>
                </c:pt>
                <c:pt idx="1825">
                  <c:v>1.355</c:v>
                </c:pt>
                <c:pt idx="1826">
                  <c:v>1.3540000000000001</c:v>
                </c:pt>
                <c:pt idx="1827">
                  <c:v>1.353</c:v>
                </c:pt>
                <c:pt idx="1828">
                  <c:v>1.3520000000000001</c:v>
                </c:pt>
                <c:pt idx="1829">
                  <c:v>1.3520000000000001</c:v>
                </c:pt>
                <c:pt idx="1830">
                  <c:v>1.3480000000000001</c:v>
                </c:pt>
                <c:pt idx="1831">
                  <c:v>1.353</c:v>
                </c:pt>
                <c:pt idx="1832">
                  <c:v>1.36</c:v>
                </c:pt>
                <c:pt idx="1833">
                  <c:v>1.367</c:v>
                </c:pt>
                <c:pt idx="1834">
                  <c:v>1.371</c:v>
                </c:pt>
                <c:pt idx="1835">
                  <c:v>1.377</c:v>
                </c:pt>
                <c:pt idx="1836">
                  <c:v>1.379</c:v>
                </c:pt>
                <c:pt idx="1837">
                  <c:v>1.3819999999999999</c:v>
                </c:pt>
                <c:pt idx="1838">
                  <c:v>1.381</c:v>
                </c:pt>
                <c:pt idx="1839">
                  <c:v>1.385</c:v>
                </c:pt>
                <c:pt idx="1840">
                  <c:v>1.4750000000000001</c:v>
                </c:pt>
                <c:pt idx="1841">
                  <c:v>1.4870000000000001</c:v>
                </c:pt>
                <c:pt idx="1842">
                  <c:v>1.4930000000000001</c:v>
                </c:pt>
                <c:pt idx="1843">
                  <c:v>1.494</c:v>
                </c:pt>
                <c:pt idx="1844">
                  <c:v>1.4910000000000001</c:v>
                </c:pt>
                <c:pt idx="1845">
                  <c:v>1.4890000000000001</c:v>
                </c:pt>
                <c:pt idx="1846">
                  <c:v>1.4870000000000001</c:v>
                </c:pt>
                <c:pt idx="1847">
                  <c:v>1.474</c:v>
                </c:pt>
                <c:pt idx="1848">
                  <c:v>1.4770000000000001</c:v>
                </c:pt>
                <c:pt idx="1849">
                  <c:v>1.478</c:v>
                </c:pt>
                <c:pt idx="1850">
                  <c:v>1.4790000000000001</c:v>
                </c:pt>
                <c:pt idx="1851">
                  <c:v>1.488</c:v>
                </c:pt>
                <c:pt idx="1852">
                  <c:v>1.496</c:v>
                </c:pt>
                <c:pt idx="1853">
                  <c:v>1.5009999999999999</c:v>
                </c:pt>
                <c:pt idx="1854">
                  <c:v>1.506</c:v>
                </c:pt>
                <c:pt idx="1855">
                  <c:v>1.5129999999999999</c:v>
                </c:pt>
                <c:pt idx="1856">
                  <c:v>1.5209999999999999</c:v>
                </c:pt>
                <c:pt idx="1857">
                  <c:v>1.5309999999999999</c:v>
                </c:pt>
                <c:pt idx="1858">
                  <c:v>1.5409999999999999</c:v>
                </c:pt>
                <c:pt idx="1859">
                  <c:v>1.546</c:v>
                </c:pt>
                <c:pt idx="1860">
                  <c:v>1.556</c:v>
                </c:pt>
                <c:pt idx="1861">
                  <c:v>1.5629999999999999</c:v>
                </c:pt>
                <c:pt idx="1862">
                  <c:v>1.5680000000000001</c:v>
                </c:pt>
                <c:pt idx="1863">
                  <c:v>1.5760000000000001</c:v>
                </c:pt>
                <c:pt idx="1864">
                  <c:v>1.585</c:v>
                </c:pt>
                <c:pt idx="1865">
                  <c:v>1.599</c:v>
                </c:pt>
                <c:pt idx="1866">
                  <c:v>1.6120000000000001</c:v>
                </c:pt>
                <c:pt idx="1867">
                  <c:v>1.621</c:v>
                </c:pt>
                <c:pt idx="1868">
                  <c:v>1.6259999999999999</c:v>
                </c:pt>
                <c:pt idx="1869">
                  <c:v>1.629</c:v>
                </c:pt>
                <c:pt idx="1870">
                  <c:v>1.631</c:v>
                </c:pt>
                <c:pt idx="1871">
                  <c:v>1.635</c:v>
                </c:pt>
                <c:pt idx="1872">
                  <c:v>1.639</c:v>
                </c:pt>
                <c:pt idx="1873">
                  <c:v>1.649</c:v>
                </c:pt>
                <c:pt idx="1874">
                  <c:v>1.655</c:v>
                </c:pt>
                <c:pt idx="1875">
                  <c:v>1.657</c:v>
                </c:pt>
                <c:pt idx="1876">
                  <c:v>1.661</c:v>
                </c:pt>
                <c:pt idx="1877">
                  <c:v>1.669</c:v>
                </c:pt>
                <c:pt idx="1878">
                  <c:v>1.675</c:v>
                </c:pt>
                <c:pt idx="1879">
                  <c:v>1.6819999999999999</c:v>
                </c:pt>
                <c:pt idx="1880">
                  <c:v>1.6879999999999999</c:v>
                </c:pt>
                <c:pt idx="1881">
                  <c:v>1.7</c:v>
                </c:pt>
                <c:pt idx="1882">
                  <c:v>1.7130000000000001</c:v>
                </c:pt>
                <c:pt idx="1883">
                  <c:v>1.7030000000000001</c:v>
                </c:pt>
                <c:pt idx="1884">
                  <c:v>1.7050000000000001</c:v>
                </c:pt>
                <c:pt idx="1885">
                  <c:v>1.706</c:v>
                </c:pt>
                <c:pt idx="1886">
                  <c:v>1.7010000000000001</c:v>
                </c:pt>
                <c:pt idx="1887">
                  <c:v>1.6990000000000001</c:v>
                </c:pt>
                <c:pt idx="1888">
                  <c:v>1.7030000000000001</c:v>
                </c:pt>
                <c:pt idx="1889">
                  <c:v>1.7070000000000001</c:v>
                </c:pt>
                <c:pt idx="1890">
                  <c:v>1.71</c:v>
                </c:pt>
                <c:pt idx="1891">
                  <c:v>1.7130000000000001</c:v>
                </c:pt>
                <c:pt idx="1892">
                  <c:v>1.7170000000000001</c:v>
                </c:pt>
                <c:pt idx="1893">
                  <c:v>1.72</c:v>
                </c:pt>
                <c:pt idx="1894">
                  <c:v>1.716</c:v>
                </c:pt>
                <c:pt idx="1895">
                  <c:v>1.716</c:v>
                </c:pt>
                <c:pt idx="1896">
                  <c:v>1.714</c:v>
                </c:pt>
                <c:pt idx="1897">
                  <c:v>1.712</c:v>
                </c:pt>
                <c:pt idx="1898">
                  <c:v>1.708</c:v>
                </c:pt>
                <c:pt idx="1899">
                  <c:v>1.7050000000000001</c:v>
                </c:pt>
                <c:pt idx="1900">
                  <c:v>1.712</c:v>
                </c:pt>
                <c:pt idx="1901">
                  <c:v>1.714</c:v>
                </c:pt>
                <c:pt idx="1902">
                  <c:v>1.714</c:v>
                </c:pt>
                <c:pt idx="1903">
                  <c:v>1.716</c:v>
                </c:pt>
                <c:pt idx="1904">
                  <c:v>1.7190000000000001</c:v>
                </c:pt>
                <c:pt idx="1905">
                  <c:v>1.724</c:v>
                </c:pt>
                <c:pt idx="1906">
                  <c:v>1.7330000000000001</c:v>
                </c:pt>
                <c:pt idx="1907">
                  <c:v>1.7410000000000001</c:v>
                </c:pt>
                <c:pt idx="1908">
                  <c:v>1.7390000000000001</c:v>
                </c:pt>
                <c:pt idx="1909">
                  <c:v>1.7390000000000001</c:v>
                </c:pt>
                <c:pt idx="1910">
                  <c:v>1.7410000000000001</c:v>
                </c:pt>
                <c:pt idx="1911">
                  <c:v>1.748</c:v>
                </c:pt>
                <c:pt idx="1912">
                  <c:v>1.752</c:v>
                </c:pt>
                <c:pt idx="1913">
                  <c:v>1.7589999999999999</c:v>
                </c:pt>
                <c:pt idx="1914">
                  <c:v>1.764</c:v>
                </c:pt>
                <c:pt idx="1915">
                  <c:v>1.77</c:v>
                </c:pt>
                <c:pt idx="1916">
                  <c:v>1.772</c:v>
                </c:pt>
                <c:pt idx="1917">
                  <c:v>1.7709999999999999</c:v>
                </c:pt>
                <c:pt idx="1918">
                  <c:v>1.7689999999999999</c:v>
                </c:pt>
                <c:pt idx="1919">
                  <c:v>1.764</c:v>
                </c:pt>
                <c:pt idx="1920">
                  <c:v>1.77</c:v>
                </c:pt>
                <c:pt idx="1921">
                  <c:v>1.7769999999999999</c:v>
                </c:pt>
                <c:pt idx="1922">
                  <c:v>1.788</c:v>
                </c:pt>
                <c:pt idx="1923">
                  <c:v>1.7969999999999999</c:v>
                </c:pt>
                <c:pt idx="1924">
                  <c:v>1.8029999999999999</c:v>
                </c:pt>
                <c:pt idx="1925">
                  <c:v>1.81</c:v>
                </c:pt>
                <c:pt idx="1926">
                  <c:v>1.8140000000000001</c:v>
                </c:pt>
                <c:pt idx="1927">
                  <c:v>1.823</c:v>
                </c:pt>
                <c:pt idx="1928">
                  <c:v>1.831</c:v>
                </c:pt>
                <c:pt idx="1929">
                  <c:v>1.831</c:v>
                </c:pt>
                <c:pt idx="1930">
                  <c:v>1.8180000000000001</c:v>
                </c:pt>
                <c:pt idx="1931">
                  <c:v>1.8180000000000001</c:v>
                </c:pt>
                <c:pt idx="1932">
                  <c:v>1.8169999999999999</c:v>
                </c:pt>
                <c:pt idx="1933">
                  <c:v>1.8140000000000001</c:v>
                </c:pt>
                <c:pt idx="1934">
                  <c:v>1.8120000000000001</c:v>
                </c:pt>
                <c:pt idx="1935">
                  <c:v>1.8129999999999999</c:v>
                </c:pt>
                <c:pt idx="1936">
                  <c:v>1.81</c:v>
                </c:pt>
                <c:pt idx="1937">
                  <c:v>1.8169999999999999</c:v>
                </c:pt>
                <c:pt idx="1938">
                  <c:v>1.8240000000000001</c:v>
                </c:pt>
                <c:pt idx="1939">
                  <c:v>1.827</c:v>
                </c:pt>
                <c:pt idx="1940">
                  <c:v>1.831</c:v>
                </c:pt>
                <c:pt idx="1941">
                  <c:v>1.8280000000000001</c:v>
                </c:pt>
                <c:pt idx="1942">
                  <c:v>1.8240000000000001</c:v>
                </c:pt>
                <c:pt idx="1943">
                  <c:v>1.821</c:v>
                </c:pt>
                <c:pt idx="1944">
                  <c:v>1.82</c:v>
                </c:pt>
                <c:pt idx="1945">
                  <c:v>1.8160000000000001</c:v>
                </c:pt>
                <c:pt idx="1946">
                  <c:v>1.8120000000000001</c:v>
                </c:pt>
                <c:pt idx="1947">
                  <c:v>1.8120000000000001</c:v>
                </c:pt>
                <c:pt idx="1948">
                  <c:v>1.764</c:v>
                </c:pt>
                <c:pt idx="1949">
                  <c:v>1.76</c:v>
                </c:pt>
                <c:pt idx="1950">
                  <c:v>1.7450000000000001</c:v>
                </c:pt>
                <c:pt idx="1951">
                  <c:v>1.7410000000000001</c:v>
                </c:pt>
                <c:pt idx="1952">
                  <c:v>1.726</c:v>
                </c:pt>
                <c:pt idx="1953">
                  <c:v>1.73</c:v>
                </c:pt>
                <c:pt idx="1954">
                  <c:v>1.74</c:v>
                </c:pt>
                <c:pt idx="1955">
                  <c:v>1.7410000000000001</c:v>
                </c:pt>
                <c:pt idx="1956">
                  <c:v>1.74</c:v>
                </c:pt>
                <c:pt idx="1957">
                  <c:v>1.7370000000000001</c:v>
                </c:pt>
                <c:pt idx="1958">
                  <c:v>1.73</c:v>
                </c:pt>
                <c:pt idx="1959">
                  <c:v>1.734</c:v>
                </c:pt>
                <c:pt idx="1960">
                  <c:v>1.7390000000000001</c:v>
                </c:pt>
                <c:pt idx="1961">
                  <c:v>1.7430000000000001</c:v>
                </c:pt>
                <c:pt idx="1962">
                  <c:v>1.7450000000000001</c:v>
                </c:pt>
                <c:pt idx="1963">
                  <c:v>1.744</c:v>
                </c:pt>
                <c:pt idx="1964">
                  <c:v>1.7450000000000001</c:v>
                </c:pt>
                <c:pt idx="1965">
                  <c:v>1.7470000000000001</c:v>
                </c:pt>
                <c:pt idx="1966">
                  <c:v>1.7490000000000001</c:v>
                </c:pt>
                <c:pt idx="1967">
                  <c:v>1.748</c:v>
                </c:pt>
                <c:pt idx="1968">
                  <c:v>1.744</c:v>
                </c:pt>
                <c:pt idx="1969">
                  <c:v>1.734</c:v>
                </c:pt>
                <c:pt idx="1970">
                  <c:v>1.732</c:v>
                </c:pt>
                <c:pt idx="1971">
                  <c:v>1.7310000000000001</c:v>
                </c:pt>
                <c:pt idx="1972">
                  <c:v>1.732</c:v>
                </c:pt>
                <c:pt idx="1973">
                  <c:v>1.728</c:v>
                </c:pt>
                <c:pt idx="1974">
                  <c:v>1.7230000000000001</c:v>
                </c:pt>
                <c:pt idx="1975">
                  <c:v>1.724</c:v>
                </c:pt>
                <c:pt idx="1976">
                  <c:v>1.7290000000000001</c:v>
                </c:pt>
                <c:pt idx="1977">
                  <c:v>1.734</c:v>
                </c:pt>
                <c:pt idx="1978">
                  <c:v>1.736</c:v>
                </c:pt>
                <c:pt idx="1979">
                  <c:v>1.7350000000000001</c:v>
                </c:pt>
                <c:pt idx="1980">
                  <c:v>1.7370000000000001</c:v>
                </c:pt>
                <c:pt idx="1981">
                  <c:v>1.736</c:v>
                </c:pt>
                <c:pt idx="1982">
                  <c:v>1.734</c:v>
                </c:pt>
                <c:pt idx="1983">
                  <c:v>1.7350000000000001</c:v>
                </c:pt>
                <c:pt idx="1984">
                  <c:v>1.732</c:v>
                </c:pt>
                <c:pt idx="1985">
                  <c:v>1.738</c:v>
                </c:pt>
                <c:pt idx="1986">
                  <c:v>1.746</c:v>
                </c:pt>
                <c:pt idx="1987">
                  <c:v>1.75</c:v>
                </c:pt>
                <c:pt idx="1988">
                  <c:v>1.7529999999999999</c:v>
                </c:pt>
                <c:pt idx="1989">
                  <c:v>1.7569999999999999</c:v>
                </c:pt>
                <c:pt idx="1990">
                  <c:v>1.756</c:v>
                </c:pt>
                <c:pt idx="1991">
                  <c:v>1.758</c:v>
                </c:pt>
                <c:pt idx="1992">
                  <c:v>1.7549999999999999</c:v>
                </c:pt>
                <c:pt idx="1993">
                  <c:v>1.7649999999999999</c:v>
                </c:pt>
                <c:pt idx="1994">
                  <c:v>1.768</c:v>
                </c:pt>
                <c:pt idx="1995">
                  <c:v>1.7709999999999999</c:v>
                </c:pt>
                <c:pt idx="1996">
                  <c:v>1.774</c:v>
                </c:pt>
                <c:pt idx="1997">
                  <c:v>1.7749999999999999</c:v>
                </c:pt>
                <c:pt idx="1998">
                  <c:v>1.7769999999999999</c:v>
                </c:pt>
                <c:pt idx="1999">
                  <c:v>1.782</c:v>
                </c:pt>
                <c:pt idx="2000">
                  <c:v>1.78</c:v>
                </c:pt>
                <c:pt idx="2001">
                  <c:v>1.7829999999999999</c:v>
                </c:pt>
                <c:pt idx="2002">
                  <c:v>1.7849999999999999</c:v>
                </c:pt>
                <c:pt idx="2003">
                  <c:v>1.7849999999999999</c:v>
                </c:pt>
                <c:pt idx="2004">
                  <c:v>1.7849999999999999</c:v>
                </c:pt>
                <c:pt idx="2005">
                  <c:v>1.788</c:v>
                </c:pt>
                <c:pt idx="2006">
                  <c:v>1.7849999999999999</c:v>
                </c:pt>
                <c:pt idx="2007">
                  <c:v>1.788</c:v>
                </c:pt>
                <c:pt idx="2008">
                  <c:v>1.7929999999999999</c:v>
                </c:pt>
                <c:pt idx="2009">
                  <c:v>1.788</c:v>
                </c:pt>
                <c:pt idx="2010">
                  <c:v>1.782</c:v>
                </c:pt>
                <c:pt idx="2011">
                  <c:v>1.78</c:v>
                </c:pt>
                <c:pt idx="2012">
                  <c:v>1.776</c:v>
                </c:pt>
                <c:pt idx="2013">
                  <c:v>1.7010000000000001</c:v>
                </c:pt>
                <c:pt idx="2014">
                  <c:v>1.6950000000000001</c:v>
                </c:pt>
                <c:pt idx="2015">
                  <c:v>1.6919999999999999</c:v>
                </c:pt>
                <c:pt idx="2016">
                  <c:v>1.6910000000000001</c:v>
                </c:pt>
                <c:pt idx="2017">
                  <c:v>1.6890000000000001</c:v>
                </c:pt>
                <c:pt idx="2018">
                  <c:v>1.6879999999999999</c:v>
                </c:pt>
                <c:pt idx="2019">
                  <c:v>1.6850000000000001</c:v>
                </c:pt>
                <c:pt idx="2020">
                  <c:v>1.6850000000000001</c:v>
                </c:pt>
                <c:pt idx="2021">
                  <c:v>1.6859999999999999</c:v>
                </c:pt>
                <c:pt idx="2022">
                  <c:v>1.69</c:v>
                </c:pt>
                <c:pt idx="2023">
                  <c:v>1.694</c:v>
                </c:pt>
                <c:pt idx="2024">
                  <c:v>1.694</c:v>
                </c:pt>
                <c:pt idx="2025">
                  <c:v>1.6950000000000001</c:v>
                </c:pt>
                <c:pt idx="2026">
                  <c:v>1.698</c:v>
                </c:pt>
                <c:pt idx="2027">
                  <c:v>1.702</c:v>
                </c:pt>
                <c:pt idx="2028">
                  <c:v>1.7050000000000001</c:v>
                </c:pt>
                <c:pt idx="2029">
                  <c:v>1.7070000000000001</c:v>
                </c:pt>
                <c:pt idx="2030">
                  <c:v>1.706</c:v>
                </c:pt>
                <c:pt idx="2031">
                  <c:v>1.7010000000000001</c:v>
                </c:pt>
                <c:pt idx="2032">
                  <c:v>1.6970000000000001</c:v>
                </c:pt>
                <c:pt idx="2033">
                  <c:v>1.6990000000000001</c:v>
                </c:pt>
                <c:pt idx="2034">
                  <c:v>1.7030000000000001</c:v>
                </c:pt>
                <c:pt idx="2035">
                  <c:v>1.7050000000000001</c:v>
                </c:pt>
                <c:pt idx="2036">
                  <c:v>1.7030000000000001</c:v>
                </c:pt>
                <c:pt idx="2037">
                  <c:v>1.7010000000000001</c:v>
                </c:pt>
                <c:pt idx="2038">
                  <c:v>1.675</c:v>
                </c:pt>
                <c:pt idx="2039">
                  <c:v>1.675</c:v>
                </c:pt>
                <c:pt idx="2040">
                  <c:v>1.673</c:v>
                </c:pt>
                <c:pt idx="2041">
                  <c:v>1.669</c:v>
                </c:pt>
                <c:pt idx="2042">
                  <c:v>1.667</c:v>
                </c:pt>
                <c:pt idx="2043">
                  <c:v>1.667</c:v>
                </c:pt>
                <c:pt idx="2044">
                  <c:v>1.6679999999999999</c:v>
                </c:pt>
                <c:pt idx="2045">
                  <c:v>1.667</c:v>
                </c:pt>
                <c:pt idx="2046">
                  <c:v>1.6659999999999999</c:v>
                </c:pt>
                <c:pt idx="2047">
                  <c:v>1.6619999999999999</c:v>
                </c:pt>
                <c:pt idx="2048">
                  <c:v>1.6579999999999999</c:v>
                </c:pt>
                <c:pt idx="2049">
                  <c:v>1.6479999999999999</c:v>
                </c:pt>
                <c:pt idx="2050">
                  <c:v>1.64</c:v>
                </c:pt>
                <c:pt idx="2051">
                  <c:v>1.625</c:v>
                </c:pt>
                <c:pt idx="2052">
                  <c:v>1.617</c:v>
                </c:pt>
                <c:pt idx="2053">
                  <c:v>1.6060000000000001</c:v>
                </c:pt>
                <c:pt idx="2054">
                  <c:v>1.5980000000000001</c:v>
                </c:pt>
                <c:pt idx="2055">
                  <c:v>1.5860000000000001</c:v>
                </c:pt>
                <c:pt idx="2056">
                  <c:v>1.573</c:v>
                </c:pt>
                <c:pt idx="2057">
                  <c:v>1.56</c:v>
                </c:pt>
                <c:pt idx="2058">
                  <c:v>1.5529999999999999</c:v>
                </c:pt>
                <c:pt idx="2059">
                  <c:v>1.5449999999999999</c:v>
                </c:pt>
                <c:pt idx="2060">
                  <c:v>1.538</c:v>
                </c:pt>
                <c:pt idx="2061">
                  <c:v>1.5269999999999999</c:v>
                </c:pt>
                <c:pt idx="2062">
                  <c:v>1.514</c:v>
                </c:pt>
                <c:pt idx="2063">
                  <c:v>1.5009999999999999</c:v>
                </c:pt>
                <c:pt idx="2064">
                  <c:v>1.494</c:v>
                </c:pt>
                <c:pt idx="2065">
                  <c:v>1.486</c:v>
                </c:pt>
                <c:pt idx="2066">
                  <c:v>1.48</c:v>
                </c:pt>
                <c:pt idx="2067">
                  <c:v>1.4710000000000001</c:v>
                </c:pt>
                <c:pt idx="2068">
                  <c:v>1.46</c:v>
                </c:pt>
                <c:pt idx="2069">
                  <c:v>1.4510000000000001</c:v>
                </c:pt>
                <c:pt idx="2070">
                  <c:v>1.446</c:v>
                </c:pt>
                <c:pt idx="2071">
                  <c:v>1.4390000000000001</c:v>
                </c:pt>
                <c:pt idx="2072">
                  <c:v>1.4330000000000001</c:v>
                </c:pt>
                <c:pt idx="2073">
                  <c:v>1.425</c:v>
                </c:pt>
                <c:pt idx="2074">
                  <c:v>1.4179999999999999</c:v>
                </c:pt>
                <c:pt idx="2075">
                  <c:v>1.409</c:v>
                </c:pt>
                <c:pt idx="2076">
                  <c:v>1.401</c:v>
                </c:pt>
                <c:pt idx="2077">
                  <c:v>1.3959999999999999</c:v>
                </c:pt>
                <c:pt idx="2078">
                  <c:v>1.391</c:v>
                </c:pt>
                <c:pt idx="2079">
                  <c:v>1.385</c:v>
                </c:pt>
                <c:pt idx="2080">
                  <c:v>1.377</c:v>
                </c:pt>
                <c:pt idx="2081">
                  <c:v>1.37</c:v>
                </c:pt>
                <c:pt idx="2082">
                  <c:v>1.365</c:v>
                </c:pt>
                <c:pt idx="2083">
                  <c:v>1.359</c:v>
                </c:pt>
                <c:pt idx="2084">
                  <c:v>1.3520000000000001</c:v>
                </c:pt>
                <c:pt idx="2085">
                  <c:v>1.345</c:v>
                </c:pt>
                <c:pt idx="2086">
                  <c:v>1.339</c:v>
                </c:pt>
                <c:pt idx="2087">
                  <c:v>1.3340000000000001</c:v>
                </c:pt>
                <c:pt idx="2088">
                  <c:v>1.3280000000000001</c:v>
                </c:pt>
                <c:pt idx="2089">
                  <c:v>1.321</c:v>
                </c:pt>
                <c:pt idx="2090">
                  <c:v>1.3149999999999999</c:v>
                </c:pt>
                <c:pt idx="2091">
                  <c:v>1.3089999999999999</c:v>
                </c:pt>
                <c:pt idx="2092">
                  <c:v>1.3009999999999999</c:v>
                </c:pt>
                <c:pt idx="2093">
                  <c:v>1.292</c:v>
                </c:pt>
                <c:pt idx="2094">
                  <c:v>1.2849999999999999</c:v>
                </c:pt>
                <c:pt idx="2095">
                  <c:v>1.2789999999999999</c:v>
                </c:pt>
                <c:pt idx="2096">
                  <c:v>1.2669999999999999</c:v>
                </c:pt>
                <c:pt idx="2097">
                  <c:v>1.254</c:v>
                </c:pt>
                <c:pt idx="2098">
                  <c:v>1.242</c:v>
                </c:pt>
                <c:pt idx="2099">
                  <c:v>1.2290000000000001</c:v>
                </c:pt>
                <c:pt idx="2100">
                  <c:v>1.2210000000000001</c:v>
                </c:pt>
                <c:pt idx="2101">
                  <c:v>1.2130000000000001</c:v>
                </c:pt>
                <c:pt idx="2102">
                  <c:v>1.2030000000000001</c:v>
                </c:pt>
                <c:pt idx="2103">
                  <c:v>1.1930000000000001</c:v>
                </c:pt>
                <c:pt idx="2104">
                  <c:v>1.1830000000000001</c:v>
                </c:pt>
                <c:pt idx="2105">
                  <c:v>1.177</c:v>
                </c:pt>
                <c:pt idx="2106">
                  <c:v>1.1679999999999999</c:v>
                </c:pt>
                <c:pt idx="2107">
                  <c:v>1.1579999999999999</c:v>
                </c:pt>
                <c:pt idx="2108">
                  <c:v>1.1459999999999999</c:v>
                </c:pt>
                <c:pt idx="2109">
                  <c:v>1.1359999999999999</c:v>
                </c:pt>
                <c:pt idx="2110">
                  <c:v>1.127</c:v>
                </c:pt>
                <c:pt idx="2111">
                  <c:v>1.1200000000000001</c:v>
                </c:pt>
                <c:pt idx="2112">
                  <c:v>1.1120000000000001</c:v>
                </c:pt>
                <c:pt idx="2113">
                  <c:v>1.103</c:v>
                </c:pt>
                <c:pt idx="2114">
                  <c:v>1.097</c:v>
                </c:pt>
                <c:pt idx="2115">
                  <c:v>1.0900000000000001</c:v>
                </c:pt>
                <c:pt idx="2116">
                  <c:v>1.0840000000000001</c:v>
                </c:pt>
                <c:pt idx="2117">
                  <c:v>1.0780000000000001</c:v>
                </c:pt>
                <c:pt idx="2118">
                  <c:v>1.0720000000000001</c:v>
                </c:pt>
                <c:pt idx="2119">
                  <c:v>1.07</c:v>
                </c:pt>
                <c:pt idx="2120">
                  <c:v>1.0669999999999999</c:v>
                </c:pt>
                <c:pt idx="2121">
                  <c:v>1.0640000000000001</c:v>
                </c:pt>
                <c:pt idx="2122">
                  <c:v>1.0609999999999999</c:v>
                </c:pt>
                <c:pt idx="2123">
                  <c:v>1.0569999999999999</c:v>
                </c:pt>
                <c:pt idx="2124">
                  <c:v>1.0529999999999999</c:v>
                </c:pt>
                <c:pt idx="2125">
                  <c:v>1.048</c:v>
                </c:pt>
                <c:pt idx="2126">
                  <c:v>1.044</c:v>
                </c:pt>
                <c:pt idx="2127">
                  <c:v>1.0409999999999999</c:v>
                </c:pt>
                <c:pt idx="2128">
                  <c:v>1.038</c:v>
                </c:pt>
                <c:pt idx="2129">
                  <c:v>1.0329999999999999</c:v>
                </c:pt>
                <c:pt idx="2130">
                  <c:v>1.0289999999999999</c:v>
                </c:pt>
                <c:pt idx="2131">
                  <c:v>1.0269999999999999</c:v>
                </c:pt>
                <c:pt idx="2132">
                  <c:v>1.024</c:v>
                </c:pt>
                <c:pt idx="2133">
                  <c:v>1.018</c:v>
                </c:pt>
                <c:pt idx="2134">
                  <c:v>1.0129999999999999</c:v>
                </c:pt>
                <c:pt idx="2135">
                  <c:v>1.0069999999999999</c:v>
                </c:pt>
                <c:pt idx="2136">
                  <c:v>0.998</c:v>
                </c:pt>
                <c:pt idx="2137">
                  <c:v>0.99199999999999999</c:v>
                </c:pt>
                <c:pt idx="2138">
                  <c:v>0.98799999999999999</c:v>
                </c:pt>
                <c:pt idx="2139">
                  <c:v>0.98499999999999999</c:v>
                </c:pt>
                <c:pt idx="2140">
                  <c:v>0.98199999999999998</c:v>
                </c:pt>
                <c:pt idx="2141">
                  <c:v>0.98</c:v>
                </c:pt>
                <c:pt idx="2142">
                  <c:v>0.97799999999999998</c:v>
                </c:pt>
                <c:pt idx="2143">
                  <c:v>0.97699999999999998</c:v>
                </c:pt>
                <c:pt idx="2144">
                  <c:v>0.97699999999999998</c:v>
                </c:pt>
                <c:pt idx="2145">
                  <c:v>0.97799999999999998</c:v>
                </c:pt>
                <c:pt idx="2146">
                  <c:v>0.97499999999999998</c:v>
                </c:pt>
                <c:pt idx="2147">
                  <c:v>0.97399999999999998</c:v>
                </c:pt>
                <c:pt idx="2148">
                  <c:v>0.97499999999999998</c:v>
                </c:pt>
                <c:pt idx="2149">
                  <c:v>0.97199999999999998</c:v>
                </c:pt>
                <c:pt idx="2150">
                  <c:v>0.96899999999999997</c:v>
                </c:pt>
                <c:pt idx="2151">
                  <c:v>0.96599999999999997</c:v>
                </c:pt>
                <c:pt idx="2152">
                  <c:v>0.96399999999999997</c:v>
                </c:pt>
                <c:pt idx="2153">
                  <c:v>0.96</c:v>
                </c:pt>
                <c:pt idx="2154">
                  <c:v>0.95599999999999996</c:v>
                </c:pt>
                <c:pt idx="2155">
                  <c:v>0.95399999999999996</c:v>
                </c:pt>
                <c:pt idx="2156">
                  <c:v>0.95099999999999996</c:v>
                </c:pt>
                <c:pt idx="2157">
                  <c:v>0.94899999999999995</c:v>
                </c:pt>
                <c:pt idx="2158">
                  <c:v>0.94599999999999995</c:v>
                </c:pt>
                <c:pt idx="2159">
                  <c:v>0.94299999999999995</c:v>
                </c:pt>
                <c:pt idx="2160">
                  <c:v>0.94099999999999995</c:v>
                </c:pt>
                <c:pt idx="2161">
                  <c:v>0.94</c:v>
                </c:pt>
                <c:pt idx="2162">
                  <c:v>0.93899999999999995</c:v>
                </c:pt>
                <c:pt idx="2163">
                  <c:v>0.94</c:v>
                </c:pt>
                <c:pt idx="2164">
                  <c:v>0.93899999999999995</c:v>
                </c:pt>
                <c:pt idx="2165">
                  <c:v>0.93700000000000006</c:v>
                </c:pt>
                <c:pt idx="2166">
                  <c:v>0.93700000000000006</c:v>
                </c:pt>
                <c:pt idx="2167">
                  <c:v>0.93899999999999995</c:v>
                </c:pt>
                <c:pt idx="2168">
                  <c:v>0.94099999999999995</c:v>
                </c:pt>
                <c:pt idx="2169">
                  <c:v>0.93899999999999995</c:v>
                </c:pt>
                <c:pt idx="2170">
                  <c:v>0.93400000000000005</c:v>
                </c:pt>
                <c:pt idx="2171">
                  <c:v>0.93</c:v>
                </c:pt>
                <c:pt idx="2172">
                  <c:v>0.93</c:v>
                </c:pt>
                <c:pt idx="2173">
                  <c:v>0.92900000000000005</c:v>
                </c:pt>
                <c:pt idx="2174">
                  <c:v>0.92800000000000005</c:v>
                </c:pt>
                <c:pt idx="2175">
                  <c:v>0.92600000000000005</c:v>
                </c:pt>
                <c:pt idx="2176">
                  <c:v>0.92800000000000005</c:v>
                </c:pt>
                <c:pt idx="2177">
                  <c:v>0.92600000000000005</c:v>
                </c:pt>
                <c:pt idx="2178">
                  <c:v>0.92900000000000005</c:v>
                </c:pt>
                <c:pt idx="2179">
                  <c:v>0.93</c:v>
                </c:pt>
                <c:pt idx="2180">
                  <c:v>0.92800000000000005</c:v>
                </c:pt>
                <c:pt idx="2181">
                  <c:v>0.92600000000000005</c:v>
                </c:pt>
                <c:pt idx="2182">
                  <c:v>0.92300000000000004</c:v>
                </c:pt>
                <c:pt idx="2183">
                  <c:v>0.92</c:v>
                </c:pt>
                <c:pt idx="2184">
                  <c:v>0.83099999999999996</c:v>
                </c:pt>
                <c:pt idx="2185">
                  <c:v>0.81699999999999995</c:v>
                </c:pt>
                <c:pt idx="2186">
                  <c:v>0.80500000000000005</c:v>
                </c:pt>
                <c:pt idx="2187">
                  <c:v>0.79500000000000004</c:v>
                </c:pt>
                <c:pt idx="2188">
                  <c:v>0.77900000000000003</c:v>
                </c:pt>
                <c:pt idx="2189">
                  <c:v>0.76700000000000002</c:v>
                </c:pt>
                <c:pt idx="2190">
                  <c:v>0.76</c:v>
                </c:pt>
                <c:pt idx="2191">
                  <c:v>0.754</c:v>
                </c:pt>
                <c:pt idx="2192">
                  <c:v>0.748</c:v>
                </c:pt>
                <c:pt idx="2193">
                  <c:v>0.74299999999999999</c:v>
                </c:pt>
                <c:pt idx="2194">
                  <c:v>0.73499999999999999</c:v>
                </c:pt>
                <c:pt idx="2195">
                  <c:v>0.72599999999999998</c:v>
                </c:pt>
                <c:pt idx="2196">
                  <c:v>0.72099999999999997</c:v>
                </c:pt>
                <c:pt idx="2197">
                  <c:v>0.71199999999999997</c:v>
                </c:pt>
                <c:pt idx="2198">
                  <c:v>0.70799999999999996</c:v>
                </c:pt>
                <c:pt idx="2199">
                  <c:v>0.69799999999999995</c:v>
                </c:pt>
                <c:pt idx="2200">
                  <c:v>0.68</c:v>
                </c:pt>
                <c:pt idx="2201">
                  <c:v>0.67100000000000004</c:v>
                </c:pt>
                <c:pt idx="2202">
                  <c:v>0.66400000000000003</c:v>
                </c:pt>
                <c:pt idx="2203">
                  <c:v>0.65700000000000003</c:v>
                </c:pt>
                <c:pt idx="2204">
                  <c:v>0.65900000000000003</c:v>
                </c:pt>
                <c:pt idx="2205">
                  <c:v>0.65800000000000003</c:v>
                </c:pt>
                <c:pt idx="2206">
                  <c:v>0.65300000000000002</c:v>
                </c:pt>
                <c:pt idx="2207">
                  <c:v>0.64800000000000002</c:v>
                </c:pt>
                <c:pt idx="2208">
                  <c:v>0.64</c:v>
                </c:pt>
                <c:pt idx="2209">
                  <c:v>0.63100000000000001</c:v>
                </c:pt>
                <c:pt idx="2210">
                  <c:v>0.625</c:v>
                </c:pt>
                <c:pt idx="2211">
                  <c:v>0.62</c:v>
                </c:pt>
                <c:pt idx="2212">
                  <c:v>0.61499999999999999</c:v>
                </c:pt>
                <c:pt idx="2213">
                  <c:v>0.61299999999999999</c:v>
                </c:pt>
                <c:pt idx="2214">
                  <c:v>0.60699999999999998</c:v>
                </c:pt>
                <c:pt idx="2215">
                  <c:v>0.6</c:v>
                </c:pt>
                <c:pt idx="2216">
                  <c:v>0.59099999999999997</c:v>
                </c:pt>
                <c:pt idx="2217">
                  <c:v>0.58199999999999996</c:v>
                </c:pt>
                <c:pt idx="2218">
                  <c:v>0.57199999999999995</c:v>
                </c:pt>
                <c:pt idx="2219">
                  <c:v>0.56399999999999995</c:v>
                </c:pt>
                <c:pt idx="2220">
                  <c:v>0.55800000000000005</c:v>
                </c:pt>
                <c:pt idx="2221">
                  <c:v>0.55300000000000005</c:v>
                </c:pt>
                <c:pt idx="2222">
                  <c:v>0.54900000000000004</c:v>
                </c:pt>
                <c:pt idx="2223">
                  <c:v>0.54400000000000004</c:v>
                </c:pt>
                <c:pt idx="2224">
                  <c:v>0.53700000000000003</c:v>
                </c:pt>
                <c:pt idx="2225">
                  <c:v>0.53300000000000003</c:v>
                </c:pt>
                <c:pt idx="2226">
                  <c:v>0.52800000000000002</c:v>
                </c:pt>
                <c:pt idx="2227">
                  <c:v>0.52100000000000002</c:v>
                </c:pt>
                <c:pt idx="2228">
                  <c:v>0.51800000000000002</c:v>
                </c:pt>
                <c:pt idx="2229">
                  <c:v>0.51500000000000001</c:v>
                </c:pt>
                <c:pt idx="2230">
                  <c:v>0.50900000000000001</c:v>
                </c:pt>
                <c:pt idx="2231">
                  <c:v>0.501</c:v>
                </c:pt>
                <c:pt idx="2232">
                  <c:v>0.496</c:v>
                </c:pt>
                <c:pt idx="2233">
                  <c:v>0.49299999999999999</c:v>
                </c:pt>
                <c:pt idx="2234">
                  <c:v>0.48699999999999999</c:v>
                </c:pt>
                <c:pt idx="2235">
                  <c:v>0.48199999999999998</c:v>
                </c:pt>
                <c:pt idx="2236">
                  <c:v>0.47599999999999998</c:v>
                </c:pt>
                <c:pt idx="2237">
                  <c:v>0.47199999999999998</c:v>
                </c:pt>
                <c:pt idx="2238">
                  <c:v>0.46500000000000002</c:v>
                </c:pt>
                <c:pt idx="2239">
                  <c:v>0.45700000000000002</c:v>
                </c:pt>
                <c:pt idx="2240">
                  <c:v>0.45200000000000001</c:v>
                </c:pt>
                <c:pt idx="2241">
                  <c:v>0.44800000000000001</c:v>
                </c:pt>
                <c:pt idx="2242">
                  <c:v>0.44600000000000001</c:v>
                </c:pt>
                <c:pt idx="2243">
                  <c:v>0.442</c:v>
                </c:pt>
                <c:pt idx="2244">
                  <c:v>0.437</c:v>
                </c:pt>
                <c:pt idx="2245">
                  <c:v>0.438</c:v>
                </c:pt>
                <c:pt idx="2246">
                  <c:v>0.435</c:v>
                </c:pt>
                <c:pt idx="2247">
                  <c:v>0.432</c:v>
                </c:pt>
                <c:pt idx="2248">
                  <c:v>0.42899999999999999</c:v>
                </c:pt>
                <c:pt idx="2249">
                  <c:v>0.42499999999999999</c:v>
                </c:pt>
                <c:pt idx="2250">
                  <c:v>0.42299999999999999</c:v>
                </c:pt>
                <c:pt idx="2251">
                  <c:v>0.42099999999999999</c:v>
                </c:pt>
                <c:pt idx="2252">
                  <c:v>0.41699999999999998</c:v>
                </c:pt>
                <c:pt idx="2253">
                  <c:v>0.41599999999999998</c:v>
                </c:pt>
                <c:pt idx="2254">
                  <c:v>0.41499999999999998</c:v>
                </c:pt>
                <c:pt idx="2255">
                  <c:v>0.41399999999999998</c:v>
                </c:pt>
                <c:pt idx="2256">
                  <c:v>0.41299999999999998</c:v>
                </c:pt>
                <c:pt idx="2257">
                  <c:v>0.40899999999999997</c:v>
                </c:pt>
                <c:pt idx="2258">
                  <c:v>0.40600000000000003</c:v>
                </c:pt>
                <c:pt idx="2259">
                  <c:v>0.40500000000000003</c:v>
                </c:pt>
                <c:pt idx="2260">
                  <c:v>0.40500000000000003</c:v>
                </c:pt>
                <c:pt idx="2261">
                  <c:v>0.40200000000000002</c:v>
                </c:pt>
                <c:pt idx="2262">
                  <c:v>0.39900000000000002</c:v>
                </c:pt>
                <c:pt idx="2263">
                  <c:v>0.39800000000000002</c:v>
                </c:pt>
                <c:pt idx="2264">
                  <c:v>0.39600000000000002</c:v>
                </c:pt>
                <c:pt idx="2265">
                  <c:v>0.39400000000000002</c:v>
                </c:pt>
                <c:pt idx="2266">
                  <c:v>0.39100000000000001</c:v>
                </c:pt>
                <c:pt idx="2267">
                  <c:v>0.38900000000000001</c:v>
                </c:pt>
                <c:pt idx="2268">
                  <c:v>0.38700000000000001</c:v>
                </c:pt>
                <c:pt idx="2269">
                  <c:v>0.38500000000000001</c:v>
                </c:pt>
                <c:pt idx="2270">
                  <c:v>0.38100000000000001</c:v>
                </c:pt>
                <c:pt idx="2271">
                  <c:v>0.377</c:v>
                </c:pt>
                <c:pt idx="2272">
                  <c:v>0.375</c:v>
                </c:pt>
                <c:pt idx="2273">
                  <c:v>0.37</c:v>
                </c:pt>
                <c:pt idx="2274">
                  <c:v>0.36599999999999999</c:v>
                </c:pt>
                <c:pt idx="2275">
                  <c:v>0.36299999999999999</c:v>
                </c:pt>
                <c:pt idx="2276">
                  <c:v>0.36099999999999999</c:v>
                </c:pt>
                <c:pt idx="2277">
                  <c:v>0.35799999999999998</c:v>
                </c:pt>
                <c:pt idx="2278">
                  <c:v>0.35699999999999998</c:v>
                </c:pt>
                <c:pt idx="2279">
                  <c:v>0.35599999999999998</c:v>
                </c:pt>
                <c:pt idx="2280">
                  <c:v>0.35399999999999998</c:v>
                </c:pt>
                <c:pt idx="2281">
                  <c:v>0.35199999999999998</c:v>
                </c:pt>
                <c:pt idx="2282">
                  <c:v>0.35199999999999998</c:v>
                </c:pt>
                <c:pt idx="2283">
                  <c:v>0.35099999999999998</c:v>
                </c:pt>
                <c:pt idx="2284">
                  <c:v>0.35099999999999998</c:v>
                </c:pt>
                <c:pt idx="2285">
                  <c:v>0.34899999999999998</c:v>
                </c:pt>
                <c:pt idx="2286">
                  <c:v>0.34799999999999998</c:v>
                </c:pt>
                <c:pt idx="2287">
                  <c:v>0.34699999999999998</c:v>
                </c:pt>
                <c:pt idx="2288">
                  <c:v>0.34499999999999997</c:v>
                </c:pt>
                <c:pt idx="2289">
                  <c:v>0.34399999999999997</c:v>
                </c:pt>
                <c:pt idx="2290">
                  <c:v>0.34200000000000003</c:v>
                </c:pt>
                <c:pt idx="2291">
                  <c:v>0.34100000000000003</c:v>
                </c:pt>
                <c:pt idx="2292">
                  <c:v>0.34</c:v>
                </c:pt>
                <c:pt idx="2293">
                  <c:v>0.33900000000000002</c:v>
                </c:pt>
                <c:pt idx="2294">
                  <c:v>0.33</c:v>
                </c:pt>
                <c:pt idx="2295">
                  <c:v>0.32200000000000001</c:v>
                </c:pt>
                <c:pt idx="2296">
                  <c:v>0.316</c:v>
                </c:pt>
                <c:pt idx="2297">
                  <c:v>0.318</c:v>
                </c:pt>
                <c:pt idx="2298">
                  <c:v>0.317</c:v>
                </c:pt>
                <c:pt idx="2299">
                  <c:v>0.316</c:v>
                </c:pt>
                <c:pt idx="2300">
                  <c:v>0.317</c:v>
                </c:pt>
                <c:pt idx="2301">
                  <c:v>0.318</c:v>
                </c:pt>
                <c:pt idx="2302">
                  <c:v>0.318</c:v>
                </c:pt>
                <c:pt idx="2303">
                  <c:v>0.318</c:v>
                </c:pt>
                <c:pt idx="2304">
                  <c:v>0.318</c:v>
                </c:pt>
                <c:pt idx="2305">
                  <c:v>0.31900000000000001</c:v>
                </c:pt>
                <c:pt idx="2306">
                  <c:v>0.31900000000000001</c:v>
                </c:pt>
                <c:pt idx="2307">
                  <c:v>0.32</c:v>
                </c:pt>
                <c:pt idx="2308">
                  <c:v>0.32</c:v>
                </c:pt>
                <c:pt idx="2309">
                  <c:v>0.31900000000000001</c:v>
                </c:pt>
                <c:pt idx="2310">
                  <c:v>0.32</c:v>
                </c:pt>
                <c:pt idx="2311">
                  <c:v>0.32400000000000001</c:v>
                </c:pt>
                <c:pt idx="2312">
                  <c:v>0.32500000000000001</c:v>
                </c:pt>
                <c:pt idx="2313">
                  <c:v>0.32600000000000001</c:v>
                </c:pt>
                <c:pt idx="2314">
                  <c:v>0.32600000000000001</c:v>
                </c:pt>
                <c:pt idx="2315">
                  <c:v>0.32500000000000001</c:v>
                </c:pt>
                <c:pt idx="2316">
                  <c:v>0.33100000000000002</c:v>
                </c:pt>
                <c:pt idx="2317">
                  <c:v>0.33700000000000002</c:v>
                </c:pt>
                <c:pt idx="2318">
                  <c:v>0.34100000000000003</c:v>
                </c:pt>
                <c:pt idx="2319">
                  <c:v>0.34</c:v>
                </c:pt>
                <c:pt idx="2320">
                  <c:v>0.34399999999999997</c:v>
                </c:pt>
                <c:pt idx="2321">
                  <c:v>0.35099999999999998</c:v>
                </c:pt>
                <c:pt idx="2322">
                  <c:v>0.35299999999999998</c:v>
                </c:pt>
                <c:pt idx="2323">
                  <c:v>0.35299999999999998</c:v>
                </c:pt>
                <c:pt idx="2324">
                  <c:v>0.35299999999999998</c:v>
                </c:pt>
                <c:pt idx="2325">
                  <c:v>0.35299999999999998</c:v>
                </c:pt>
                <c:pt idx="2326">
                  <c:v>0.35599999999999998</c:v>
                </c:pt>
                <c:pt idx="2327">
                  <c:v>0.37</c:v>
                </c:pt>
                <c:pt idx="2328">
                  <c:v>0.373</c:v>
                </c:pt>
                <c:pt idx="2329">
                  <c:v>0.376</c:v>
                </c:pt>
                <c:pt idx="2330">
                  <c:v>0.378</c:v>
                </c:pt>
                <c:pt idx="2331">
                  <c:v>0.38</c:v>
                </c:pt>
                <c:pt idx="2332">
                  <c:v>0.38</c:v>
                </c:pt>
                <c:pt idx="2333">
                  <c:v>0.38</c:v>
                </c:pt>
                <c:pt idx="2334">
                  <c:v>0.379</c:v>
                </c:pt>
                <c:pt idx="2335">
                  <c:v>0.378</c:v>
                </c:pt>
                <c:pt idx="2336">
                  <c:v>0.372</c:v>
                </c:pt>
                <c:pt idx="2337">
                  <c:v>0.371</c:v>
                </c:pt>
                <c:pt idx="2338">
                  <c:v>0.36899999999999999</c:v>
                </c:pt>
                <c:pt idx="2339">
                  <c:v>0.36899999999999999</c:v>
                </c:pt>
                <c:pt idx="2340">
                  <c:v>0.36699999999999999</c:v>
                </c:pt>
                <c:pt idx="2341">
                  <c:v>0.36299999999999999</c:v>
                </c:pt>
                <c:pt idx="2342">
                  <c:v>0.35899999999999999</c:v>
                </c:pt>
                <c:pt idx="2343">
                  <c:v>0.35699999999999998</c:v>
                </c:pt>
                <c:pt idx="2344">
                  <c:v>0.35599999999999998</c:v>
                </c:pt>
                <c:pt idx="2345">
                  <c:v>0.35399999999999998</c:v>
                </c:pt>
                <c:pt idx="2346">
                  <c:v>0.35199999999999998</c:v>
                </c:pt>
                <c:pt idx="2347">
                  <c:v>0.34300000000000003</c:v>
                </c:pt>
                <c:pt idx="2348">
                  <c:v>0.33800000000000002</c:v>
                </c:pt>
                <c:pt idx="2349">
                  <c:v>0.33600000000000002</c:v>
                </c:pt>
                <c:pt idx="2350">
                  <c:v>0.33400000000000002</c:v>
                </c:pt>
                <c:pt idx="2351">
                  <c:v>0.32800000000000001</c:v>
                </c:pt>
                <c:pt idx="2352">
                  <c:v>0.32400000000000001</c:v>
                </c:pt>
                <c:pt idx="2353">
                  <c:v>0.32200000000000001</c:v>
                </c:pt>
                <c:pt idx="2354">
                  <c:v>0.32100000000000001</c:v>
                </c:pt>
                <c:pt idx="2355">
                  <c:v>0.32100000000000001</c:v>
                </c:pt>
                <c:pt idx="2356">
                  <c:v>0.32400000000000001</c:v>
                </c:pt>
                <c:pt idx="2357">
                  <c:v>0.32600000000000001</c:v>
                </c:pt>
                <c:pt idx="2358">
                  <c:v>0.32600000000000001</c:v>
                </c:pt>
                <c:pt idx="2359">
                  <c:v>0.32500000000000001</c:v>
                </c:pt>
                <c:pt idx="2360">
                  <c:v>0.32600000000000001</c:v>
                </c:pt>
                <c:pt idx="2361">
                  <c:v>0.32600000000000001</c:v>
                </c:pt>
                <c:pt idx="2362">
                  <c:v>0.32600000000000001</c:v>
                </c:pt>
                <c:pt idx="2363">
                  <c:v>0.33</c:v>
                </c:pt>
                <c:pt idx="2364">
                  <c:v>0.33500000000000002</c:v>
                </c:pt>
                <c:pt idx="2365">
                  <c:v>0.33400000000000002</c:v>
                </c:pt>
                <c:pt idx="2366">
                  <c:v>0.33900000000000002</c:v>
                </c:pt>
                <c:pt idx="2367">
                  <c:v>0.33600000000000002</c:v>
                </c:pt>
                <c:pt idx="2368">
                  <c:v>0.33700000000000002</c:v>
                </c:pt>
                <c:pt idx="2369">
                  <c:v>0.33500000000000002</c:v>
                </c:pt>
                <c:pt idx="2370">
                  <c:v>0.33500000000000002</c:v>
                </c:pt>
                <c:pt idx="2371">
                  <c:v>0.33200000000000002</c:v>
                </c:pt>
                <c:pt idx="2372">
                  <c:v>0.33100000000000002</c:v>
                </c:pt>
                <c:pt idx="2373">
                  <c:v>0.33</c:v>
                </c:pt>
                <c:pt idx="2374">
                  <c:v>0.32600000000000001</c:v>
                </c:pt>
                <c:pt idx="2375">
                  <c:v>0.32700000000000001</c:v>
                </c:pt>
                <c:pt idx="2376">
                  <c:v>0.32800000000000001</c:v>
                </c:pt>
                <c:pt idx="2377">
                  <c:v>0.32900000000000001</c:v>
                </c:pt>
                <c:pt idx="2378">
                  <c:v>0.32900000000000001</c:v>
                </c:pt>
                <c:pt idx="2379">
                  <c:v>0.32700000000000001</c:v>
                </c:pt>
                <c:pt idx="2380">
                  <c:v>0.32700000000000001</c:v>
                </c:pt>
                <c:pt idx="2381">
                  <c:v>0.32600000000000001</c:v>
                </c:pt>
                <c:pt idx="2382">
                  <c:v>0.32500000000000001</c:v>
                </c:pt>
                <c:pt idx="2383">
                  <c:v>0.32200000000000001</c:v>
                </c:pt>
                <c:pt idx="2384">
                  <c:v>0.32200000000000001</c:v>
                </c:pt>
                <c:pt idx="2385">
                  <c:v>0.32200000000000001</c:v>
                </c:pt>
                <c:pt idx="2386">
                  <c:v>0.32</c:v>
                </c:pt>
                <c:pt idx="2387">
                  <c:v>0.31900000000000001</c:v>
                </c:pt>
                <c:pt idx="2388">
                  <c:v>0.318</c:v>
                </c:pt>
                <c:pt idx="2389">
                  <c:v>0.318</c:v>
                </c:pt>
                <c:pt idx="2390">
                  <c:v>0.317</c:v>
                </c:pt>
                <c:pt idx="2391">
                  <c:v>0.315</c:v>
                </c:pt>
                <c:pt idx="2392">
                  <c:v>0.313</c:v>
                </c:pt>
                <c:pt idx="2393">
                  <c:v>0.30199999999999999</c:v>
                </c:pt>
                <c:pt idx="2394">
                  <c:v>0.30199999999999999</c:v>
                </c:pt>
                <c:pt idx="2395">
                  <c:v>0.30199999999999999</c:v>
                </c:pt>
                <c:pt idx="2396">
                  <c:v>0.30299999999999999</c:v>
                </c:pt>
                <c:pt idx="2397">
                  <c:v>0.30199999999999999</c:v>
                </c:pt>
                <c:pt idx="2398">
                  <c:v>0.30299999999999999</c:v>
                </c:pt>
                <c:pt idx="2399">
                  <c:v>0.30299999999999999</c:v>
                </c:pt>
                <c:pt idx="2400">
                  <c:v>0.30299999999999999</c:v>
                </c:pt>
                <c:pt idx="2401">
                  <c:v>0.30299999999999999</c:v>
                </c:pt>
                <c:pt idx="2402">
                  <c:v>0.30099999999999999</c:v>
                </c:pt>
                <c:pt idx="2403">
                  <c:v>0.29699999999999999</c:v>
                </c:pt>
                <c:pt idx="2404">
                  <c:v>0.29399999999999998</c:v>
                </c:pt>
                <c:pt idx="2405">
                  <c:v>0.29299999999999998</c:v>
                </c:pt>
                <c:pt idx="2406">
                  <c:v>0.29299999999999998</c:v>
                </c:pt>
                <c:pt idx="2407">
                  <c:v>0.29299999999999998</c:v>
                </c:pt>
                <c:pt idx="2408">
                  <c:v>0.29399999999999998</c:v>
                </c:pt>
                <c:pt idx="2409">
                  <c:v>0.29499999999999998</c:v>
                </c:pt>
                <c:pt idx="2410">
                  <c:v>0.29699999999999999</c:v>
                </c:pt>
                <c:pt idx="2411">
                  <c:v>0.29799999999999999</c:v>
                </c:pt>
                <c:pt idx="2412">
                  <c:v>0.29899999999999999</c:v>
                </c:pt>
                <c:pt idx="2413">
                  <c:v>0.29799999999999999</c:v>
                </c:pt>
                <c:pt idx="2414">
                  <c:v>0.29899999999999999</c:v>
                </c:pt>
                <c:pt idx="2415">
                  <c:v>0.3</c:v>
                </c:pt>
                <c:pt idx="2416">
                  <c:v>0.3</c:v>
                </c:pt>
                <c:pt idx="2417">
                  <c:v>0.3</c:v>
                </c:pt>
                <c:pt idx="2418">
                  <c:v>0.308</c:v>
                </c:pt>
                <c:pt idx="2419">
                  <c:v>0.312</c:v>
                </c:pt>
                <c:pt idx="2420">
                  <c:v>0.315</c:v>
                </c:pt>
                <c:pt idx="2421">
                  <c:v>0.31900000000000001</c:v>
                </c:pt>
                <c:pt idx="2422">
                  <c:v>0.32</c:v>
                </c:pt>
                <c:pt idx="2423">
                  <c:v>0.31900000000000001</c:v>
                </c:pt>
                <c:pt idx="2424">
                  <c:v>0.31900000000000001</c:v>
                </c:pt>
                <c:pt idx="2425">
                  <c:v>0.32</c:v>
                </c:pt>
                <c:pt idx="2426">
                  <c:v>0.32300000000000001</c:v>
                </c:pt>
                <c:pt idx="2427">
                  <c:v>0.32900000000000001</c:v>
                </c:pt>
                <c:pt idx="2428">
                  <c:v>0.33300000000000002</c:v>
                </c:pt>
                <c:pt idx="2429">
                  <c:v>0.34100000000000003</c:v>
                </c:pt>
                <c:pt idx="2430">
                  <c:v>0.34499999999999997</c:v>
                </c:pt>
                <c:pt idx="2431">
                  <c:v>0.34300000000000003</c:v>
                </c:pt>
                <c:pt idx="2432">
                  <c:v>0.33700000000000002</c:v>
                </c:pt>
                <c:pt idx="2433">
                  <c:v>0.33500000000000002</c:v>
                </c:pt>
                <c:pt idx="2434">
                  <c:v>0.34</c:v>
                </c:pt>
                <c:pt idx="2435">
                  <c:v>0.34100000000000003</c:v>
                </c:pt>
                <c:pt idx="2436">
                  <c:v>0.34200000000000003</c:v>
                </c:pt>
                <c:pt idx="2437">
                  <c:v>0.34200000000000003</c:v>
                </c:pt>
                <c:pt idx="2438">
                  <c:v>0.33</c:v>
                </c:pt>
                <c:pt idx="2439">
                  <c:v>0.32800000000000001</c:v>
                </c:pt>
                <c:pt idx="2440">
                  <c:v>0.32800000000000001</c:v>
                </c:pt>
                <c:pt idx="2441">
                  <c:v>0.33</c:v>
                </c:pt>
                <c:pt idx="2442">
                  <c:v>0.33</c:v>
                </c:pt>
                <c:pt idx="2443">
                  <c:v>0.33100000000000002</c:v>
                </c:pt>
                <c:pt idx="2444">
                  <c:v>0.33200000000000002</c:v>
                </c:pt>
                <c:pt idx="2445">
                  <c:v>0.33200000000000002</c:v>
                </c:pt>
                <c:pt idx="2446">
                  <c:v>0.33100000000000002</c:v>
                </c:pt>
                <c:pt idx="2447">
                  <c:v>0.32900000000000001</c:v>
                </c:pt>
                <c:pt idx="2448">
                  <c:v>0.33</c:v>
                </c:pt>
                <c:pt idx="2449">
                  <c:v>0.33400000000000002</c:v>
                </c:pt>
                <c:pt idx="2450">
                  <c:v>0.34</c:v>
                </c:pt>
                <c:pt idx="2451">
                  <c:v>0.34300000000000003</c:v>
                </c:pt>
                <c:pt idx="2452">
                  <c:v>0.34399999999999997</c:v>
                </c:pt>
                <c:pt idx="2453">
                  <c:v>0.34300000000000003</c:v>
                </c:pt>
                <c:pt idx="2454">
                  <c:v>0.34200000000000003</c:v>
                </c:pt>
                <c:pt idx="2455">
                  <c:v>0.34100000000000003</c:v>
                </c:pt>
                <c:pt idx="2456">
                  <c:v>0.34100000000000003</c:v>
                </c:pt>
                <c:pt idx="2457">
                  <c:v>0.34</c:v>
                </c:pt>
                <c:pt idx="2458">
                  <c:v>0.34100000000000003</c:v>
                </c:pt>
                <c:pt idx="2459">
                  <c:v>0.34100000000000003</c:v>
                </c:pt>
                <c:pt idx="2460">
                  <c:v>0.34200000000000003</c:v>
                </c:pt>
                <c:pt idx="2461">
                  <c:v>0.34100000000000003</c:v>
                </c:pt>
                <c:pt idx="2462">
                  <c:v>0.34100000000000003</c:v>
                </c:pt>
                <c:pt idx="2463">
                  <c:v>0.34100000000000003</c:v>
                </c:pt>
                <c:pt idx="2464">
                  <c:v>0.34100000000000003</c:v>
                </c:pt>
                <c:pt idx="2465">
                  <c:v>0.34</c:v>
                </c:pt>
                <c:pt idx="2466">
                  <c:v>0.34300000000000003</c:v>
                </c:pt>
                <c:pt idx="2467">
                  <c:v>0.34200000000000003</c:v>
                </c:pt>
                <c:pt idx="2468">
                  <c:v>0.34200000000000003</c:v>
                </c:pt>
                <c:pt idx="2469">
                  <c:v>0.34200000000000003</c:v>
                </c:pt>
                <c:pt idx="2470">
                  <c:v>0.34200000000000003</c:v>
                </c:pt>
                <c:pt idx="2471">
                  <c:v>0.34100000000000003</c:v>
                </c:pt>
                <c:pt idx="2472">
                  <c:v>0.34300000000000003</c:v>
                </c:pt>
                <c:pt idx="2473">
                  <c:v>0.34399999999999997</c:v>
                </c:pt>
                <c:pt idx="2474">
                  <c:v>0.34499999999999997</c:v>
                </c:pt>
                <c:pt idx="2475">
                  <c:v>0.34499999999999997</c:v>
                </c:pt>
                <c:pt idx="2476">
                  <c:v>0.34399999999999997</c:v>
                </c:pt>
                <c:pt idx="2477">
                  <c:v>0.34499999999999997</c:v>
                </c:pt>
                <c:pt idx="2478">
                  <c:v>0.34300000000000003</c:v>
                </c:pt>
                <c:pt idx="2479">
                  <c:v>0.34399999999999997</c:v>
                </c:pt>
                <c:pt idx="2480">
                  <c:v>0.34200000000000003</c:v>
                </c:pt>
                <c:pt idx="2481">
                  <c:v>0.34300000000000003</c:v>
                </c:pt>
                <c:pt idx="2482">
                  <c:v>0.34399999999999997</c:v>
                </c:pt>
                <c:pt idx="2483">
                  <c:v>0.34399999999999997</c:v>
                </c:pt>
                <c:pt idx="2484">
                  <c:v>0.34200000000000003</c:v>
                </c:pt>
                <c:pt idx="2485">
                  <c:v>0.34300000000000003</c:v>
                </c:pt>
                <c:pt idx="2486">
                  <c:v>0.34200000000000003</c:v>
                </c:pt>
                <c:pt idx="2487">
                  <c:v>0.34100000000000003</c:v>
                </c:pt>
                <c:pt idx="2488">
                  <c:v>0.34200000000000003</c:v>
                </c:pt>
                <c:pt idx="2489">
                  <c:v>0.33800000000000002</c:v>
                </c:pt>
                <c:pt idx="2490">
                  <c:v>0.33900000000000002</c:v>
                </c:pt>
                <c:pt idx="2491">
                  <c:v>0.34</c:v>
                </c:pt>
                <c:pt idx="2492">
                  <c:v>0.33700000000000002</c:v>
                </c:pt>
                <c:pt idx="2493">
                  <c:v>0.33500000000000002</c:v>
                </c:pt>
                <c:pt idx="2494">
                  <c:v>0.33700000000000002</c:v>
                </c:pt>
                <c:pt idx="2495">
                  <c:v>0.33600000000000002</c:v>
                </c:pt>
                <c:pt idx="2496">
                  <c:v>0.33700000000000002</c:v>
                </c:pt>
                <c:pt idx="2497">
                  <c:v>0.33700000000000002</c:v>
                </c:pt>
                <c:pt idx="2498">
                  <c:v>0.33800000000000002</c:v>
                </c:pt>
                <c:pt idx="2499">
                  <c:v>0.34</c:v>
                </c:pt>
                <c:pt idx="2500">
                  <c:v>0.33800000000000002</c:v>
                </c:pt>
                <c:pt idx="2501">
                  <c:v>0.33700000000000002</c:v>
                </c:pt>
                <c:pt idx="2502">
                  <c:v>0.33800000000000002</c:v>
                </c:pt>
                <c:pt idx="2503">
                  <c:v>0.33800000000000002</c:v>
                </c:pt>
                <c:pt idx="2504">
                  <c:v>0.33900000000000002</c:v>
                </c:pt>
                <c:pt idx="2505">
                  <c:v>0.34</c:v>
                </c:pt>
                <c:pt idx="2506">
                  <c:v>0.34100000000000003</c:v>
                </c:pt>
                <c:pt idx="2507">
                  <c:v>0.34</c:v>
                </c:pt>
                <c:pt idx="2508">
                  <c:v>0.34</c:v>
                </c:pt>
                <c:pt idx="2509">
                  <c:v>0.34100000000000003</c:v>
                </c:pt>
                <c:pt idx="2510">
                  <c:v>0.34</c:v>
                </c:pt>
                <c:pt idx="2511">
                  <c:v>0.34</c:v>
                </c:pt>
                <c:pt idx="2512">
                  <c:v>0.34</c:v>
                </c:pt>
                <c:pt idx="2513">
                  <c:v>0.33900000000000002</c:v>
                </c:pt>
                <c:pt idx="2514">
                  <c:v>0.33900000000000002</c:v>
                </c:pt>
                <c:pt idx="2515">
                  <c:v>0.34</c:v>
                </c:pt>
                <c:pt idx="2516">
                  <c:v>0.34</c:v>
                </c:pt>
                <c:pt idx="2517">
                  <c:v>0.34300000000000003</c:v>
                </c:pt>
                <c:pt idx="2518">
                  <c:v>0.34499999999999997</c:v>
                </c:pt>
                <c:pt idx="2519">
                  <c:v>0.34899999999999998</c:v>
                </c:pt>
                <c:pt idx="2520">
                  <c:v>0.34799999999999998</c:v>
                </c:pt>
                <c:pt idx="2521">
                  <c:v>0.34899999999999998</c:v>
                </c:pt>
                <c:pt idx="2522">
                  <c:v>0.35099999999999998</c:v>
                </c:pt>
                <c:pt idx="2523">
                  <c:v>0.34100000000000003</c:v>
                </c:pt>
                <c:pt idx="2524">
                  <c:v>0.34200000000000003</c:v>
                </c:pt>
                <c:pt idx="2525">
                  <c:v>0.34100000000000003</c:v>
                </c:pt>
                <c:pt idx="2526">
                  <c:v>0.34</c:v>
                </c:pt>
                <c:pt idx="2527">
                  <c:v>0.34100000000000003</c:v>
                </c:pt>
                <c:pt idx="2528">
                  <c:v>0.32400000000000001</c:v>
                </c:pt>
                <c:pt idx="2529">
                  <c:v>0.32200000000000001</c:v>
                </c:pt>
                <c:pt idx="2530">
                  <c:v>0.32200000000000001</c:v>
                </c:pt>
                <c:pt idx="2531">
                  <c:v>0.32</c:v>
                </c:pt>
                <c:pt idx="2532">
                  <c:v>0.31900000000000001</c:v>
                </c:pt>
                <c:pt idx="2533">
                  <c:v>0.318</c:v>
                </c:pt>
                <c:pt idx="2534">
                  <c:v>0.31900000000000001</c:v>
                </c:pt>
                <c:pt idx="2535">
                  <c:v>0.31900000000000001</c:v>
                </c:pt>
                <c:pt idx="2536">
                  <c:v>0.318</c:v>
                </c:pt>
                <c:pt idx="2537">
                  <c:v>0.316</c:v>
                </c:pt>
                <c:pt idx="2538">
                  <c:v>0.32100000000000001</c:v>
                </c:pt>
                <c:pt idx="2539">
                  <c:v>0.32600000000000001</c:v>
                </c:pt>
                <c:pt idx="2540">
                  <c:v>0.33</c:v>
                </c:pt>
                <c:pt idx="2541">
                  <c:v>0.32700000000000001</c:v>
                </c:pt>
                <c:pt idx="2542">
                  <c:v>0.32900000000000001</c:v>
                </c:pt>
                <c:pt idx="2543">
                  <c:v>0.33</c:v>
                </c:pt>
                <c:pt idx="2544">
                  <c:v>0.33100000000000002</c:v>
                </c:pt>
                <c:pt idx="2545">
                  <c:v>0.33200000000000002</c:v>
                </c:pt>
                <c:pt idx="2546">
                  <c:v>0.33400000000000002</c:v>
                </c:pt>
                <c:pt idx="2547">
                  <c:v>0.33400000000000002</c:v>
                </c:pt>
                <c:pt idx="2548">
                  <c:v>0.34499999999999997</c:v>
                </c:pt>
                <c:pt idx="2549">
                  <c:v>0.35299999999999998</c:v>
                </c:pt>
                <c:pt idx="2550">
                  <c:v>0.36</c:v>
                </c:pt>
                <c:pt idx="2551">
                  <c:v>0.36599999999999999</c:v>
                </c:pt>
                <c:pt idx="2552">
                  <c:v>0.374</c:v>
                </c:pt>
                <c:pt idx="2553">
                  <c:v>0.38</c:v>
                </c:pt>
                <c:pt idx="2554">
                  <c:v>0.38700000000000001</c:v>
                </c:pt>
                <c:pt idx="2555">
                  <c:v>0.39300000000000002</c:v>
                </c:pt>
                <c:pt idx="2556">
                  <c:v>0.39300000000000002</c:v>
                </c:pt>
                <c:pt idx="2557">
                  <c:v>0.38700000000000001</c:v>
                </c:pt>
                <c:pt idx="2558">
                  <c:v>0.38800000000000001</c:v>
                </c:pt>
                <c:pt idx="2559">
                  <c:v>0.39200000000000002</c:v>
                </c:pt>
                <c:pt idx="2560">
                  <c:v>0.39200000000000002</c:v>
                </c:pt>
                <c:pt idx="2561">
                  <c:v>0.39200000000000002</c:v>
                </c:pt>
                <c:pt idx="2562">
                  <c:v>0.38900000000000001</c:v>
                </c:pt>
                <c:pt idx="2563">
                  <c:v>0.38900000000000001</c:v>
                </c:pt>
                <c:pt idx="2564">
                  <c:v>0.38700000000000001</c:v>
                </c:pt>
                <c:pt idx="2565">
                  <c:v>0.38100000000000001</c:v>
                </c:pt>
                <c:pt idx="2566">
                  <c:v>0.38</c:v>
                </c:pt>
                <c:pt idx="2567">
                  <c:v>0.38100000000000001</c:v>
                </c:pt>
                <c:pt idx="2568">
                  <c:v>0.38300000000000001</c:v>
                </c:pt>
                <c:pt idx="2569">
                  <c:v>0.38800000000000001</c:v>
                </c:pt>
                <c:pt idx="2570">
                  <c:v>0.39</c:v>
                </c:pt>
                <c:pt idx="2571">
                  <c:v>0.38900000000000001</c:v>
                </c:pt>
                <c:pt idx="2572">
                  <c:v>0.39</c:v>
                </c:pt>
                <c:pt idx="2573">
                  <c:v>0.39700000000000002</c:v>
                </c:pt>
                <c:pt idx="2574">
                  <c:v>0.40500000000000003</c:v>
                </c:pt>
                <c:pt idx="2575">
                  <c:v>0.40799999999999997</c:v>
                </c:pt>
                <c:pt idx="2576">
                  <c:v>0.40799999999999997</c:v>
                </c:pt>
                <c:pt idx="2577">
                  <c:v>0.40899999999999997</c:v>
                </c:pt>
                <c:pt idx="2578">
                  <c:v>0.40600000000000003</c:v>
                </c:pt>
                <c:pt idx="2579">
                  <c:v>0.40400000000000003</c:v>
                </c:pt>
                <c:pt idx="2580">
                  <c:v>0.40100000000000002</c:v>
                </c:pt>
                <c:pt idx="2581">
                  <c:v>0.40400000000000003</c:v>
                </c:pt>
                <c:pt idx="2582">
                  <c:v>0.40400000000000003</c:v>
                </c:pt>
                <c:pt idx="2583">
                  <c:v>0.40200000000000002</c:v>
                </c:pt>
                <c:pt idx="2584">
                  <c:v>0.39900000000000002</c:v>
                </c:pt>
                <c:pt idx="2585">
                  <c:v>0.39600000000000002</c:v>
                </c:pt>
                <c:pt idx="2586">
                  <c:v>0.38700000000000001</c:v>
                </c:pt>
                <c:pt idx="2587">
                  <c:v>0.38700000000000001</c:v>
                </c:pt>
                <c:pt idx="2588">
                  <c:v>0.38600000000000001</c:v>
                </c:pt>
                <c:pt idx="2589">
                  <c:v>0.38500000000000001</c:v>
                </c:pt>
                <c:pt idx="2590">
                  <c:v>0.39100000000000001</c:v>
                </c:pt>
                <c:pt idx="2591">
                  <c:v>0.39</c:v>
                </c:pt>
                <c:pt idx="2592">
                  <c:v>0.39100000000000001</c:v>
                </c:pt>
                <c:pt idx="2593">
                  <c:v>0.39</c:v>
                </c:pt>
                <c:pt idx="2594">
                  <c:v>0.38700000000000001</c:v>
                </c:pt>
                <c:pt idx="2595">
                  <c:v>0.38600000000000001</c:v>
                </c:pt>
                <c:pt idx="2596">
                  <c:v>0.38600000000000001</c:v>
                </c:pt>
                <c:pt idx="2597">
                  <c:v>0.38600000000000001</c:v>
                </c:pt>
                <c:pt idx="2598">
                  <c:v>0.38600000000000001</c:v>
                </c:pt>
                <c:pt idx="2599">
                  <c:v>0.38400000000000001</c:v>
                </c:pt>
                <c:pt idx="2600">
                  <c:v>0.38400000000000001</c:v>
                </c:pt>
                <c:pt idx="2601">
                  <c:v>0.38400000000000001</c:v>
                </c:pt>
                <c:pt idx="2602">
                  <c:v>0.38700000000000001</c:v>
                </c:pt>
                <c:pt idx="2603">
                  <c:v>0.38700000000000001</c:v>
                </c:pt>
                <c:pt idx="2604">
                  <c:v>0.38400000000000001</c:v>
                </c:pt>
                <c:pt idx="2605">
                  <c:v>0.38400000000000001</c:v>
                </c:pt>
                <c:pt idx="2606">
                  <c:v>0.38700000000000001</c:v>
                </c:pt>
                <c:pt idx="2607">
                  <c:v>0.38600000000000001</c:v>
                </c:pt>
                <c:pt idx="2608">
                  <c:v>0.38400000000000001</c:v>
                </c:pt>
                <c:pt idx="2609">
                  <c:v>0.38400000000000001</c:v>
                </c:pt>
                <c:pt idx="2610">
                  <c:v>0.39800000000000002</c:v>
                </c:pt>
                <c:pt idx="2611">
                  <c:v>0.40799999999999997</c:v>
                </c:pt>
                <c:pt idx="2612">
                  <c:v>0.40500000000000003</c:v>
                </c:pt>
                <c:pt idx="2613">
                  <c:v>0.40500000000000003</c:v>
                </c:pt>
                <c:pt idx="2614">
                  <c:v>0.40500000000000003</c:v>
                </c:pt>
                <c:pt idx="2615">
                  <c:v>0.40200000000000002</c:v>
                </c:pt>
                <c:pt idx="2616">
                  <c:v>0.40699999999999997</c:v>
                </c:pt>
                <c:pt idx="2617">
                  <c:v>0.41</c:v>
                </c:pt>
                <c:pt idx="2618">
                  <c:v>0.41399999999999998</c:v>
                </c:pt>
                <c:pt idx="2619">
                  <c:v>0.41599999999999998</c:v>
                </c:pt>
                <c:pt idx="2620">
                  <c:v>0.42</c:v>
                </c:pt>
                <c:pt idx="2621">
                  <c:v>0.42499999999999999</c:v>
                </c:pt>
                <c:pt idx="2622">
                  <c:v>0.42199999999999999</c:v>
                </c:pt>
                <c:pt idx="2623">
                  <c:v>0.41899999999999998</c:v>
                </c:pt>
                <c:pt idx="2624">
                  <c:v>0.41599999999999998</c:v>
                </c:pt>
                <c:pt idx="2625">
                  <c:v>0.41399999999999998</c:v>
                </c:pt>
                <c:pt idx="2626">
                  <c:v>0.41799999999999998</c:v>
                </c:pt>
                <c:pt idx="2627">
                  <c:v>0.41799999999999998</c:v>
                </c:pt>
                <c:pt idx="2628">
                  <c:v>0.42299999999999999</c:v>
                </c:pt>
                <c:pt idx="2629">
                  <c:v>0.42299999999999999</c:v>
                </c:pt>
                <c:pt idx="2630">
                  <c:v>0.42699999999999999</c:v>
                </c:pt>
                <c:pt idx="2631">
                  <c:v>0.42699999999999999</c:v>
                </c:pt>
                <c:pt idx="2632">
                  <c:v>0.42599999999999999</c:v>
                </c:pt>
                <c:pt idx="2633">
                  <c:v>0.42699999999999999</c:v>
                </c:pt>
                <c:pt idx="2634">
                  <c:v>0.42599999999999999</c:v>
                </c:pt>
                <c:pt idx="2635">
                  <c:v>0.42799999999999999</c:v>
                </c:pt>
                <c:pt idx="2636">
                  <c:v>0.42699999999999999</c:v>
                </c:pt>
                <c:pt idx="2637">
                  <c:v>0.42599999999999999</c:v>
                </c:pt>
                <c:pt idx="2638">
                  <c:v>0.42699999999999999</c:v>
                </c:pt>
                <c:pt idx="2639">
                  <c:v>0.42599999999999999</c:v>
                </c:pt>
                <c:pt idx="2640">
                  <c:v>0.42899999999999999</c:v>
                </c:pt>
                <c:pt idx="2641">
                  <c:v>0.432</c:v>
                </c:pt>
                <c:pt idx="2642">
                  <c:v>0.437</c:v>
                </c:pt>
                <c:pt idx="2643">
                  <c:v>0.443</c:v>
                </c:pt>
                <c:pt idx="2644">
                  <c:v>0.44400000000000001</c:v>
                </c:pt>
                <c:pt idx="2645">
                  <c:v>0.44400000000000001</c:v>
                </c:pt>
                <c:pt idx="2646">
                  <c:v>0.438</c:v>
                </c:pt>
                <c:pt idx="2647">
                  <c:v>0.437</c:v>
                </c:pt>
                <c:pt idx="2648">
                  <c:v>0.437</c:v>
                </c:pt>
                <c:pt idx="2649">
                  <c:v>0.438</c:v>
                </c:pt>
                <c:pt idx="2650">
                  <c:v>0.437</c:v>
                </c:pt>
                <c:pt idx="2651">
                  <c:v>0.438</c:v>
                </c:pt>
                <c:pt idx="2652">
                  <c:v>0.43099999999999999</c:v>
                </c:pt>
                <c:pt idx="2653">
                  <c:v>0.43</c:v>
                </c:pt>
                <c:pt idx="2654">
                  <c:v>0.42899999999999999</c:v>
                </c:pt>
                <c:pt idx="2655">
                  <c:v>0.42099999999999999</c:v>
                </c:pt>
                <c:pt idx="2656">
                  <c:v>0.41299999999999998</c:v>
                </c:pt>
                <c:pt idx="2657">
                  <c:v>0.41</c:v>
                </c:pt>
                <c:pt idx="2658">
                  <c:v>0.40899999999999997</c:v>
                </c:pt>
                <c:pt idx="2659">
                  <c:v>0.40699999999999997</c:v>
                </c:pt>
                <c:pt idx="2660">
                  <c:v>0.40699999999999997</c:v>
                </c:pt>
                <c:pt idx="2661">
                  <c:v>0.40699999999999997</c:v>
                </c:pt>
                <c:pt idx="2662">
                  <c:v>0.40600000000000003</c:v>
                </c:pt>
                <c:pt idx="2663">
                  <c:v>0.40400000000000003</c:v>
                </c:pt>
                <c:pt idx="2664">
                  <c:v>0.4</c:v>
                </c:pt>
                <c:pt idx="2665">
                  <c:v>0.39900000000000002</c:v>
                </c:pt>
                <c:pt idx="2666">
                  <c:v>0.39700000000000002</c:v>
                </c:pt>
                <c:pt idx="2667">
                  <c:v>0.39700000000000002</c:v>
                </c:pt>
                <c:pt idx="2668">
                  <c:v>0.39400000000000002</c:v>
                </c:pt>
                <c:pt idx="2669">
                  <c:v>0.39100000000000001</c:v>
                </c:pt>
                <c:pt idx="2670">
                  <c:v>0.38600000000000001</c:v>
                </c:pt>
                <c:pt idx="2671">
                  <c:v>0.376</c:v>
                </c:pt>
                <c:pt idx="2672">
                  <c:v>0.35699999999999998</c:v>
                </c:pt>
                <c:pt idx="2673">
                  <c:v>0.35399999999999998</c:v>
                </c:pt>
                <c:pt idx="2674">
                  <c:v>0.35299999999999998</c:v>
                </c:pt>
                <c:pt idx="2675">
                  <c:v>0.34799999999999998</c:v>
                </c:pt>
                <c:pt idx="2676">
                  <c:v>0.33300000000000002</c:v>
                </c:pt>
                <c:pt idx="2677">
                  <c:v>0.32600000000000001</c:v>
                </c:pt>
                <c:pt idx="2678">
                  <c:v>0.316</c:v>
                </c:pt>
                <c:pt idx="2679">
                  <c:v>0.312</c:v>
                </c:pt>
                <c:pt idx="2680">
                  <c:v>0.309</c:v>
                </c:pt>
                <c:pt idx="2681">
                  <c:v>0.30599999999999999</c:v>
                </c:pt>
                <c:pt idx="2682">
                  <c:v>0.30599999999999999</c:v>
                </c:pt>
                <c:pt idx="2683">
                  <c:v>0.307</c:v>
                </c:pt>
                <c:pt idx="2684">
                  <c:v>0.30599999999999999</c:v>
                </c:pt>
                <c:pt idx="2685">
                  <c:v>0.30599999999999999</c:v>
                </c:pt>
                <c:pt idx="2686">
                  <c:v>0.30499999999999999</c:v>
                </c:pt>
                <c:pt idx="2687">
                  <c:v>0.30299999999999999</c:v>
                </c:pt>
                <c:pt idx="2688">
                  <c:v>0.30299999999999999</c:v>
                </c:pt>
                <c:pt idx="2689">
                  <c:v>0.30199999999999999</c:v>
                </c:pt>
                <c:pt idx="2690">
                  <c:v>0.30299999999999999</c:v>
                </c:pt>
                <c:pt idx="2691">
                  <c:v>0.30299999999999999</c:v>
                </c:pt>
                <c:pt idx="2692">
                  <c:v>0.30299999999999999</c:v>
                </c:pt>
                <c:pt idx="2693">
                  <c:v>0.30299999999999999</c:v>
                </c:pt>
                <c:pt idx="2694">
                  <c:v>0.30299999999999999</c:v>
                </c:pt>
                <c:pt idx="2695">
                  <c:v>0.30399999999999999</c:v>
                </c:pt>
                <c:pt idx="2696">
                  <c:v>0.30399999999999999</c:v>
                </c:pt>
                <c:pt idx="2697">
                  <c:v>0.30499999999999999</c:v>
                </c:pt>
                <c:pt idx="2698">
                  <c:v>0.30599999999999999</c:v>
                </c:pt>
                <c:pt idx="2699">
                  <c:v>0.30599999999999999</c:v>
                </c:pt>
                <c:pt idx="2700">
                  <c:v>0.30399999999999999</c:v>
                </c:pt>
                <c:pt idx="2701">
                  <c:v>0.30299999999999999</c:v>
                </c:pt>
                <c:pt idx="2702">
                  <c:v>0.30299999999999999</c:v>
                </c:pt>
                <c:pt idx="2703">
                  <c:v>0.30299999999999999</c:v>
                </c:pt>
                <c:pt idx="2704">
                  <c:v>0.30499999999999999</c:v>
                </c:pt>
                <c:pt idx="2705">
                  <c:v>0.308</c:v>
                </c:pt>
                <c:pt idx="2706">
                  <c:v>0.308</c:v>
                </c:pt>
                <c:pt idx="2707">
                  <c:v>0.307</c:v>
                </c:pt>
                <c:pt idx="2708">
                  <c:v>0.30599999999999999</c:v>
                </c:pt>
                <c:pt idx="2709">
                  <c:v>0.30599999999999999</c:v>
                </c:pt>
                <c:pt idx="2710">
                  <c:v>0.30499999999999999</c:v>
                </c:pt>
                <c:pt idx="2711">
                  <c:v>0.30599999999999999</c:v>
                </c:pt>
                <c:pt idx="2712">
                  <c:v>0.308</c:v>
                </c:pt>
                <c:pt idx="2713">
                  <c:v>0.307</c:v>
                </c:pt>
                <c:pt idx="2714">
                  <c:v>0.307</c:v>
                </c:pt>
                <c:pt idx="2715">
                  <c:v>0.30599999999999999</c:v>
                </c:pt>
                <c:pt idx="2716">
                  <c:v>0.30399999999999999</c:v>
                </c:pt>
                <c:pt idx="2717">
                  <c:v>0.30199999999999999</c:v>
                </c:pt>
                <c:pt idx="2718">
                  <c:v>0.30099999999999999</c:v>
                </c:pt>
                <c:pt idx="2719">
                  <c:v>0.3</c:v>
                </c:pt>
                <c:pt idx="2720">
                  <c:v>0.29899999999999999</c:v>
                </c:pt>
                <c:pt idx="2721">
                  <c:v>0.29799999999999999</c:v>
                </c:pt>
                <c:pt idx="2722">
                  <c:v>0.29699999999999999</c:v>
                </c:pt>
                <c:pt idx="2723">
                  <c:v>0.29699999999999999</c:v>
                </c:pt>
                <c:pt idx="2724">
                  <c:v>0.29199999999999998</c:v>
                </c:pt>
                <c:pt idx="2725">
                  <c:v>0.28899999999999998</c:v>
                </c:pt>
                <c:pt idx="2726">
                  <c:v>0.28699999999999998</c:v>
                </c:pt>
                <c:pt idx="2727">
                  <c:v>0.28799999999999998</c:v>
                </c:pt>
                <c:pt idx="2728">
                  <c:v>0.27400000000000002</c:v>
                </c:pt>
                <c:pt idx="2729">
                  <c:v>0.27100000000000002</c:v>
                </c:pt>
                <c:pt idx="2730">
                  <c:v>0.26900000000000002</c:v>
                </c:pt>
                <c:pt idx="2731">
                  <c:v>0.26700000000000002</c:v>
                </c:pt>
                <c:pt idx="2732">
                  <c:v>0.26400000000000001</c:v>
                </c:pt>
                <c:pt idx="2733">
                  <c:v>0.25900000000000001</c:v>
                </c:pt>
                <c:pt idx="2734">
                  <c:v>0.252</c:v>
                </c:pt>
                <c:pt idx="2735">
                  <c:v>0.25</c:v>
                </c:pt>
                <c:pt idx="2736">
                  <c:v>0.249</c:v>
                </c:pt>
                <c:pt idx="2737">
                  <c:v>0.20300000000000001</c:v>
                </c:pt>
                <c:pt idx="2738">
                  <c:v>0.19600000000000001</c:v>
                </c:pt>
                <c:pt idx="2739">
                  <c:v>0.191</c:v>
                </c:pt>
                <c:pt idx="2740">
                  <c:v>0.191</c:v>
                </c:pt>
                <c:pt idx="2741">
                  <c:v>0.188</c:v>
                </c:pt>
                <c:pt idx="2742">
                  <c:v>0.187</c:v>
                </c:pt>
                <c:pt idx="2743">
                  <c:v>0.188</c:v>
                </c:pt>
                <c:pt idx="2744">
                  <c:v>0.187</c:v>
                </c:pt>
                <c:pt idx="2745">
                  <c:v>0.188</c:v>
                </c:pt>
                <c:pt idx="2746">
                  <c:v>0.187</c:v>
                </c:pt>
                <c:pt idx="2747">
                  <c:v>0.187</c:v>
                </c:pt>
                <c:pt idx="2748">
                  <c:v>0.186</c:v>
                </c:pt>
                <c:pt idx="2749">
                  <c:v>0.185</c:v>
                </c:pt>
                <c:pt idx="2750">
                  <c:v>0.186</c:v>
                </c:pt>
                <c:pt idx="2751">
                  <c:v>0.183</c:v>
                </c:pt>
                <c:pt idx="2752">
                  <c:v>0.183</c:v>
                </c:pt>
                <c:pt idx="2753">
                  <c:v>0.184</c:v>
                </c:pt>
                <c:pt idx="2754">
                  <c:v>0.183</c:v>
                </c:pt>
                <c:pt idx="2755">
                  <c:v>0.18099999999999999</c:v>
                </c:pt>
                <c:pt idx="2756">
                  <c:v>0.18</c:v>
                </c:pt>
                <c:pt idx="2757">
                  <c:v>0.18099999999999999</c:v>
                </c:pt>
                <c:pt idx="2758">
                  <c:v>0.17899999999999999</c:v>
                </c:pt>
                <c:pt idx="2759">
                  <c:v>0.17799999999999999</c:v>
                </c:pt>
                <c:pt idx="2760">
                  <c:v>0.18</c:v>
                </c:pt>
                <c:pt idx="2761">
                  <c:v>0.17899999999999999</c:v>
                </c:pt>
                <c:pt idx="2762">
                  <c:v>0.17799999999999999</c:v>
                </c:pt>
                <c:pt idx="2763">
                  <c:v>0.182</c:v>
                </c:pt>
                <c:pt idx="2764">
                  <c:v>0.182</c:v>
                </c:pt>
                <c:pt idx="2765">
                  <c:v>0.18099999999999999</c:v>
                </c:pt>
                <c:pt idx="2766">
                  <c:v>0.182</c:v>
                </c:pt>
                <c:pt idx="2767">
                  <c:v>0.185</c:v>
                </c:pt>
                <c:pt idx="2768">
                  <c:v>0.184</c:v>
                </c:pt>
                <c:pt idx="2769">
                  <c:v>0.186</c:v>
                </c:pt>
                <c:pt idx="2770">
                  <c:v>0.187</c:v>
                </c:pt>
                <c:pt idx="2771">
                  <c:v>0.188</c:v>
                </c:pt>
                <c:pt idx="2772">
                  <c:v>0.188</c:v>
                </c:pt>
                <c:pt idx="2773">
                  <c:v>0.189</c:v>
                </c:pt>
                <c:pt idx="2774">
                  <c:v>0.189</c:v>
                </c:pt>
                <c:pt idx="2775">
                  <c:v>0.188</c:v>
                </c:pt>
                <c:pt idx="2776">
                  <c:v>0.188</c:v>
                </c:pt>
                <c:pt idx="2777">
                  <c:v>0.189</c:v>
                </c:pt>
                <c:pt idx="2778">
                  <c:v>0.189</c:v>
                </c:pt>
                <c:pt idx="2779">
                  <c:v>0.186</c:v>
                </c:pt>
                <c:pt idx="2780">
                  <c:v>0.184</c:v>
                </c:pt>
                <c:pt idx="2781">
                  <c:v>0.182</c:v>
                </c:pt>
                <c:pt idx="2782">
                  <c:v>0.18099999999999999</c:v>
                </c:pt>
                <c:pt idx="2783">
                  <c:v>0.18099999999999999</c:v>
                </c:pt>
                <c:pt idx="2784">
                  <c:v>0.18099999999999999</c:v>
                </c:pt>
                <c:pt idx="2785">
                  <c:v>0.18099999999999999</c:v>
                </c:pt>
                <c:pt idx="2786">
                  <c:v>0.17799999999999999</c:v>
                </c:pt>
                <c:pt idx="2787">
                  <c:v>0.18</c:v>
                </c:pt>
                <c:pt idx="2788">
                  <c:v>0.182</c:v>
                </c:pt>
                <c:pt idx="2789">
                  <c:v>0.18099999999999999</c:v>
                </c:pt>
                <c:pt idx="2790">
                  <c:v>0.18099999999999999</c:v>
                </c:pt>
                <c:pt idx="2791">
                  <c:v>0.18099999999999999</c:v>
                </c:pt>
                <c:pt idx="2792">
                  <c:v>0.18099999999999999</c:v>
                </c:pt>
                <c:pt idx="2793">
                  <c:v>0.182</c:v>
                </c:pt>
                <c:pt idx="2794">
                  <c:v>0.18099999999999999</c:v>
                </c:pt>
                <c:pt idx="2795">
                  <c:v>0.182</c:v>
                </c:pt>
                <c:pt idx="2796">
                  <c:v>0.18099999999999999</c:v>
                </c:pt>
                <c:pt idx="2797">
                  <c:v>0.18</c:v>
                </c:pt>
                <c:pt idx="2798">
                  <c:v>0.17899999999999999</c:v>
                </c:pt>
                <c:pt idx="2799">
                  <c:v>0.17799999999999999</c:v>
                </c:pt>
                <c:pt idx="2800">
                  <c:v>0.17599999999999999</c:v>
                </c:pt>
                <c:pt idx="2801">
                  <c:v>0.17699999999999999</c:v>
                </c:pt>
                <c:pt idx="2802">
                  <c:v>0.17899999999999999</c:v>
                </c:pt>
                <c:pt idx="2803">
                  <c:v>0.17899999999999999</c:v>
                </c:pt>
                <c:pt idx="2804">
                  <c:v>0.17699999999999999</c:v>
                </c:pt>
                <c:pt idx="2805">
                  <c:v>0.17899999999999999</c:v>
                </c:pt>
                <c:pt idx="2806">
                  <c:v>0.17899999999999999</c:v>
                </c:pt>
                <c:pt idx="2807">
                  <c:v>0.17799999999999999</c:v>
                </c:pt>
                <c:pt idx="2808">
                  <c:v>0.17799999999999999</c:v>
                </c:pt>
                <c:pt idx="2809">
                  <c:v>0.17899999999999999</c:v>
                </c:pt>
                <c:pt idx="2810">
                  <c:v>0.17799999999999999</c:v>
                </c:pt>
                <c:pt idx="2811">
                  <c:v>0.17599999999999999</c:v>
                </c:pt>
                <c:pt idx="2812">
                  <c:v>0.17699999999999999</c:v>
                </c:pt>
                <c:pt idx="2813">
                  <c:v>0.17599999999999999</c:v>
                </c:pt>
                <c:pt idx="2814">
                  <c:v>0.17399999999999999</c:v>
                </c:pt>
                <c:pt idx="2815">
                  <c:v>0.17299999999999999</c:v>
                </c:pt>
                <c:pt idx="2816">
                  <c:v>0.17199999999999999</c:v>
                </c:pt>
                <c:pt idx="2817">
                  <c:v>0.17100000000000001</c:v>
                </c:pt>
                <c:pt idx="2818">
                  <c:v>0.17100000000000001</c:v>
                </c:pt>
                <c:pt idx="2819">
                  <c:v>0.16900000000000001</c:v>
                </c:pt>
                <c:pt idx="2820">
                  <c:v>0.16900000000000001</c:v>
                </c:pt>
                <c:pt idx="2821">
                  <c:v>0.16800000000000001</c:v>
                </c:pt>
                <c:pt idx="2822">
                  <c:v>0.16800000000000001</c:v>
                </c:pt>
                <c:pt idx="2823">
                  <c:v>0.16700000000000001</c:v>
                </c:pt>
                <c:pt idx="2824">
                  <c:v>0.16800000000000001</c:v>
                </c:pt>
                <c:pt idx="2825">
                  <c:v>0.16700000000000001</c:v>
                </c:pt>
                <c:pt idx="2826">
                  <c:v>0.16600000000000001</c:v>
                </c:pt>
                <c:pt idx="2827">
                  <c:v>0.16200000000000001</c:v>
                </c:pt>
                <c:pt idx="2828">
                  <c:v>0.161</c:v>
                </c:pt>
                <c:pt idx="2829">
                  <c:v>0.152</c:v>
                </c:pt>
                <c:pt idx="2830">
                  <c:v>0.14499999999999999</c:v>
                </c:pt>
                <c:pt idx="2831">
                  <c:v>0.14199999999999999</c:v>
                </c:pt>
                <c:pt idx="2832">
                  <c:v>0.14099999999999999</c:v>
                </c:pt>
                <c:pt idx="2833">
                  <c:v>0.14099999999999999</c:v>
                </c:pt>
                <c:pt idx="2834">
                  <c:v>0.13700000000000001</c:v>
                </c:pt>
                <c:pt idx="2835">
                  <c:v>0.13800000000000001</c:v>
                </c:pt>
                <c:pt idx="2836">
                  <c:v>0.13800000000000001</c:v>
                </c:pt>
                <c:pt idx="2837">
                  <c:v>0.13500000000000001</c:v>
                </c:pt>
                <c:pt idx="2838">
                  <c:v>0.13200000000000001</c:v>
                </c:pt>
                <c:pt idx="2839">
                  <c:v>0.13200000000000001</c:v>
                </c:pt>
                <c:pt idx="2840">
                  <c:v>0.13400000000000001</c:v>
                </c:pt>
                <c:pt idx="2841">
                  <c:v>0.13200000000000001</c:v>
                </c:pt>
                <c:pt idx="2842">
                  <c:v>0.13200000000000001</c:v>
                </c:pt>
                <c:pt idx="2843">
                  <c:v>0.13200000000000001</c:v>
                </c:pt>
                <c:pt idx="2844">
                  <c:v>0.13200000000000001</c:v>
                </c:pt>
                <c:pt idx="2845">
                  <c:v>0.13100000000000001</c:v>
                </c:pt>
                <c:pt idx="2846">
                  <c:v>0.13</c:v>
                </c:pt>
                <c:pt idx="2847">
                  <c:v>0.129</c:v>
                </c:pt>
                <c:pt idx="2848">
                  <c:v>0.128</c:v>
                </c:pt>
                <c:pt idx="2849">
                  <c:v>0.127</c:v>
                </c:pt>
                <c:pt idx="2850">
                  <c:v>0.128</c:v>
                </c:pt>
                <c:pt idx="2851">
                  <c:v>0.127</c:v>
                </c:pt>
                <c:pt idx="2852">
                  <c:v>0.126</c:v>
                </c:pt>
                <c:pt idx="2853">
                  <c:v>0.125</c:v>
                </c:pt>
                <c:pt idx="2854">
                  <c:v>0.124</c:v>
                </c:pt>
                <c:pt idx="2855">
                  <c:v>0.11899999999999999</c:v>
                </c:pt>
                <c:pt idx="2856">
                  <c:v>0.11899999999999999</c:v>
                </c:pt>
                <c:pt idx="2857">
                  <c:v>0.11799999999999999</c:v>
                </c:pt>
                <c:pt idx="2858">
                  <c:v>0.114</c:v>
                </c:pt>
                <c:pt idx="2859">
                  <c:v>0.11</c:v>
                </c:pt>
                <c:pt idx="2860">
                  <c:v>0.11</c:v>
                </c:pt>
                <c:pt idx="2861">
                  <c:v>0.109</c:v>
                </c:pt>
                <c:pt idx="2862">
                  <c:v>0.11</c:v>
                </c:pt>
                <c:pt idx="2863">
                  <c:v>0.108</c:v>
                </c:pt>
                <c:pt idx="2864">
                  <c:v>0.107</c:v>
                </c:pt>
                <c:pt idx="2865">
                  <c:v>0.105</c:v>
                </c:pt>
                <c:pt idx="2866">
                  <c:v>0.10199999999999999</c:v>
                </c:pt>
                <c:pt idx="2867">
                  <c:v>9.9000000000000005E-2</c:v>
                </c:pt>
                <c:pt idx="2868">
                  <c:v>9.8000000000000004E-2</c:v>
                </c:pt>
                <c:pt idx="2869">
                  <c:v>9.6000000000000002E-2</c:v>
                </c:pt>
                <c:pt idx="2870">
                  <c:v>9.6000000000000002E-2</c:v>
                </c:pt>
                <c:pt idx="2871">
                  <c:v>9.5000000000000001E-2</c:v>
                </c:pt>
                <c:pt idx="2872">
                  <c:v>9.6000000000000002E-2</c:v>
                </c:pt>
                <c:pt idx="2873">
                  <c:v>9.4E-2</c:v>
                </c:pt>
                <c:pt idx="2874">
                  <c:v>8.8999999999999996E-2</c:v>
                </c:pt>
                <c:pt idx="2875">
                  <c:v>8.8999999999999996E-2</c:v>
                </c:pt>
                <c:pt idx="2876">
                  <c:v>8.8999999999999996E-2</c:v>
                </c:pt>
                <c:pt idx="2877">
                  <c:v>8.7999999999999995E-2</c:v>
                </c:pt>
                <c:pt idx="2878">
                  <c:v>8.8999999999999996E-2</c:v>
                </c:pt>
                <c:pt idx="2879">
                  <c:v>8.7999999999999995E-2</c:v>
                </c:pt>
                <c:pt idx="2880">
                  <c:v>8.6999999999999994E-2</c:v>
                </c:pt>
                <c:pt idx="2881">
                  <c:v>8.6999999999999994E-2</c:v>
                </c:pt>
                <c:pt idx="2882">
                  <c:v>8.7999999999999995E-2</c:v>
                </c:pt>
                <c:pt idx="2883">
                  <c:v>8.5999999999999993E-2</c:v>
                </c:pt>
                <c:pt idx="2884">
                  <c:v>8.5000000000000006E-2</c:v>
                </c:pt>
                <c:pt idx="2885">
                  <c:v>8.1000000000000003E-2</c:v>
                </c:pt>
                <c:pt idx="2886">
                  <c:v>8.1000000000000003E-2</c:v>
                </c:pt>
                <c:pt idx="2887">
                  <c:v>7.9000000000000001E-2</c:v>
                </c:pt>
                <c:pt idx="2888">
                  <c:v>7.8E-2</c:v>
                </c:pt>
                <c:pt idx="2889">
                  <c:v>7.5999999999999998E-2</c:v>
                </c:pt>
                <c:pt idx="2890">
                  <c:v>7.1999999999999995E-2</c:v>
                </c:pt>
                <c:pt idx="2891">
                  <c:v>7.0000000000000007E-2</c:v>
                </c:pt>
                <c:pt idx="2892">
                  <c:v>6.8000000000000005E-2</c:v>
                </c:pt>
                <c:pt idx="2893">
                  <c:v>6.9000000000000006E-2</c:v>
                </c:pt>
                <c:pt idx="2894">
                  <c:v>6.9000000000000006E-2</c:v>
                </c:pt>
                <c:pt idx="2895">
                  <c:v>6.8000000000000005E-2</c:v>
                </c:pt>
                <c:pt idx="2896">
                  <c:v>6.6000000000000003E-2</c:v>
                </c:pt>
                <c:pt idx="2897">
                  <c:v>6.6000000000000003E-2</c:v>
                </c:pt>
                <c:pt idx="2898">
                  <c:v>6.7000000000000004E-2</c:v>
                </c:pt>
                <c:pt idx="2899">
                  <c:v>6.2E-2</c:v>
                </c:pt>
                <c:pt idx="2900">
                  <c:v>6.0999999999999999E-2</c:v>
                </c:pt>
                <c:pt idx="2901">
                  <c:v>6.4000000000000001E-2</c:v>
                </c:pt>
                <c:pt idx="2902">
                  <c:v>6.4000000000000001E-2</c:v>
                </c:pt>
                <c:pt idx="2903">
                  <c:v>6.0999999999999999E-2</c:v>
                </c:pt>
                <c:pt idx="2904">
                  <c:v>6.2E-2</c:v>
                </c:pt>
                <c:pt idx="2905">
                  <c:v>6.0999999999999999E-2</c:v>
                </c:pt>
                <c:pt idx="2906">
                  <c:v>6.0999999999999999E-2</c:v>
                </c:pt>
                <c:pt idx="2907">
                  <c:v>6.0999999999999999E-2</c:v>
                </c:pt>
                <c:pt idx="2908">
                  <c:v>6.0999999999999999E-2</c:v>
                </c:pt>
                <c:pt idx="2909">
                  <c:v>0.06</c:v>
                </c:pt>
                <c:pt idx="2910">
                  <c:v>5.8999999999999997E-2</c:v>
                </c:pt>
                <c:pt idx="2911">
                  <c:v>5.8000000000000003E-2</c:v>
                </c:pt>
                <c:pt idx="2912">
                  <c:v>5.6000000000000001E-2</c:v>
                </c:pt>
                <c:pt idx="2913">
                  <c:v>5.7000000000000002E-2</c:v>
                </c:pt>
                <c:pt idx="2914">
                  <c:v>5.5E-2</c:v>
                </c:pt>
                <c:pt idx="2915">
                  <c:v>5.3999999999999999E-2</c:v>
                </c:pt>
                <c:pt idx="2916">
                  <c:v>5.3999999999999999E-2</c:v>
                </c:pt>
                <c:pt idx="2917">
                  <c:v>5.3999999999999999E-2</c:v>
                </c:pt>
                <c:pt idx="2918">
                  <c:v>5.1999999999999998E-2</c:v>
                </c:pt>
                <c:pt idx="2919">
                  <c:v>0.05</c:v>
                </c:pt>
                <c:pt idx="2920">
                  <c:v>4.9000000000000002E-2</c:v>
                </c:pt>
                <c:pt idx="2921">
                  <c:v>4.9000000000000002E-2</c:v>
                </c:pt>
                <c:pt idx="2922">
                  <c:v>4.9000000000000002E-2</c:v>
                </c:pt>
                <c:pt idx="2923">
                  <c:v>4.8000000000000001E-2</c:v>
                </c:pt>
                <c:pt idx="2924">
                  <c:v>4.8000000000000001E-2</c:v>
                </c:pt>
                <c:pt idx="2925">
                  <c:v>4.9000000000000002E-2</c:v>
                </c:pt>
                <c:pt idx="2926">
                  <c:v>0.05</c:v>
                </c:pt>
                <c:pt idx="2927">
                  <c:v>4.9000000000000002E-2</c:v>
                </c:pt>
                <c:pt idx="2928">
                  <c:v>4.9000000000000002E-2</c:v>
                </c:pt>
                <c:pt idx="2929">
                  <c:v>4.9000000000000002E-2</c:v>
                </c:pt>
                <c:pt idx="2930">
                  <c:v>4.9000000000000002E-2</c:v>
                </c:pt>
                <c:pt idx="2931">
                  <c:v>0.05</c:v>
                </c:pt>
                <c:pt idx="2932">
                  <c:v>4.9000000000000002E-2</c:v>
                </c:pt>
                <c:pt idx="2933">
                  <c:v>5.0999999999999997E-2</c:v>
                </c:pt>
                <c:pt idx="2934">
                  <c:v>4.9000000000000002E-2</c:v>
                </c:pt>
                <c:pt idx="2935">
                  <c:v>4.9000000000000002E-2</c:v>
                </c:pt>
                <c:pt idx="2936">
                  <c:v>0.05</c:v>
                </c:pt>
                <c:pt idx="2937">
                  <c:v>4.8000000000000001E-2</c:v>
                </c:pt>
                <c:pt idx="2938">
                  <c:v>4.8000000000000001E-2</c:v>
                </c:pt>
                <c:pt idx="2939">
                  <c:v>4.9000000000000002E-2</c:v>
                </c:pt>
                <c:pt idx="2940">
                  <c:v>4.9000000000000002E-2</c:v>
                </c:pt>
                <c:pt idx="2941">
                  <c:v>0.05</c:v>
                </c:pt>
                <c:pt idx="2942">
                  <c:v>0.05</c:v>
                </c:pt>
                <c:pt idx="2943">
                  <c:v>0.05</c:v>
                </c:pt>
                <c:pt idx="2944">
                  <c:v>4.9000000000000002E-2</c:v>
                </c:pt>
                <c:pt idx="2945">
                  <c:v>4.8000000000000001E-2</c:v>
                </c:pt>
                <c:pt idx="2946">
                  <c:v>4.9000000000000002E-2</c:v>
                </c:pt>
                <c:pt idx="2947">
                  <c:v>4.9000000000000002E-2</c:v>
                </c:pt>
                <c:pt idx="2948">
                  <c:v>4.9000000000000002E-2</c:v>
                </c:pt>
                <c:pt idx="2949">
                  <c:v>4.9000000000000002E-2</c:v>
                </c:pt>
                <c:pt idx="2950">
                  <c:v>4.9000000000000002E-2</c:v>
                </c:pt>
                <c:pt idx="2951">
                  <c:v>4.9000000000000002E-2</c:v>
                </c:pt>
                <c:pt idx="2952">
                  <c:v>4.9000000000000002E-2</c:v>
                </c:pt>
                <c:pt idx="2953">
                  <c:v>4.9000000000000002E-2</c:v>
                </c:pt>
                <c:pt idx="2954">
                  <c:v>4.9000000000000002E-2</c:v>
                </c:pt>
                <c:pt idx="2955">
                  <c:v>4.9000000000000002E-2</c:v>
                </c:pt>
                <c:pt idx="2956">
                  <c:v>4.9000000000000002E-2</c:v>
                </c:pt>
                <c:pt idx="2957">
                  <c:v>4.9000000000000002E-2</c:v>
                </c:pt>
                <c:pt idx="2958">
                  <c:v>4.9000000000000002E-2</c:v>
                </c:pt>
                <c:pt idx="2959">
                  <c:v>4.9000000000000002E-2</c:v>
                </c:pt>
                <c:pt idx="2960">
                  <c:v>4.9000000000000002E-2</c:v>
                </c:pt>
                <c:pt idx="2961">
                  <c:v>4.8000000000000001E-2</c:v>
                </c:pt>
                <c:pt idx="2962">
                  <c:v>4.9000000000000002E-2</c:v>
                </c:pt>
                <c:pt idx="2963">
                  <c:v>4.8000000000000001E-2</c:v>
                </c:pt>
                <c:pt idx="2964">
                  <c:v>4.8000000000000001E-2</c:v>
                </c:pt>
                <c:pt idx="2965">
                  <c:v>4.8000000000000001E-2</c:v>
                </c:pt>
                <c:pt idx="2966">
                  <c:v>4.8000000000000001E-2</c:v>
                </c:pt>
                <c:pt idx="2967">
                  <c:v>4.9000000000000002E-2</c:v>
                </c:pt>
                <c:pt idx="2968">
                  <c:v>4.8000000000000001E-2</c:v>
                </c:pt>
                <c:pt idx="2969">
                  <c:v>4.8000000000000001E-2</c:v>
                </c:pt>
                <c:pt idx="2970">
                  <c:v>4.7E-2</c:v>
                </c:pt>
                <c:pt idx="2971">
                  <c:v>4.5999999999999999E-2</c:v>
                </c:pt>
                <c:pt idx="2972">
                  <c:v>4.8000000000000001E-2</c:v>
                </c:pt>
                <c:pt idx="2973">
                  <c:v>4.5999999999999999E-2</c:v>
                </c:pt>
                <c:pt idx="2974">
                  <c:v>4.5999999999999999E-2</c:v>
                </c:pt>
                <c:pt idx="2975">
                  <c:v>4.5999999999999999E-2</c:v>
                </c:pt>
                <c:pt idx="2976">
                  <c:v>4.5999999999999999E-2</c:v>
                </c:pt>
                <c:pt idx="2977">
                  <c:v>4.3999999999999997E-2</c:v>
                </c:pt>
                <c:pt idx="2978">
                  <c:v>4.2999999999999997E-2</c:v>
                </c:pt>
                <c:pt idx="2979">
                  <c:v>4.2000000000000003E-2</c:v>
                </c:pt>
                <c:pt idx="2980">
                  <c:v>4.2000000000000003E-2</c:v>
                </c:pt>
                <c:pt idx="2981">
                  <c:v>4.2000000000000003E-2</c:v>
                </c:pt>
                <c:pt idx="2982">
                  <c:v>4.1000000000000002E-2</c:v>
                </c:pt>
                <c:pt idx="2983">
                  <c:v>4.1000000000000002E-2</c:v>
                </c:pt>
                <c:pt idx="2984">
                  <c:v>3.9E-2</c:v>
                </c:pt>
                <c:pt idx="2985">
                  <c:v>3.9E-2</c:v>
                </c:pt>
                <c:pt idx="2986">
                  <c:v>0.04</c:v>
                </c:pt>
                <c:pt idx="2987">
                  <c:v>3.9E-2</c:v>
                </c:pt>
                <c:pt idx="2988">
                  <c:v>3.9E-2</c:v>
                </c:pt>
                <c:pt idx="2989">
                  <c:v>3.9E-2</c:v>
                </c:pt>
                <c:pt idx="2990">
                  <c:v>3.7999999999999999E-2</c:v>
                </c:pt>
                <c:pt idx="2991">
                  <c:v>3.7999999999999999E-2</c:v>
                </c:pt>
                <c:pt idx="2992">
                  <c:v>3.7999999999999999E-2</c:v>
                </c:pt>
                <c:pt idx="2993">
                  <c:v>3.7999999999999999E-2</c:v>
                </c:pt>
                <c:pt idx="2994">
                  <c:v>3.7999999999999999E-2</c:v>
                </c:pt>
                <c:pt idx="2995">
                  <c:v>3.7999999999999999E-2</c:v>
                </c:pt>
                <c:pt idx="2996">
                  <c:v>3.6999999999999998E-2</c:v>
                </c:pt>
                <c:pt idx="2997">
                  <c:v>3.6999999999999998E-2</c:v>
                </c:pt>
                <c:pt idx="2998">
                  <c:v>3.5999999999999997E-2</c:v>
                </c:pt>
                <c:pt idx="2999">
                  <c:v>3.5999999999999997E-2</c:v>
                </c:pt>
                <c:pt idx="3000">
                  <c:v>3.5999999999999997E-2</c:v>
                </c:pt>
                <c:pt idx="3001">
                  <c:v>3.5999999999999997E-2</c:v>
                </c:pt>
                <c:pt idx="3002">
                  <c:v>3.5999999999999997E-2</c:v>
                </c:pt>
                <c:pt idx="3003">
                  <c:v>3.4000000000000002E-2</c:v>
                </c:pt>
                <c:pt idx="3004">
                  <c:v>3.3000000000000002E-2</c:v>
                </c:pt>
                <c:pt idx="3005">
                  <c:v>3.2000000000000001E-2</c:v>
                </c:pt>
                <c:pt idx="3006">
                  <c:v>0.03</c:v>
                </c:pt>
                <c:pt idx="3007">
                  <c:v>2.9000000000000001E-2</c:v>
                </c:pt>
                <c:pt idx="3008">
                  <c:v>2.9000000000000001E-2</c:v>
                </c:pt>
                <c:pt idx="3009">
                  <c:v>2.9000000000000001E-2</c:v>
                </c:pt>
                <c:pt idx="3010">
                  <c:v>2.7E-2</c:v>
                </c:pt>
                <c:pt idx="3011">
                  <c:v>2.5999999999999999E-2</c:v>
                </c:pt>
                <c:pt idx="3012">
                  <c:v>2.7E-2</c:v>
                </c:pt>
                <c:pt idx="3013">
                  <c:v>2.7E-2</c:v>
                </c:pt>
                <c:pt idx="3014">
                  <c:v>2.8000000000000001E-2</c:v>
                </c:pt>
                <c:pt idx="3015">
                  <c:v>2.8000000000000001E-2</c:v>
                </c:pt>
                <c:pt idx="3016">
                  <c:v>2.8000000000000001E-2</c:v>
                </c:pt>
                <c:pt idx="3017">
                  <c:v>2.7E-2</c:v>
                </c:pt>
                <c:pt idx="3018">
                  <c:v>2.5999999999999999E-2</c:v>
                </c:pt>
                <c:pt idx="3019">
                  <c:v>2.7E-2</c:v>
                </c:pt>
                <c:pt idx="3020">
                  <c:v>2.4E-2</c:v>
                </c:pt>
                <c:pt idx="3021">
                  <c:v>2.1000000000000001E-2</c:v>
                </c:pt>
                <c:pt idx="3022">
                  <c:v>1.9E-2</c:v>
                </c:pt>
                <c:pt idx="3023">
                  <c:v>1.7999999999999999E-2</c:v>
                </c:pt>
                <c:pt idx="3024">
                  <c:v>1.9E-2</c:v>
                </c:pt>
                <c:pt idx="3025">
                  <c:v>1.9E-2</c:v>
                </c:pt>
                <c:pt idx="3026">
                  <c:v>0.01</c:v>
                </c:pt>
                <c:pt idx="3027">
                  <c:v>8.0000000000000002E-3</c:v>
                </c:pt>
                <c:pt idx="3028">
                  <c:v>8.0000000000000002E-3</c:v>
                </c:pt>
                <c:pt idx="3029">
                  <c:v>6.0000000000000001E-3</c:v>
                </c:pt>
                <c:pt idx="3030">
                  <c:v>4.0000000000000001E-3</c:v>
                </c:pt>
                <c:pt idx="3031">
                  <c:v>6.0000000000000001E-3</c:v>
                </c:pt>
                <c:pt idx="3032">
                  <c:v>7.0000000000000001E-3</c:v>
                </c:pt>
                <c:pt idx="3033">
                  <c:v>3.0000000000000001E-3</c:v>
                </c:pt>
                <c:pt idx="3034">
                  <c:v>0</c:v>
                </c:pt>
                <c:pt idx="3035">
                  <c:v>1E-3</c:v>
                </c:pt>
                <c:pt idx="3036">
                  <c:v>-2E-3</c:v>
                </c:pt>
                <c:pt idx="3037">
                  <c:v>1E-3</c:v>
                </c:pt>
                <c:pt idx="3038">
                  <c:v>-4.0000000000000001E-3</c:v>
                </c:pt>
                <c:pt idx="3039">
                  <c:v>-6.0000000000000001E-3</c:v>
                </c:pt>
                <c:pt idx="3040">
                  <c:v>-1.0999999999999999E-2</c:v>
                </c:pt>
                <c:pt idx="3041">
                  <c:v>-1.0999999999999999E-2</c:v>
                </c:pt>
                <c:pt idx="3042">
                  <c:v>-1.2999999999999999E-2</c:v>
                </c:pt>
                <c:pt idx="3043">
                  <c:v>-1.4999999999999999E-2</c:v>
                </c:pt>
                <c:pt idx="3044">
                  <c:v>-1.4999999999999999E-2</c:v>
                </c:pt>
                <c:pt idx="3045">
                  <c:v>-1.9E-2</c:v>
                </c:pt>
                <c:pt idx="3046">
                  <c:v>-2.4E-2</c:v>
                </c:pt>
                <c:pt idx="3047">
                  <c:v>-0.03</c:v>
                </c:pt>
                <c:pt idx="3048">
                  <c:v>-3.3000000000000002E-2</c:v>
                </c:pt>
                <c:pt idx="3049">
                  <c:v>-3.1E-2</c:v>
                </c:pt>
                <c:pt idx="3050">
                  <c:v>-3.9E-2</c:v>
                </c:pt>
                <c:pt idx="3051">
                  <c:v>-0.04</c:v>
                </c:pt>
                <c:pt idx="3052">
                  <c:v>-4.2999999999999997E-2</c:v>
                </c:pt>
                <c:pt idx="3053">
                  <c:v>-4.4999999999999998E-2</c:v>
                </c:pt>
                <c:pt idx="3054">
                  <c:v>-4.8000000000000001E-2</c:v>
                </c:pt>
                <c:pt idx="3055">
                  <c:v>-5.0999999999999997E-2</c:v>
                </c:pt>
                <c:pt idx="3056">
                  <c:v>-0.03</c:v>
                </c:pt>
                <c:pt idx="3057">
                  <c:v>-3.1E-2</c:v>
                </c:pt>
                <c:pt idx="3058">
                  <c:v>-3.3000000000000002E-2</c:v>
                </c:pt>
                <c:pt idx="3059">
                  <c:v>-3.4000000000000002E-2</c:v>
                </c:pt>
                <c:pt idx="3060">
                  <c:v>-3.5999999999999997E-2</c:v>
                </c:pt>
                <c:pt idx="3061">
                  <c:v>-3.7999999999999999E-2</c:v>
                </c:pt>
                <c:pt idx="3062">
                  <c:v>-3.9E-2</c:v>
                </c:pt>
                <c:pt idx="3063">
                  <c:v>-4.1000000000000002E-2</c:v>
                </c:pt>
                <c:pt idx="3064">
                  <c:v>-4.1000000000000002E-2</c:v>
                </c:pt>
                <c:pt idx="3065">
                  <c:v>-4.1000000000000002E-2</c:v>
                </c:pt>
                <c:pt idx="3066">
                  <c:v>-4.1000000000000002E-2</c:v>
                </c:pt>
                <c:pt idx="3067">
                  <c:v>-4.1000000000000002E-2</c:v>
                </c:pt>
                <c:pt idx="3068">
                  <c:v>-4.1000000000000002E-2</c:v>
                </c:pt>
                <c:pt idx="3069">
                  <c:v>-4.1000000000000002E-2</c:v>
                </c:pt>
                <c:pt idx="3070">
                  <c:v>-0.04</c:v>
                </c:pt>
                <c:pt idx="3071">
                  <c:v>-0.04</c:v>
                </c:pt>
                <c:pt idx="3072">
                  <c:v>-4.2000000000000003E-2</c:v>
                </c:pt>
                <c:pt idx="3073">
                  <c:v>-4.1000000000000002E-2</c:v>
                </c:pt>
                <c:pt idx="3074">
                  <c:v>-0.04</c:v>
                </c:pt>
                <c:pt idx="3075">
                  <c:v>-4.1000000000000002E-2</c:v>
                </c:pt>
                <c:pt idx="3076">
                  <c:v>-4.1000000000000002E-2</c:v>
                </c:pt>
                <c:pt idx="3077">
                  <c:v>-4.3999999999999997E-2</c:v>
                </c:pt>
                <c:pt idx="3078">
                  <c:v>-0.05</c:v>
                </c:pt>
                <c:pt idx="3079">
                  <c:v>-5.0999999999999997E-2</c:v>
                </c:pt>
                <c:pt idx="3080">
                  <c:v>-5.1999999999999998E-2</c:v>
                </c:pt>
                <c:pt idx="3081">
                  <c:v>-5.2999999999999999E-2</c:v>
                </c:pt>
                <c:pt idx="3082">
                  <c:v>-5.3999999999999999E-2</c:v>
                </c:pt>
                <c:pt idx="3083">
                  <c:v>-5.2999999999999999E-2</c:v>
                </c:pt>
                <c:pt idx="3084">
                  <c:v>-5.3999999999999999E-2</c:v>
                </c:pt>
                <c:pt idx="3085">
                  <c:v>-5.3999999999999999E-2</c:v>
                </c:pt>
                <c:pt idx="3086">
                  <c:v>-5.6000000000000001E-2</c:v>
                </c:pt>
                <c:pt idx="3087">
                  <c:v>-6.0999999999999999E-2</c:v>
                </c:pt>
                <c:pt idx="3088">
                  <c:v>-6.5000000000000002E-2</c:v>
                </c:pt>
                <c:pt idx="3089">
                  <c:v>-7.3999999999999996E-2</c:v>
                </c:pt>
                <c:pt idx="3090">
                  <c:v>-7.6999999999999999E-2</c:v>
                </c:pt>
                <c:pt idx="3091">
                  <c:v>-8.2000000000000003E-2</c:v>
                </c:pt>
                <c:pt idx="3092">
                  <c:v>-8.2000000000000003E-2</c:v>
                </c:pt>
                <c:pt idx="3093">
                  <c:v>-8.3000000000000004E-2</c:v>
                </c:pt>
                <c:pt idx="3094">
                  <c:v>-8.8999999999999996E-2</c:v>
                </c:pt>
                <c:pt idx="3095">
                  <c:v>-9.4E-2</c:v>
                </c:pt>
                <c:pt idx="3096">
                  <c:v>-9.4E-2</c:v>
                </c:pt>
                <c:pt idx="3097">
                  <c:v>-9.6000000000000002E-2</c:v>
                </c:pt>
                <c:pt idx="3098">
                  <c:v>-0.10199999999999999</c:v>
                </c:pt>
                <c:pt idx="3099">
                  <c:v>-0.104</c:v>
                </c:pt>
                <c:pt idx="3100">
                  <c:v>-0.107</c:v>
                </c:pt>
                <c:pt idx="3101">
                  <c:v>-0.109</c:v>
                </c:pt>
                <c:pt idx="3102">
                  <c:v>-0.111</c:v>
                </c:pt>
                <c:pt idx="3103">
                  <c:v>-0.112</c:v>
                </c:pt>
                <c:pt idx="3104">
                  <c:v>-0.11600000000000001</c:v>
                </c:pt>
                <c:pt idx="3105">
                  <c:v>-0.11600000000000001</c:v>
                </c:pt>
                <c:pt idx="3106">
                  <c:v>-0.12</c:v>
                </c:pt>
                <c:pt idx="3107">
                  <c:v>-0.121</c:v>
                </c:pt>
                <c:pt idx="3108">
                  <c:v>-0.124</c:v>
                </c:pt>
                <c:pt idx="3109">
                  <c:v>-0.125</c:v>
                </c:pt>
                <c:pt idx="3110">
                  <c:v>-0.126</c:v>
                </c:pt>
                <c:pt idx="3111">
                  <c:v>-0.125</c:v>
                </c:pt>
                <c:pt idx="3112">
                  <c:v>-0.128</c:v>
                </c:pt>
                <c:pt idx="3113">
                  <c:v>-0.128</c:v>
                </c:pt>
                <c:pt idx="3114">
                  <c:v>-0.129</c:v>
                </c:pt>
                <c:pt idx="3115">
                  <c:v>-0.13400000000000001</c:v>
                </c:pt>
                <c:pt idx="3116">
                  <c:v>-0.13500000000000001</c:v>
                </c:pt>
                <c:pt idx="3117">
                  <c:v>-0.13400000000000001</c:v>
                </c:pt>
                <c:pt idx="3118">
                  <c:v>-0.13500000000000001</c:v>
                </c:pt>
                <c:pt idx="3119">
                  <c:v>-0.13600000000000001</c:v>
                </c:pt>
                <c:pt idx="3120">
                  <c:v>-0.13600000000000001</c:v>
                </c:pt>
                <c:pt idx="3121">
                  <c:v>-0.13800000000000001</c:v>
                </c:pt>
                <c:pt idx="3122">
                  <c:v>-0.13900000000000001</c:v>
                </c:pt>
                <c:pt idx="3123">
                  <c:v>-0.14099999999999999</c:v>
                </c:pt>
                <c:pt idx="3124">
                  <c:v>-0.13100000000000001</c:v>
                </c:pt>
                <c:pt idx="3125">
                  <c:v>-0.13100000000000001</c:v>
                </c:pt>
                <c:pt idx="3126">
                  <c:v>-0.13</c:v>
                </c:pt>
                <c:pt idx="3127">
                  <c:v>-0.129</c:v>
                </c:pt>
                <c:pt idx="3128">
                  <c:v>-0.13100000000000001</c:v>
                </c:pt>
                <c:pt idx="3129">
                  <c:v>-0.13100000000000001</c:v>
                </c:pt>
                <c:pt idx="3130">
                  <c:v>-0.13100000000000001</c:v>
                </c:pt>
                <c:pt idx="3131">
                  <c:v>-0.13200000000000001</c:v>
                </c:pt>
                <c:pt idx="3132">
                  <c:v>-0.13300000000000001</c:v>
                </c:pt>
                <c:pt idx="3133">
                  <c:v>-0.13400000000000001</c:v>
                </c:pt>
                <c:pt idx="3134">
                  <c:v>-0.13400000000000001</c:v>
                </c:pt>
                <c:pt idx="3135">
                  <c:v>-0.13200000000000001</c:v>
                </c:pt>
                <c:pt idx="3136">
                  <c:v>-0.13200000000000001</c:v>
                </c:pt>
                <c:pt idx="3137">
                  <c:v>-0.13100000000000001</c:v>
                </c:pt>
                <c:pt idx="3138">
                  <c:v>-0.13200000000000001</c:v>
                </c:pt>
                <c:pt idx="3139">
                  <c:v>-0.13200000000000001</c:v>
                </c:pt>
                <c:pt idx="3140">
                  <c:v>-0.13200000000000001</c:v>
                </c:pt>
                <c:pt idx="3141">
                  <c:v>-0.13400000000000001</c:v>
                </c:pt>
                <c:pt idx="3142">
                  <c:v>-0.13400000000000001</c:v>
                </c:pt>
                <c:pt idx="3143">
                  <c:v>-0.13300000000000001</c:v>
                </c:pt>
                <c:pt idx="3144">
                  <c:v>-0.13600000000000001</c:v>
                </c:pt>
                <c:pt idx="3145">
                  <c:v>-0.13800000000000001</c:v>
                </c:pt>
                <c:pt idx="3146">
                  <c:v>-0.13800000000000001</c:v>
                </c:pt>
                <c:pt idx="3147">
                  <c:v>-0.14000000000000001</c:v>
                </c:pt>
                <c:pt idx="3148">
                  <c:v>-0.13900000000000001</c:v>
                </c:pt>
                <c:pt idx="3149">
                  <c:v>-0.13900000000000001</c:v>
                </c:pt>
                <c:pt idx="3150">
                  <c:v>-0.14099999999999999</c:v>
                </c:pt>
                <c:pt idx="3151">
                  <c:v>-0.14299999999999999</c:v>
                </c:pt>
                <c:pt idx="3152">
                  <c:v>-0.14299999999999999</c:v>
                </c:pt>
                <c:pt idx="3153">
                  <c:v>-0.14399999999999999</c:v>
                </c:pt>
                <c:pt idx="3154">
                  <c:v>-0.14299999999999999</c:v>
                </c:pt>
                <c:pt idx="3155">
                  <c:v>-0.14199999999999999</c:v>
                </c:pt>
                <c:pt idx="3156">
                  <c:v>-0.14199999999999999</c:v>
                </c:pt>
                <c:pt idx="3157">
                  <c:v>-0.14099999999999999</c:v>
                </c:pt>
                <c:pt idx="3158">
                  <c:v>-0.14099999999999999</c:v>
                </c:pt>
                <c:pt idx="3159">
                  <c:v>-0.14199999999999999</c:v>
                </c:pt>
                <c:pt idx="3160">
                  <c:v>-0.14199999999999999</c:v>
                </c:pt>
                <c:pt idx="3161">
                  <c:v>-0.14399999999999999</c:v>
                </c:pt>
                <c:pt idx="3162">
                  <c:v>-0.14399999999999999</c:v>
                </c:pt>
                <c:pt idx="3163">
                  <c:v>-0.14299999999999999</c:v>
                </c:pt>
                <c:pt idx="3164">
                  <c:v>-0.14399999999999999</c:v>
                </c:pt>
                <c:pt idx="3165">
                  <c:v>-0.14399999999999999</c:v>
                </c:pt>
                <c:pt idx="3166">
                  <c:v>-0.14399999999999999</c:v>
                </c:pt>
                <c:pt idx="3167">
                  <c:v>-0.14399999999999999</c:v>
                </c:pt>
                <c:pt idx="3168">
                  <c:v>-0.14299999999999999</c:v>
                </c:pt>
                <c:pt idx="3169">
                  <c:v>-0.14299999999999999</c:v>
                </c:pt>
                <c:pt idx="3170">
                  <c:v>-0.14399999999999999</c:v>
                </c:pt>
                <c:pt idx="3171">
                  <c:v>-0.14299999999999999</c:v>
                </c:pt>
                <c:pt idx="3172">
                  <c:v>-0.14299999999999999</c:v>
                </c:pt>
                <c:pt idx="3173">
                  <c:v>-0.14399999999999999</c:v>
                </c:pt>
                <c:pt idx="3174">
                  <c:v>-0.14399999999999999</c:v>
                </c:pt>
                <c:pt idx="3175">
                  <c:v>-0.14399999999999999</c:v>
                </c:pt>
                <c:pt idx="3176">
                  <c:v>-0.14599999999999999</c:v>
                </c:pt>
                <c:pt idx="3177">
                  <c:v>-0.14899999999999999</c:v>
                </c:pt>
                <c:pt idx="3178">
                  <c:v>-0.151</c:v>
                </c:pt>
                <c:pt idx="3179">
                  <c:v>-0.153</c:v>
                </c:pt>
                <c:pt idx="3180">
                  <c:v>-0.153</c:v>
                </c:pt>
                <c:pt idx="3181">
                  <c:v>-0.153</c:v>
                </c:pt>
                <c:pt idx="3182">
                  <c:v>-0.154</c:v>
                </c:pt>
                <c:pt idx="3183">
                  <c:v>-0.157</c:v>
                </c:pt>
                <c:pt idx="3184">
                  <c:v>-0.159</c:v>
                </c:pt>
                <c:pt idx="3185">
                  <c:v>-0.16</c:v>
                </c:pt>
                <c:pt idx="3186">
                  <c:v>-0.159</c:v>
                </c:pt>
                <c:pt idx="3187">
                  <c:v>-0.159</c:v>
                </c:pt>
                <c:pt idx="3188">
                  <c:v>-0.158</c:v>
                </c:pt>
                <c:pt idx="3189">
                  <c:v>-0.159</c:v>
                </c:pt>
                <c:pt idx="3190">
                  <c:v>-0.159</c:v>
                </c:pt>
                <c:pt idx="3191">
                  <c:v>-0.16</c:v>
                </c:pt>
                <c:pt idx="3192">
                  <c:v>-0.159</c:v>
                </c:pt>
                <c:pt idx="3193">
                  <c:v>-0.159</c:v>
                </c:pt>
                <c:pt idx="3194">
                  <c:v>-0.159</c:v>
                </c:pt>
                <c:pt idx="3195">
                  <c:v>-0.161</c:v>
                </c:pt>
                <c:pt idx="3196">
                  <c:v>-0.161</c:v>
                </c:pt>
                <c:pt idx="3197">
                  <c:v>-0.17499999999999999</c:v>
                </c:pt>
                <c:pt idx="3198">
                  <c:v>-0.17599999999999999</c:v>
                </c:pt>
                <c:pt idx="3199">
                  <c:v>-0.17599999999999999</c:v>
                </c:pt>
                <c:pt idx="3200">
                  <c:v>-0.17799999999999999</c:v>
                </c:pt>
                <c:pt idx="3201">
                  <c:v>-0.17899999999999999</c:v>
                </c:pt>
                <c:pt idx="3202">
                  <c:v>-0.182</c:v>
                </c:pt>
                <c:pt idx="3203">
                  <c:v>-0.185</c:v>
                </c:pt>
                <c:pt idx="3204">
                  <c:v>-0.188</c:v>
                </c:pt>
                <c:pt idx="3205">
                  <c:v>-0.189</c:v>
                </c:pt>
                <c:pt idx="3206">
                  <c:v>-0.189</c:v>
                </c:pt>
                <c:pt idx="3207">
                  <c:v>-0.19</c:v>
                </c:pt>
                <c:pt idx="3208">
                  <c:v>-0.19</c:v>
                </c:pt>
                <c:pt idx="3209">
                  <c:v>-0.191</c:v>
                </c:pt>
                <c:pt idx="3210">
                  <c:v>-0.191</c:v>
                </c:pt>
                <c:pt idx="3211">
                  <c:v>-0.19</c:v>
                </c:pt>
                <c:pt idx="3212">
                  <c:v>-0.187</c:v>
                </c:pt>
                <c:pt idx="3213">
                  <c:v>-0.191</c:v>
                </c:pt>
                <c:pt idx="3214">
                  <c:v>-0.189</c:v>
                </c:pt>
                <c:pt idx="3215">
                  <c:v>-0.189</c:v>
                </c:pt>
                <c:pt idx="3216">
                  <c:v>-0.188</c:v>
                </c:pt>
                <c:pt idx="3217">
                  <c:v>-0.189</c:v>
                </c:pt>
                <c:pt idx="3218">
                  <c:v>-0.188</c:v>
                </c:pt>
                <c:pt idx="3219">
                  <c:v>-0.187</c:v>
                </c:pt>
                <c:pt idx="3220">
                  <c:v>-0.187</c:v>
                </c:pt>
                <c:pt idx="3221">
                  <c:v>-0.186</c:v>
                </c:pt>
                <c:pt idx="3222">
                  <c:v>-0.186</c:v>
                </c:pt>
                <c:pt idx="3223">
                  <c:v>-0.186</c:v>
                </c:pt>
                <c:pt idx="3224">
                  <c:v>-0.184</c:v>
                </c:pt>
                <c:pt idx="3225">
                  <c:v>-0.183</c:v>
                </c:pt>
                <c:pt idx="3226">
                  <c:v>-0.183</c:v>
                </c:pt>
                <c:pt idx="3227">
                  <c:v>-0.185</c:v>
                </c:pt>
                <c:pt idx="3228">
                  <c:v>-0.185</c:v>
                </c:pt>
                <c:pt idx="3229">
                  <c:v>-0.187</c:v>
                </c:pt>
                <c:pt idx="3230">
                  <c:v>-0.188</c:v>
                </c:pt>
                <c:pt idx="3231">
                  <c:v>-0.189</c:v>
                </c:pt>
                <c:pt idx="3232">
                  <c:v>-0.188</c:v>
                </c:pt>
                <c:pt idx="3233">
                  <c:v>-0.189</c:v>
                </c:pt>
                <c:pt idx="3234">
                  <c:v>-0.189</c:v>
                </c:pt>
                <c:pt idx="3235">
                  <c:v>-0.19</c:v>
                </c:pt>
                <c:pt idx="3236">
                  <c:v>-0.191</c:v>
                </c:pt>
                <c:pt idx="3237">
                  <c:v>-0.189</c:v>
                </c:pt>
                <c:pt idx="3238">
                  <c:v>-0.19</c:v>
                </c:pt>
                <c:pt idx="3239">
                  <c:v>-0.192</c:v>
                </c:pt>
                <c:pt idx="3240">
                  <c:v>-0.191</c:v>
                </c:pt>
                <c:pt idx="3241">
                  <c:v>-0.192</c:v>
                </c:pt>
                <c:pt idx="3242">
                  <c:v>-0.191</c:v>
                </c:pt>
                <c:pt idx="3243">
                  <c:v>-0.193</c:v>
                </c:pt>
                <c:pt idx="3244">
                  <c:v>-0.192</c:v>
                </c:pt>
                <c:pt idx="3245">
                  <c:v>-0.192</c:v>
                </c:pt>
                <c:pt idx="3246">
                  <c:v>-0.193</c:v>
                </c:pt>
                <c:pt idx="3247">
                  <c:v>-0.193</c:v>
                </c:pt>
                <c:pt idx="3248">
                  <c:v>-0.19500000000000001</c:v>
                </c:pt>
                <c:pt idx="3249">
                  <c:v>-0.19700000000000001</c:v>
                </c:pt>
                <c:pt idx="3250">
                  <c:v>-0.19800000000000001</c:v>
                </c:pt>
                <c:pt idx="3251">
                  <c:v>-0.20100000000000001</c:v>
                </c:pt>
                <c:pt idx="3252">
                  <c:v>-0.19800000000000001</c:v>
                </c:pt>
                <c:pt idx="3253">
                  <c:v>-0.19800000000000001</c:v>
                </c:pt>
                <c:pt idx="3254">
                  <c:v>-0.19900000000000001</c:v>
                </c:pt>
                <c:pt idx="3255">
                  <c:v>-0.19900000000000001</c:v>
                </c:pt>
                <c:pt idx="3256">
                  <c:v>-0.19900000000000001</c:v>
                </c:pt>
                <c:pt idx="3257">
                  <c:v>-0.20100000000000001</c:v>
                </c:pt>
                <c:pt idx="3258">
                  <c:v>-0.20200000000000001</c:v>
                </c:pt>
                <c:pt idx="3259">
                  <c:v>-0.2</c:v>
                </c:pt>
                <c:pt idx="3260">
                  <c:v>-0.20100000000000001</c:v>
                </c:pt>
                <c:pt idx="3261">
                  <c:v>-0.20100000000000001</c:v>
                </c:pt>
                <c:pt idx="3262">
                  <c:v>-0.2</c:v>
                </c:pt>
                <c:pt idx="3263">
                  <c:v>-0.19900000000000001</c:v>
                </c:pt>
                <c:pt idx="3264">
                  <c:v>-0.20100000000000001</c:v>
                </c:pt>
                <c:pt idx="3265">
                  <c:v>-0.20200000000000001</c:v>
                </c:pt>
                <c:pt idx="3266">
                  <c:v>-0.20100000000000001</c:v>
                </c:pt>
                <c:pt idx="3267">
                  <c:v>-0.20300000000000001</c:v>
                </c:pt>
                <c:pt idx="3268">
                  <c:v>-0.20300000000000001</c:v>
                </c:pt>
                <c:pt idx="3269">
                  <c:v>-0.20200000000000001</c:v>
                </c:pt>
                <c:pt idx="3270">
                  <c:v>-0.20300000000000001</c:v>
                </c:pt>
                <c:pt idx="3271">
                  <c:v>-0.20200000000000001</c:v>
                </c:pt>
                <c:pt idx="3272">
                  <c:v>-0.20300000000000001</c:v>
                </c:pt>
                <c:pt idx="3273">
                  <c:v>-0.20300000000000001</c:v>
                </c:pt>
                <c:pt idx="3274">
                  <c:v>-0.20300000000000001</c:v>
                </c:pt>
                <c:pt idx="3275">
                  <c:v>-0.20399999999999999</c:v>
                </c:pt>
                <c:pt idx="3276">
                  <c:v>-0.20399999999999999</c:v>
                </c:pt>
                <c:pt idx="3277">
                  <c:v>-0.20399999999999999</c:v>
                </c:pt>
                <c:pt idx="3278">
                  <c:v>-0.20399999999999999</c:v>
                </c:pt>
                <c:pt idx="3279">
                  <c:v>-0.20899999999999999</c:v>
                </c:pt>
                <c:pt idx="3280">
                  <c:v>-0.21</c:v>
                </c:pt>
                <c:pt idx="3281">
                  <c:v>-0.21099999999999999</c:v>
                </c:pt>
                <c:pt idx="3282">
                  <c:v>-0.21099999999999999</c:v>
                </c:pt>
                <c:pt idx="3283">
                  <c:v>-0.21199999999999999</c:v>
                </c:pt>
                <c:pt idx="3284">
                  <c:v>-0.21199999999999999</c:v>
                </c:pt>
                <c:pt idx="3285">
                  <c:v>-0.21199999999999999</c:v>
                </c:pt>
                <c:pt idx="3286">
                  <c:v>-0.21299999999999999</c:v>
                </c:pt>
                <c:pt idx="3287">
                  <c:v>-0.21199999999999999</c:v>
                </c:pt>
                <c:pt idx="3288">
                  <c:v>-0.21199999999999999</c:v>
                </c:pt>
                <c:pt idx="3289">
                  <c:v>-0.21099999999999999</c:v>
                </c:pt>
                <c:pt idx="3290">
                  <c:v>-0.21299999999999999</c:v>
                </c:pt>
                <c:pt idx="3291">
                  <c:v>-0.21299999999999999</c:v>
                </c:pt>
                <c:pt idx="3292">
                  <c:v>-0.21299999999999999</c:v>
                </c:pt>
                <c:pt idx="3293">
                  <c:v>-0.21099999999999999</c:v>
                </c:pt>
                <c:pt idx="3294">
                  <c:v>-0.21099999999999999</c:v>
                </c:pt>
                <c:pt idx="3295">
                  <c:v>-0.21099999999999999</c:v>
                </c:pt>
                <c:pt idx="3296">
                  <c:v>-0.21099999999999999</c:v>
                </c:pt>
                <c:pt idx="3297">
                  <c:v>-0.21</c:v>
                </c:pt>
                <c:pt idx="3298">
                  <c:v>-0.21099999999999999</c:v>
                </c:pt>
                <c:pt idx="3299">
                  <c:v>-0.21099999999999999</c:v>
                </c:pt>
                <c:pt idx="3300">
                  <c:v>-0.214</c:v>
                </c:pt>
                <c:pt idx="3301">
                  <c:v>-0.215</c:v>
                </c:pt>
                <c:pt idx="3302">
                  <c:v>-0.217</c:v>
                </c:pt>
                <c:pt idx="3303">
                  <c:v>-0.219</c:v>
                </c:pt>
                <c:pt idx="3304">
                  <c:v>-0.22</c:v>
                </c:pt>
                <c:pt idx="3305">
                  <c:v>-0.22</c:v>
                </c:pt>
                <c:pt idx="3306">
                  <c:v>-0.219</c:v>
                </c:pt>
                <c:pt idx="3307">
                  <c:v>-0.219</c:v>
                </c:pt>
                <c:pt idx="3308">
                  <c:v>-0.219</c:v>
                </c:pt>
                <c:pt idx="3309">
                  <c:v>-0.219</c:v>
                </c:pt>
                <c:pt idx="3310">
                  <c:v>-0.219</c:v>
                </c:pt>
                <c:pt idx="3311">
                  <c:v>-0.219</c:v>
                </c:pt>
                <c:pt idx="3312">
                  <c:v>-0.218</c:v>
                </c:pt>
                <c:pt idx="3313">
                  <c:v>-0.218</c:v>
                </c:pt>
                <c:pt idx="3314">
                  <c:v>-0.219</c:v>
                </c:pt>
                <c:pt idx="3315">
                  <c:v>-0.217</c:v>
                </c:pt>
                <c:pt idx="3316">
                  <c:v>-0.217</c:v>
                </c:pt>
                <c:pt idx="3317">
                  <c:v>-0.217</c:v>
                </c:pt>
                <c:pt idx="3318">
                  <c:v>-0.217</c:v>
                </c:pt>
                <c:pt idx="3319">
                  <c:v>-0.218</c:v>
                </c:pt>
                <c:pt idx="3320">
                  <c:v>-0.217</c:v>
                </c:pt>
                <c:pt idx="3321">
                  <c:v>-0.217</c:v>
                </c:pt>
                <c:pt idx="3322">
                  <c:v>-0.216</c:v>
                </c:pt>
                <c:pt idx="3323">
                  <c:v>-0.216</c:v>
                </c:pt>
                <c:pt idx="3324">
                  <c:v>-0.218</c:v>
                </c:pt>
                <c:pt idx="3325">
                  <c:v>-0.216</c:v>
                </c:pt>
                <c:pt idx="3326">
                  <c:v>-0.216</c:v>
                </c:pt>
                <c:pt idx="3327">
                  <c:v>-0.217</c:v>
                </c:pt>
                <c:pt idx="3328">
                  <c:v>-0.22</c:v>
                </c:pt>
                <c:pt idx="3329">
                  <c:v>-0.221</c:v>
                </c:pt>
                <c:pt idx="3330">
                  <c:v>-0.221</c:v>
                </c:pt>
                <c:pt idx="3331">
                  <c:v>-0.221</c:v>
                </c:pt>
                <c:pt idx="3332">
                  <c:v>-0.22</c:v>
                </c:pt>
                <c:pt idx="3333">
                  <c:v>-0.221</c:v>
                </c:pt>
                <c:pt idx="3334">
                  <c:v>-0.224</c:v>
                </c:pt>
                <c:pt idx="3335">
                  <c:v>-0.22600000000000001</c:v>
                </c:pt>
                <c:pt idx="3336">
                  <c:v>-0.22900000000000001</c:v>
                </c:pt>
                <c:pt idx="3337">
                  <c:v>-0.23</c:v>
                </c:pt>
                <c:pt idx="3338">
                  <c:v>-0.23200000000000001</c:v>
                </c:pt>
                <c:pt idx="3339">
                  <c:v>-0.23300000000000001</c:v>
                </c:pt>
                <c:pt idx="3340">
                  <c:v>-0.23400000000000001</c:v>
                </c:pt>
                <c:pt idx="3341">
                  <c:v>-0.23599999999999999</c:v>
                </c:pt>
                <c:pt idx="3342">
                  <c:v>-0.23799999999999999</c:v>
                </c:pt>
                <c:pt idx="3343">
                  <c:v>-0.23899999999999999</c:v>
                </c:pt>
                <c:pt idx="3344">
                  <c:v>-0.24</c:v>
                </c:pt>
                <c:pt idx="3345">
                  <c:v>-0.24</c:v>
                </c:pt>
                <c:pt idx="3346">
                  <c:v>-0.24099999999999999</c:v>
                </c:pt>
                <c:pt idx="3347">
                  <c:v>-0.24099999999999999</c:v>
                </c:pt>
                <c:pt idx="3348">
                  <c:v>-0.24199999999999999</c:v>
                </c:pt>
                <c:pt idx="3349">
                  <c:v>-0.24199999999999999</c:v>
                </c:pt>
                <c:pt idx="3350">
                  <c:v>-0.24399999999999999</c:v>
                </c:pt>
                <c:pt idx="3351">
                  <c:v>-0.24299999999999999</c:v>
                </c:pt>
                <c:pt idx="3352">
                  <c:v>-0.24399999999999999</c:v>
                </c:pt>
                <c:pt idx="3353">
                  <c:v>-0.24299999999999999</c:v>
                </c:pt>
                <c:pt idx="3354">
                  <c:v>-0.24399999999999999</c:v>
                </c:pt>
                <c:pt idx="3355">
                  <c:v>-0.24399999999999999</c:v>
                </c:pt>
                <c:pt idx="3356">
                  <c:v>-0.24399999999999999</c:v>
                </c:pt>
                <c:pt idx="3357">
                  <c:v>-0.24399999999999999</c:v>
                </c:pt>
                <c:pt idx="3358">
                  <c:v>-0.24399999999999999</c:v>
                </c:pt>
                <c:pt idx="3359">
                  <c:v>-0.24199999999999999</c:v>
                </c:pt>
                <c:pt idx="3360">
                  <c:v>-0.24099999999999999</c:v>
                </c:pt>
                <c:pt idx="3361">
                  <c:v>-0.24</c:v>
                </c:pt>
                <c:pt idx="3362">
                  <c:v>-0.24</c:v>
                </c:pt>
                <c:pt idx="3363">
                  <c:v>-0.24099999999999999</c:v>
                </c:pt>
                <c:pt idx="3364">
                  <c:v>-0.24099999999999999</c:v>
                </c:pt>
                <c:pt idx="3365">
                  <c:v>-0.23899999999999999</c:v>
                </c:pt>
                <c:pt idx="3366">
                  <c:v>-0.23899999999999999</c:v>
                </c:pt>
                <c:pt idx="3367">
                  <c:v>-0.23799999999999999</c:v>
                </c:pt>
                <c:pt idx="3368">
                  <c:v>-0.23799999999999999</c:v>
                </c:pt>
                <c:pt idx="3369">
                  <c:v>-0.23899999999999999</c:v>
                </c:pt>
                <c:pt idx="3370">
                  <c:v>-0.23799999999999999</c:v>
                </c:pt>
                <c:pt idx="3371">
                  <c:v>-0.23799999999999999</c:v>
                </c:pt>
                <c:pt idx="3372">
                  <c:v>-0.23799999999999999</c:v>
                </c:pt>
                <c:pt idx="3373">
                  <c:v>-0.23899999999999999</c:v>
                </c:pt>
                <c:pt idx="3374">
                  <c:v>-0.23699999999999999</c:v>
                </c:pt>
                <c:pt idx="3375">
                  <c:v>-0.23799999999999999</c:v>
                </c:pt>
                <c:pt idx="3376">
                  <c:v>-0.23699999999999999</c:v>
                </c:pt>
                <c:pt idx="3377">
                  <c:v>-0.24099999999999999</c:v>
                </c:pt>
                <c:pt idx="3378">
                  <c:v>-0.24</c:v>
                </c:pt>
                <c:pt idx="3379">
                  <c:v>-0.24099999999999999</c:v>
                </c:pt>
                <c:pt idx="3380">
                  <c:v>-0.24099999999999999</c:v>
                </c:pt>
                <c:pt idx="3381">
                  <c:v>-0.24099999999999999</c:v>
                </c:pt>
                <c:pt idx="3382">
                  <c:v>-0.24099999999999999</c:v>
                </c:pt>
                <c:pt idx="3383">
                  <c:v>-0.24099999999999999</c:v>
                </c:pt>
                <c:pt idx="3384">
                  <c:v>-0.24099999999999999</c:v>
                </c:pt>
                <c:pt idx="3385">
                  <c:v>-0.24099999999999999</c:v>
                </c:pt>
                <c:pt idx="3386">
                  <c:v>-0.24099999999999999</c:v>
                </c:pt>
                <c:pt idx="3387">
                  <c:v>-0.24099999999999999</c:v>
                </c:pt>
                <c:pt idx="3388">
                  <c:v>-0.24099999999999999</c:v>
                </c:pt>
                <c:pt idx="3389">
                  <c:v>-0.24199999999999999</c:v>
                </c:pt>
                <c:pt idx="3390">
                  <c:v>-0.24199999999999999</c:v>
                </c:pt>
                <c:pt idx="3391">
                  <c:v>-0.24199999999999999</c:v>
                </c:pt>
                <c:pt idx="3392">
                  <c:v>-0.24199999999999999</c:v>
                </c:pt>
                <c:pt idx="3393">
                  <c:v>-0.24199999999999999</c:v>
                </c:pt>
                <c:pt idx="3394">
                  <c:v>-0.24199999999999999</c:v>
                </c:pt>
                <c:pt idx="3395">
                  <c:v>-0.24099999999999999</c:v>
                </c:pt>
                <c:pt idx="3396">
                  <c:v>-0.24099999999999999</c:v>
                </c:pt>
                <c:pt idx="3397">
                  <c:v>-0.24299999999999999</c:v>
                </c:pt>
                <c:pt idx="3398">
                  <c:v>-0.24199999999999999</c:v>
                </c:pt>
                <c:pt idx="3399">
                  <c:v>-0.24099999999999999</c:v>
                </c:pt>
                <c:pt idx="3400">
                  <c:v>-0.24199999999999999</c:v>
                </c:pt>
                <c:pt idx="3401">
                  <c:v>-0.24099999999999999</c:v>
                </c:pt>
                <c:pt idx="3402">
                  <c:v>-0.24099999999999999</c:v>
                </c:pt>
                <c:pt idx="3403">
                  <c:v>-0.24199999999999999</c:v>
                </c:pt>
                <c:pt idx="3404">
                  <c:v>-0.24199999999999999</c:v>
                </c:pt>
                <c:pt idx="3405">
                  <c:v>-0.246</c:v>
                </c:pt>
                <c:pt idx="3406">
                  <c:v>-0.25</c:v>
                </c:pt>
                <c:pt idx="3407">
                  <c:v>-0.251</c:v>
                </c:pt>
                <c:pt idx="3408">
                  <c:v>-0.249</c:v>
                </c:pt>
                <c:pt idx="3409">
                  <c:v>-0.249</c:v>
                </c:pt>
                <c:pt idx="3410">
                  <c:v>-0.247</c:v>
                </c:pt>
                <c:pt idx="3411">
                  <c:v>-0.248</c:v>
                </c:pt>
                <c:pt idx="3412">
                  <c:v>-0.248</c:v>
                </c:pt>
                <c:pt idx="3413">
                  <c:v>-0.248</c:v>
                </c:pt>
                <c:pt idx="3414">
                  <c:v>-0.249</c:v>
                </c:pt>
                <c:pt idx="3415">
                  <c:v>-0.249</c:v>
                </c:pt>
                <c:pt idx="3416">
                  <c:v>-0.251</c:v>
                </c:pt>
                <c:pt idx="3417">
                  <c:v>-0.25</c:v>
                </c:pt>
                <c:pt idx="3418">
                  <c:v>-0.248</c:v>
                </c:pt>
                <c:pt idx="3419">
                  <c:v>-0.249</c:v>
                </c:pt>
                <c:pt idx="3420">
                  <c:v>-0.249</c:v>
                </c:pt>
                <c:pt idx="3421">
                  <c:v>-0.249</c:v>
                </c:pt>
                <c:pt idx="3422">
                  <c:v>-0.25</c:v>
                </c:pt>
                <c:pt idx="3423">
                  <c:v>-0.251</c:v>
                </c:pt>
                <c:pt idx="3424">
                  <c:v>-0.251</c:v>
                </c:pt>
                <c:pt idx="3425">
                  <c:v>-0.25</c:v>
                </c:pt>
                <c:pt idx="3426">
                  <c:v>-0.251</c:v>
                </c:pt>
                <c:pt idx="3427">
                  <c:v>-0.251</c:v>
                </c:pt>
                <c:pt idx="3428">
                  <c:v>-0.251</c:v>
                </c:pt>
                <c:pt idx="3429">
                  <c:v>-0.251</c:v>
                </c:pt>
                <c:pt idx="3430">
                  <c:v>-0.251</c:v>
                </c:pt>
                <c:pt idx="3431">
                  <c:v>-0.25</c:v>
                </c:pt>
                <c:pt idx="3432">
                  <c:v>-0.251</c:v>
                </c:pt>
                <c:pt idx="3433">
                  <c:v>-0.254</c:v>
                </c:pt>
                <c:pt idx="3434">
                  <c:v>-0.254</c:v>
                </c:pt>
                <c:pt idx="3435">
                  <c:v>-0.254</c:v>
                </c:pt>
                <c:pt idx="3436">
                  <c:v>-0.254</c:v>
                </c:pt>
                <c:pt idx="3437">
                  <c:v>-0.254</c:v>
                </c:pt>
                <c:pt idx="3438">
                  <c:v>-0.255</c:v>
                </c:pt>
                <c:pt idx="3439">
                  <c:v>-0.25600000000000001</c:v>
                </c:pt>
                <c:pt idx="3440">
                  <c:v>-0.25700000000000001</c:v>
                </c:pt>
                <c:pt idx="3441">
                  <c:v>-0.25900000000000001</c:v>
                </c:pt>
                <c:pt idx="3442">
                  <c:v>-0.26</c:v>
                </c:pt>
                <c:pt idx="3443">
                  <c:v>-0.26400000000000001</c:v>
                </c:pt>
                <c:pt idx="3444">
                  <c:v>-0.26600000000000001</c:v>
                </c:pt>
                <c:pt idx="3445">
                  <c:v>-0.27</c:v>
                </c:pt>
                <c:pt idx="3446">
                  <c:v>-0.27100000000000002</c:v>
                </c:pt>
                <c:pt idx="3447">
                  <c:v>-0.27100000000000002</c:v>
                </c:pt>
                <c:pt idx="3448">
                  <c:v>-0.27100000000000002</c:v>
                </c:pt>
                <c:pt idx="3449">
                  <c:v>-0.27100000000000002</c:v>
                </c:pt>
                <c:pt idx="3450">
                  <c:v>-0.27100000000000002</c:v>
                </c:pt>
                <c:pt idx="3451">
                  <c:v>-0.27100000000000002</c:v>
                </c:pt>
                <c:pt idx="3452">
                  <c:v>-0.27200000000000002</c:v>
                </c:pt>
                <c:pt idx="3453">
                  <c:v>-0.27300000000000002</c:v>
                </c:pt>
                <c:pt idx="3454">
                  <c:v>-0.27300000000000002</c:v>
                </c:pt>
                <c:pt idx="3455">
                  <c:v>-0.27300000000000002</c:v>
                </c:pt>
                <c:pt idx="3456">
                  <c:v>-0.27100000000000002</c:v>
                </c:pt>
                <c:pt idx="3457">
                  <c:v>-0.27</c:v>
                </c:pt>
                <c:pt idx="3458">
                  <c:v>-0.27100000000000002</c:v>
                </c:pt>
                <c:pt idx="3459">
                  <c:v>-0.27100000000000002</c:v>
                </c:pt>
                <c:pt idx="3460">
                  <c:v>-0.27200000000000002</c:v>
                </c:pt>
                <c:pt idx="3461">
                  <c:v>-0.27400000000000002</c:v>
                </c:pt>
                <c:pt idx="3462">
                  <c:v>-0.27300000000000002</c:v>
                </c:pt>
                <c:pt idx="3463">
                  <c:v>-0.27200000000000002</c:v>
                </c:pt>
                <c:pt idx="3464">
                  <c:v>-0.27300000000000002</c:v>
                </c:pt>
                <c:pt idx="3465">
                  <c:v>-0.27300000000000002</c:v>
                </c:pt>
                <c:pt idx="3466">
                  <c:v>-0.27300000000000002</c:v>
                </c:pt>
                <c:pt idx="3467">
                  <c:v>-0.27300000000000002</c:v>
                </c:pt>
                <c:pt idx="3468">
                  <c:v>-0.27300000000000002</c:v>
                </c:pt>
                <c:pt idx="3469">
                  <c:v>-0.27400000000000002</c:v>
                </c:pt>
                <c:pt idx="3470">
                  <c:v>-0.27400000000000002</c:v>
                </c:pt>
                <c:pt idx="3471">
                  <c:v>-0.27400000000000002</c:v>
                </c:pt>
                <c:pt idx="3472">
                  <c:v>-0.27400000000000002</c:v>
                </c:pt>
                <c:pt idx="3473">
                  <c:v>-0.27200000000000002</c:v>
                </c:pt>
                <c:pt idx="3474">
                  <c:v>-0.27100000000000002</c:v>
                </c:pt>
                <c:pt idx="3475">
                  <c:v>-0.27200000000000002</c:v>
                </c:pt>
                <c:pt idx="3476">
                  <c:v>-0.27200000000000002</c:v>
                </c:pt>
                <c:pt idx="3477">
                  <c:v>-0.27200000000000002</c:v>
                </c:pt>
                <c:pt idx="3478">
                  <c:v>-0.27200000000000002</c:v>
                </c:pt>
                <c:pt idx="3479">
                  <c:v>-0.27100000000000002</c:v>
                </c:pt>
                <c:pt idx="3480">
                  <c:v>-0.27200000000000002</c:v>
                </c:pt>
                <c:pt idx="3481">
                  <c:v>-0.27300000000000002</c:v>
                </c:pt>
                <c:pt idx="3482">
                  <c:v>-0.27200000000000002</c:v>
                </c:pt>
                <c:pt idx="3483">
                  <c:v>-0.27100000000000002</c:v>
                </c:pt>
                <c:pt idx="3484">
                  <c:v>-0.27</c:v>
                </c:pt>
                <c:pt idx="3485">
                  <c:v>-0.26900000000000002</c:v>
                </c:pt>
                <c:pt idx="3486">
                  <c:v>-0.27100000000000002</c:v>
                </c:pt>
                <c:pt idx="3487">
                  <c:v>-0.27100000000000002</c:v>
                </c:pt>
                <c:pt idx="3488">
                  <c:v>-0.27100000000000002</c:v>
                </c:pt>
                <c:pt idx="3489">
                  <c:v>-0.27100000000000002</c:v>
                </c:pt>
                <c:pt idx="3490">
                  <c:v>-0.27100000000000002</c:v>
                </c:pt>
                <c:pt idx="3491">
                  <c:v>-0.27100000000000002</c:v>
                </c:pt>
                <c:pt idx="3492">
                  <c:v>-0.27100000000000002</c:v>
                </c:pt>
                <c:pt idx="3493">
                  <c:v>-0.27100000000000002</c:v>
                </c:pt>
                <c:pt idx="3494">
                  <c:v>-0.27100000000000002</c:v>
                </c:pt>
                <c:pt idx="3495">
                  <c:v>-0.27300000000000002</c:v>
                </c:pt>
                <c:pt idx="3496">
                  <c:v>-0.27300000000000002</c:v>
                </c:pt>
                <c:pt idx="3497">
                  <c:v>-0.27200000000000002</c:v>
                </c:pt>
                <c:pt idx="3498">
                  <c:v>-0.27200000000000002</c:v>
                </c:pt>
                <c:pt idx="3499">
                  <c:v>-0.27300000000000002</c:v>
                </c:pt>
                <c:pt idx="3500">
                  <c:v>-0.27300000000000002</c:v>
                </c:pt>
                <c:pt idx="3501">
                  <c:v>-0.27300000000000002</c:v>
                </c:pt>
                <c:pt idx="3502">
                  <c:v>-0.27300000000000002</c:v>
                </c:pt>
                <c:pt idx="3503">
                  <c:v>-0.27300000000000002</c:v>
                </c:pt>
                <c:pt idx="3504">
                  <c:v>-0.27400000000000002</c:v>
                </c:pt>
                <c:pt idx="3505">
                  <c:v>-0.27400000000000002</c:v>
                </c:pt>
                <c:pt idx="3506">
                  <c:v>-0.27400000000000002</c:v>
                </c:pt>
                <c:pt idx="3507">
                  <c:v>-0.27300000000000002</c:v>
                </c:pt>
                <c:pt idx="3508">
                  <c:v>-0.27500000000000002</c:v>
                </c:pt>
                <c:pt idx="3509">
                  <c:v>-0.27400000000000002</c:v>
                </c:pt>
                <c:pt idx="3510">
                  <c:v>-0.27200000000000002</c:v>
                </c:pt>
                <c:pt idx="3511">
                  <c:v>-0.27200000000000002</c:v>
                </c:pt>
                <c:pt idx="3512">
                  <c:v>-0.27200000000000002</c:v>
                </c:pt>
                <c:pt idx="3513">
                  <c:v>-0.27100000000000002</c:v>
                </c:pt>
                <c:pt idx="3514">
                  <c:v>-0.27100000000000002</c:v>
                </c:pt>
                <c:pt idx="3515">
                  <c:v>-0.27200000000000002</c:v>
                </c:pt>
                <c:pt idx="3516">
                  <c:v>-0.27100000000000002</c:v>
                </c:pt>
                <c:pt idx="3517">
                  <c:v>-0.27200000000000002</c:v>
                </c:pt>
                <c:pt idx="3518">
                  <c:v>-0.27100000000000002</c:v>
                </c:pt>
                <c:pt idx="3519">
                  <c:v>-0.27200000000000002</c:v>
                </c:pt>
                <c:pt idx="3520">
                  <c:v>-0.27300000000000002</c:v>
                </c:pt>
                <c:pt idx="3521">
                  <c:v>-0.27300000000000002</c:v>
                </c:pt>
                <c:pt idx="3522">
                  <c:v>-0.27300000000000002</c:v>
                </c:pt>
                <c:pt idx="3523">
                  <c:v>-0.27300000000000002</c:v>
                </c:pt>
                <c:pt idx="3524">
                  <c:v>-0.27200000000000002</c:v>
                </c:pt>
                <c:pt idx="3525">
                  <c:v>-0.27300000000000002</c:v>
                </c:pt>
                <c:pt idx="3526">
                  <c:v>-0.27300000000000002</c:v>
                </c:pt>
                <c:pt idx="3527">
                  <c:v>-0.27200000000000002</c:v>
                </c:pt>
                <c:pt idx="3528">
                  <c:v>-0.27300000000000002</c:v>
                </c:pt>
                <c:pt idx="3529">
                  <c:v>-0.27400000000000002</c:v>
                </c:pt>
                <c:pt idx="3530">
                  <c:v>-0.27400000000000002</c:v>
                </c:pt>
                <c:pt idx="3531">
                  <c:v>-0.27400000000000002</c:v>
                </c:pt>
                <c:pt idx="3532">
                  <c:v>-0.27400000000000002</c:v>
                </c:pt>
                <c:pt idx="3533">
                  <c:v>-0.27400000000000002</c:v>
                </c:pt>
                <c:pt idx="3534">
                  <c:v>-0.27400000000000002</c:v>
                </c:pt>
                <c:pt idx="3535">
                  <c:v>-0.27400000000000002</c:v>
                </c:pt>
                <c:pt idx="3536">
                  <c:v>-0.27400000000000002</c:v>
                </c:pt>
                <c:pt idx="3537">
                  <c:v>-0.27400000000000002</c:v>
                </c:pt>
                <c:pt idx="3538">
                  <c:v>-0.27400000000000002</c:v>
                </c:pt>
                <c:pt idx="3539">
                  <c:v>-0.27400000000000002</c:v>
                </c:pt>
                <c:pt idx="3540">
                  <c:v>-0.27400000000000002</c:v>
                </c:pt>
                <c:pt idx="3541">
                  <c:v>-0.27400000000000002</c:v>
                </c:pt>
                <c:pt idx="3542">
                  <c:v>-0.27400000000000002</c:v>
                </c:pt>
                <c:pt idx="3543">
                  <c:v>-0.27500000000000002</c:v>
                </c:pt>
                <c:pt idx="3544">
                  <c:v>-0.27600000000000002</c:v>
                </c:pt>
                <c:pt idx="3545">
                  <c:v>-0.27600000000000002</c:v>
                </c:pt>
                <c:pt idx="3546">
                  <c:v>-0.27600000000000002</c:v>
                </c:pt>
                <c:pt idx="3547">
                  <c:v>-0.27600000000000002</c:v>
                </c:pt>
                <c:pt idx="3548">
                  <c:v>-0.27600000000000002</c:v>
                </c:pt>
                <c:pt idx="3549">
                  <c:v>-0.27600000000000002</c:v>
                </c:pt>
                <c:pt idx="3550">
                  <c:v>-0.27500000000000002</c:v>
                </c:pt>
                <c:pt idx="3551">
                  <c:v>-0.27600000000000002</c:v>
                </c:pt>
                <c:pt idx="3552">
                  <c:v>-0.27600000000000002</c:v>
                </c:pt>
                <c:pt idx="3553">
                  <c:v>-0.27500000000000002</c:v>
                </c:pt>
                <c:pt idx="3554">
                  <c:v>-0.27500000000000002</c:v>
                </c:pt>
                <c:pt idx="3555">
                  <c:v>-0.27500000000000002</c:v>
                </c:pt>
                <c:pt idx="3556">
                  <c:v>-0.27500000000000002</c:v>
                </c:pt>
                <c:pt idx="3557">
                  <c:v>-0.27500000000000002</c:v>
                </c:pt>
                <c:pt idx="3558">
                  <c:v>-0.27400000000000002</c:v>
                </c:pt>
                <c:pt idx="3559">
                  <c:v>-0.27400000000000002</c:v>
                </c:pt>
                <c:pt idx="3560">
                  <c:v>-0.27300000000000002</c:v>
                </c:pt>
                <c:pt idx="3561">
                  <c:v>-0.27200000000000002</c:v>
                </c:pt>
                <c:pt idx="3562">
                  <c:v>-0.27100000000000002</c:v>
                </c:pt>
                <c:pt idx="3563">
                  <c:v>-0.27200000000000002</c:v>
                </c:pt>
                <c:pt idx="3564">
                  <c:v>-0.27200000000000002</c:v>
                </c:pt>
                <c:pt idx="3565">
                  <c:v>-0.27400000000000002</c:v>
                </c:pt>
                <c:pt idx="3566">
                  <c:v>-0.27400000000000002</c:v>
                </c:pt>
                <c:pt idx="3567">
                  <c:v>-0.27200000000000002</c:v>
                </c:pt>
                <c:pt idx="3568">
                  <c:v>-0.27100000000000002</c:v>
                </c:pt>
                <c:pt idx="3569">
                  <c:v>-0.27200000000000002</c:v>
                </c:pt>
                <c:pt idx="3570">
                  <c:v>-0.27100000000000002</c:v>
                </c:pt>
                <c:pt idx="3571">
                  <c:v>-0.27100000000000002</c:v>
                </c:pt>
                <c:pt idx="3572">
                  <c:v>-0.27100000000000002</c:v>
                </c:pt>
                <c:pt idx="3573">
                  <c:v>-0.27100000000000002</c:v>
                </c:pt>
                <c:pt idx="3574">
                  <c:v>-0.27100000000000002</c:v>
                </c:pt>
                <c:pt idx="3575">
                  <c:v>-0.27100000000000002</c:v>
                </c:pt>
                <c:pt idx="3576">
                  <c:v>-0.27300000000000002</c:v>
                </c:pt>
                <c:pt idx="3577">
                  <c:v>-0.27100000000000002</c:v>
                </c:pt>
                <c:pt idx="3578">
                  <c:v>-0.27200000000000002</c:v>
                </c:pt>
                <c:pt idx="3579">
                  <c:v>-0.27100000000000002</c:v>
                </c:pt>
                <c:pt idx="3580">
                  <c:v>-0.27400000000000002</c:v>
                </c:pt>
                <c:pt idx="3581">
                  <c:v>-0.27100000000000002</c:v>
                </c:pt>
                <c:pt idx="3582">
                  <c:v>-0.27100000000000002</c:v>
                </c:pt>
                <c:pt idx="3583">
                  <c:v>-0.27100000000000002</c:v>
                </c:pt>
                <c:pt idx="3584">
                  <c:v>-0.27100000000000002</c:v>
                </c:pt>
                <c:pt idx="3585">
                  <c:v>-0.27100000000000002</c:v>
                </c:pt>
                <c:pt idx="3586">
                  <c:v>-0.27100000000000002</c:v>
                </c:pt>
                <c:pt idx="3587">
                  <c:v>-0.27100000000000002</c:v>
                </c:pt>
                <c:pt idx="3588">
                  <c:v>-0.27100000000000002</c:v>
                </c:pt>
                <c:pt idx="3589">
                  <c:v>-0.27100000000000002</c:v>
                </c:pt>
                <c:pt idx="3590">
                  <c:v>-0.27100000000000002</c:v>
                </c:pt>
                <c:pt idx="3591">
                  <c:v>-0.27100000000000002</c:v>
                </c:pt>
                <c:pt idx="3592">
                  <c:v>-0.27100000000000002</c:v>
                </c:pt>
                <c:pt idx="3593">
                  <c:v>-0.27100000000000002</c:v>
                </c:pt>
                <c:pt idx="3594">
                  <c:v>-0.27100000000000002</c:v>
                </c:pt>
                <c:pt idx="3595">
                  <c:v>-0.27100000000000002</c:v>
                </c:pt>
                <c:pt idx="3596">
                  <c:v>-0.27400000000000002</c:v>
                </c:pt>
                <c:pt idx="3597">
                  <c:v>-0.27200000000000002</c:v>
                </c:pt>
                <c:pt idx="3598">
                  <c:v>-0.27400000000000002</c:v>
                </c:pt>
                <c:pt idx="3599">
                  <c:v>-0.27500000000000002</c:v>
                </c:pt>
                <c:pt idx="3600">
                  <c:v>-0.27600000000000002</c:v>
                </c:pt>
                <c:pt idx="3601">
                  <c:v>-0.27700000000000002</c:v>
                </c:pt>
                <c:pt idx="3602">
                  <c:v>-0.27600000000000002</c:v>
                </c:pt>
                <c:pt idx="3603">
                  <c:v>-0.27800000000000002</c:v>
                </c:pt>
                <c:pt idx="3604">
                  <c:v>-0.27800000000000002</c:v>
                </c:pt>
                <c:pt idx="3605">
                  <c:v>-0.27800000000000002</c:v>
                </c:pt>
                <c:pt idx="3606">
                  <c:v>-0.27800000000000002</c:v>
                </c:pt>
                <c:pt idx="3607">
                  <c:v>-0.27800000000000002</c:v>
                </c:pt>
                <c:pt idx="3608">
                  <c:v>-0.27900000000000003</c:v>
                </c:pt>
                <c:pt idx="3609">
                  <c:v>-0.27800000000000002</c:v>
                </c:pt>
                <c:pt idx="3610">
                  <c:v>-0.27800000000000002</c:v>
                </c:pt>
                <c:pt idx="3611">
                  <c:v>-0.27800000000000002</c:v>
                </c:pt>
                <c:pt idx="3612">
                  <c:v>-0.27900000000000003</c:v>
                </c:pt>
                <c:pt idx="3613">
                  <c:v>-0.27800000000000002</c:v>
                </c:pt>
                <c:pt idx="3614">
                  <c:v>-0.27800000000000002</c:v>
                </c:pt>
                <c:pt idx="3615">
                  <c:v>-0.27800000000000002</c:v>
                </c:pt>
                <c:pt idx="3616">
                  <c:v>-0.27800000000000002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Euribor!$C$2</c:f>
              <c:strCache>
                <c:ptCount val="1"/>
                <c:pt idx="0">
                  <c:v>Euribor 3m</c:v>
                </c:pt>
              </c:strCache>
            </c:strRef>
          </c:tx>
          <c:marker>
            <c:symbol val="none"/>
          </c:marker>
          <c:cat>
            <c:numRef>
              <c:f>Euribor!$A$3:$A$3619</c:f>
              <c:numCache>
                <c:formatCode>m/d/yyyy</c:formatCode>
                <c:ptCount val="3617"/>
                <c:pt idx="0">
                  <c:v>37988</c:v>
                </c:pt>
                <c:pt idx="1">
                  <c:v>37991</c:v>
                </c:pt>
                <c:pt idx="2">
                  <c:v>37992</c:v>
                </c:pt>
                <c:pt idx="3">
                  <c:v>37993</c:v>
                </c:pt>
                <c:pt idx="4">
                  <c:v>37994</c:v>
                </c:pt>
                <c:pt idx="5">
                  <c:v>37995</c:v>
                </c:pt>
                <c:pt idx="6">
                  <c:v>37998</c:v>
                </c:pt>
                <c:pt idx="7">
                  <c:v>37999</c:v>
                </c:pt>
                <c:pt idx="8">
                  <c:v>38000</c:v>
                </c:pt>
                <c:pt idx="9">
                  <c:v>38001</c:v>
                </c:pt>
                <c:pt idx="10">
                  <c:v>38002</c:v>
                </c:pt>
                <c:pt idx="11">
                  <c:v>38005</c:v>
                </c:pt>
                <c:pt idx="12">
                  <c:v>38006</c:v>
                </c:pt>
                <c:pt idx="13">
                  <c:v>38007</c:v>
                </c:pt>
                <c:pt idx="14">
                  <c:v>38008</c:v>
                </c:pt>
                <c:pt idx="15">
                  <c:v>38009</c:v>
                </c:pt>
                <c:pt idx="16">
                  <c:v>38012</c:v>
                </c:pt>
                <c:pt idx="17">
                  <c:v>38013</c:v>
                </c:pt>
                <c:pt idx="18">
                  <c:v>38014</c:v>
                </c:pt>
                <c:pt idx="19">
                  <c:v>38015</c:v>
                </c:pt>
                <c:pt idx="20">
                  <c:v>38016</c:v>
                </c:pt>
                <c:pt idx="21">
                  <c:v>38019</c:v>
                </c:pt>
                <c:pt idx="22">
                  <c:v>38020</c:v>
                </c:pt>
                <c:pt idx="23">
                  <c:v>38021</c:v>
                </c:pt>
                <c:pt idx="24">
                  <c:v>38022</c:v>
                </c:pt>
                <c:pt idx="25">
                  <c:v>38023</c:v>
                </c:pt>
                <c:pt idx="26">
                  <c:v>38026</c:v>
                </c:pt>
                <c:pt idx="27">
                  <c:v>38027</c:v>
                </c:pt>
                <c:pt idx="28">
                  <c:v>38028</c:v>
                </c:pt>
                <c:pt idx="29">
                  <c:v>38029</c:v>
                </c:pt>
                <c:pt idx="30">
                  <c:v>38030</c:v>
                </c:pt>
                <c:pt idx="31">
                  <c:v>38033</c:v>
                </c:pt>
                <c:pt idx="32">
                  <c:v>38034</c:v>
                </c:pt>
                <c:pt idx="33">
                  <c:v>38035</c:v>
                </c:pt>
                <c:pt idx="34">
                  <c:v>38036</c:v>
                </c:pt>
                <c:pt idx="35">
                  <c:v>38037</c:v>
                </c:pt>
                <c:pt idx="36">
                  <c:v>38040</c:v>
                </c:pt>
                <c:pt idx="37">
                  <c:v>38041</c:v>
                </c:pt>
                <c:pt idx="38">
                  <c:v>38042</c:v>
                </c:pt>
                <c:pt idx="39">
                  <c:v>38043</c:v>
                </c:pt>
                <c:pt idx="40">
                  <c:v>38044</c:v>
                </c:pt>
                <c:pt idx="41">
                  <c:v>38047</c:v>
                </c:pt>
                <c:pt idx="42">
                  <c:v>38048</c:v>
                </c:pt>
                <c:pt idx="43">
                  <c:v>38049</c:v>
                </c:pt>
                <c:pt idx="44">
                  <c:v>38050</c:v>
                </c:pt>
                <c:pt idx="45">
                  <c:v>38051</c:v>
                </c:pt>
                <c:pt idx="46">
                  <c:v>38054</c:v>
                </c:pt>
                <c:pt idx="47">
                  <c:v>38055</c:v>
                </c:pt>
                <c:pt idx="48">
                  <c:v>38056</c:v>
                </c:pt>
                <c:pt idx="49">
                  <c:v>38057</c:v>
                </c:pt>
                <c:pt idx="50">
                  <c:v>38058</c:v>
                </c:pt>
                <c:pt idx="51">
                  <c:v>38061</c:v>
                </c:pt>
                <c:pt idx="52">
                  <c:v>38062</c:v>
                </c:pt>
                <c:pt idx="53">
                  <c:v>38063</c:v>
                </c:pt>
                <c:pt idx="54">
                  <c:v>38064</c:v>
                </c:pt>
                <c:pt idx="55">
                  <c:v>38065</c:v>
                </c:pt>
                <c:pt idx="56">
                  <c:v>38068</c:v>
                </c:pt>
                <c:pt idx="57">
                  <c:v>38069</c:v>
                </c:pt>
                <c:pt idx="58">
                  <c:v>38070</c:v>
                </c:pt>
                <c:pt idx="59">
                  <c:v>38071</c:v>
                </c:pt>
                <c:pt idx="60">
                  <c:v>38072</c:v>
                </c:pt>
                <c:pt idx="61">
                  <c:v>38075</c:v>
                </c:pt>
                <c:pt idx="62">
                  <c:v>38076</c:v>
                </c:pt>
                <c:pt idx="63">
                  <c:v>38077</c:v>
                </c:pt>
                <c:pt idx="64">
                  <c:v>38078</c:v>
                </c:pt>
                <c:pt idx="65">
                  <c:v>38079</c:v>
                </c:pt>
                <c:pt idx="66">
                  <c:v>38082</c:v>
                </c:pt>
                <c:pt idx="67">
                  <c:v>38083</c:v>
                </c:pt>
                <c:pt idx="68">
                  <c:v>38084</c:v>
                </c:pt>
                <c:pt idx="69">
                  <c:v>38085</c:v>
                </c:pt>
                <c:pt idx="70">
                  <c:v>38090</c:v>
                </c:pt>
                <c:pt idx="71">
                  <c:v>38091</c:v>
                </c:pt>
                <c:pt idx="72">
                  <c:v>38092</c:v>
                </c:pt>
                <c:pt idx="73">
                  <c:v>38093</c:v>
                </c:pt>
                <c:pt idx="74">
                  <c:v>38096</c:v>
                </c:pt>
                <c:pt idx="75">
                  <c:v>38097</c:v>
                </c:pt>
                <c:pt idx="76">
                  <c:v>38098</c:v>
                </c:pt>
                <c:pt idx="77">
                  <c:v>38099</c:v>
                </c:pt>
                <c:pt idx="78">
                  <c:v>38100</c:v>
                </c:pt>
                <c:pt idx="79">
                  <c:v>38103</c:v>
                </c:pt>
                <c:pt idx="80">
                  <c:v>38104</c:v>
                </c:pt>
                <c:pt idx="81">
                  <c:v>38105</c:v>
                </c:pt>
                <c:pt idx="82">
                  <c:v>38106</c:v>
                </c:pt>
                <c:pt idx="83">
                  <c:v>38107</c:v>
                </c:pt>
                <c:pt idx="84">
                  <c:v>38110</c:v>
                </c:pt>
                <c:pt idx="85">
                  <c:v>38111</c:v>
                </c:pt>
                <c:pt idx="86">
                  <c:v>38112</c:v>
                </c:pt>
                <c:pt idx="87">
                  <c:v>38113</c:v>
                </c:pt>
                <c:pt idx="88">
                  <c:v>38114</c:v>
                </c:pt>
                <c:pt idx="89">
                  <c:v>38117</c:v>
                </c:pt>
                <c:pt idx="90">
                  <c:v>38118</c:v>
                </c:pt>
                <c:pt idx="91">
                  <c:v>38119</c:v>
                </c:pt>
                <c:pt idx="92">
                  <c:v>38120</c:v>
                </c:pt>
                <c:pt idx="93">
                  <c:v>38121</c:v>
                </c:pt>
                <c:pt idx="94">
                  <c:v>38124</c:v>
                </c:pt>
                <c:pt idx="95">
                  <c:v>38125</c:v>
                </c:pt>
                <c:pt idx="96">
                  <c:v>38126</c:v>
                </c:pt>
                <c:pt idx="97">
                  <c:v>38127</c:v>
                </c:pt>
                <c:pt idx="98">
                  <c:v>38128</c:v>
                </c:pt>
                <c:pt idx="99">
                  <c:v>38131</c:v>
                </c:pt>
                <c:pt idx="100">
                  <c:v>38132</c:v>
                </c:pt>
                <c:pt idx="101">
                  <c:v>38133</c:v>
                </c:pt>
                <c:pt idx="102">
                  <c:v>38134</c:v>
                </c:pt>
                <c:pt idx="103">
                  <c:v>38135</c:v>
                </c:pt>
                <c:pt idx="104">
                  <c:v>38138</c:v>
                </c:pt>
                <c:pt idx="105">
                  <c:v>38139</c:v>
                </c:pt>
                <c:pt idx="106">
                  <c:v>38140</c:v>
                </c:pt>
                <c:pt idx="107">
                  <c:v>38141</c:v>
                </c:pt>
                <c:pt idx="108">
                  <c:v>38142</c:v>
                </c:pt>
                <c:pt idx="109">
                  <c:v>38145</c:v>
                </c:pt>
                <c:pt idx="110">
                  <c:v>38146</c:v>
                </c:pt>
                <c:pt idx="111">
                  <c:v>38147</c:v>
                </c:pt>
                <c:pt idx="112">
                  <c:v>38148</c:v>
                </c:pt>
                <c:pt idx="113">
                  <c:v>38149</c:v>
                </c:pt>
                <c:pt idx="114">
                  <c:v>38152</c:v>
                </c:pt>
                <c:pt idx="115">
                  <c:v>38153</c:v>
                </c:pt>
                <c:pt idx="116">
                  <c:v>38154</c:v>
                </c:pt>
                <c:pt idx="117">
                  <c:v>38155</c:v>
                </c:pt>
                <c:pt idx="118">
                  <c:v>38156</c:v>
                </c:pt>
                <c:pt idx="119">
                  <c:v>38159</c:v>
                </c:pt>
                <c:pt idx="120">
                  <c:v>38160</c:v>
                </c:pt>
                <c:pt idx="121">
                  <c:v>38161</c:v>
                </c:pt>
                <c:pt idx="122">
                  <c:v>38162</c:v>
                </c:pt>
                <c:pt idx="123">
                  <c:v>38163</c:v>
                </c:pt>
                <c:pt idx="124">
                  <c:v>38166</c:v>
                </c:pt>
                <c:pt idx="125">
                  <c:v>38167</c:v>
                </c:pt>
                <c:pt idx="126">
                  <c:v>38168</c:v>
                </c:pt>
                <c:pt idx="127">
                  <c:v>38169</c:v>
                </c:pt>
                <c:pt idx="128">
                  <c:v>38170</c:v>
                </c:pt>
                <c:pt idx="129">
                  <c:v>38173</c:v>
                </c:pt>
                <c:pt idx="130">
                  <c:v>38174</c:v>
                </c:pt>
                <c:pt idx="131">
                  <c:v>38175</c:v>
                </c:pt>
                <c:pt idx="132">
                  <c:v>38176</c:v>
                </c:pt>
                <c:pt idx="133">
                  <c:v>38177</c:v>
                </c:pt>
                <c:pt idx="134">
                  <c:v>38180</c:v>
                </c:pt>
                <c:pt idx="135">
                  <c:v>38181</c:v>
                </c:pt>
                <c:pt idx="136">
                  <c:v>38182</c:v>
                </c:pt>
                <c:pt idx="137">
                  <c:v>38183</c:v>
                </c:pt>
                <c:pt idx="138">
                  <c:v>38184</c:v>
                </c:pt>
                <c:pt idx="139">
                  <c:v>38187</c:v>
                </c:pt>
                <c:pt idx="140">
                  <c:v>38188</c:v>
                </c:pt>
                <c:pt idx="141">
                  <c:v>38189</c:v>
                </c:pt>
                <c:pt idx="142">
                  <c:v>38190</c:v>
                </c:pt>
                <c:pt idx="143">
                  <c:v>38191</c:v>
                </c:pt>
                <c:pt idx="144">
                  <c:v>38194</c:v>
                </c:pt>
                <c:pt idx="145">
                  <c:v>38195</c:v>
                </c:pt>
                <c:pt idx="146">
                  <c:v>38196</c:v>
                </c:pt>
                <c:pt idx="147">
                  <c:v>38197</c:v>
                </c:pt>
                <c:pt idx="148">
                  <c:v>38198</c:v>
                </c:pt>
                <c:pt idx="149">
                  <c:v>38201</c:v>
                </c:pt>
                <c:pt idx="150">
                  <c:v>38202</c:v>
                </c:pt>
                <c:pt idx="151">
                  <c:v>38203</c:v>
                </c:pt>
                <c:pt idx="152">
                  <c:v>38204</c:v>
                </c:pt>
                <c:pt idx="153">
                  <c:v>38205</c:v>
                </c:pt>
                <c:pt idx="154">
                  <c:v>38208</c:v>
                </c:pt>
                <c:pt idx="155">
                  <c:v>38209</c:v>
                </c:pt>
                <c:pt idx="156">
                  <c:v>38210</c:v>
                </c:pt>
                <c:pt idx="157">
                  <c:v>38211</c:v>
                </c:pt>
                <c:pt idx="158">
                  <c:v>38212</c:v>
                </c:pt>
                <c:pt idx="159">
                  <c:v>38215</c:v>
                </c:pt>
                <c:pt idx="160">
                  <c:v>38216</c:v>
                </c:pt>
                <c:pt idx="161">
                  <c:v>38217</c:v>
                </c:pt>
                <c:pt idx="162">
                  <c:v>38218</c:v>
                </c:pt>
                <c:pt idx="163">
                  <c:v>38219</c:v>
                </c:pt>
                <c:pt idx="164">
                  <c:v>38222</c:v>
                </c:pt>
                <c:pt idx="165">
                  <c:v>38223</c:v>
                </c:pt>
                <c:pt idx="166">
                  <c:v>38224</c:v>
                </c:pt>
                <c:pt idx="167">
                  <c:v>38225</c:v>
                </c:pt>
                <c:pt idx="168">
                  <c:v>38226</c:v>
                </c:pt>
                <c:pt idx="169">
                  <c:v>38229</c:v>
                </c:pt>
                <c:pt idx="170">
                  <c:v>38230</c:v>
                </c:pt>
                <c:pt idx="171">
                  <c:v>38231</c:v>
                </c:pt>
                <c:pt idx="172">
                  <c:v>38232</c:v>
                </c:pt>
                <c:pt idx="173">
                  <c:v>38233</c:v>
                </c:pt>
                <c:pt idx="174">
                  <c:v>38236</c:v>
                </c:pt>
                <c:pt idx="175">
                  <c:v>38237</c:v>
                </c:pt>
                <c:pt idx="176">
                  <c:v>38238</c:v>
                </c:pt>
                <c:pt idx="177">
                  <c:v>38239</c:v>
                </c:pt>
                <c:pt idx="178">
                  <c:v>38240</c:v>
                </c:pt>
                <c:pt idx="179">
                  <c:v>38243</c:v>
                </c:pt>
                <c:pt idx="180">
                  <c:v>38244</c:v>
                </c:pt>
                <c:pt idx="181">
                  <c:v>38245</c:v>
                </c:pt>
                <c:pt idx="182">
                  <c:v>38246</c:v>
                </c:pt>
                <c:pt idx="183">
                  <c:v>38247</c:v>
                </c:pt>
                <c:pt idx="184">
                  <c:v>38250</c:v>
                </c:pt>
                <c:pt idx="185">
                  <c:v>38251</c:v>
                </c:pt>
                <c:pt idx="186">
                  <c:v>38252</c:v>
                </c:pt>
                <c:pt idx="187">
                  <c:v>38253</c:v>
                </c:pt>
                <c:pt idx="188">
                  <c:v>38254</c:v>
                </c:pt>
                <c:pt idx="189">
                  <c:v>38257</c:v>
                </c:pt>
                <c:pt idx="190">
                  <c:v>38258</c:v>
                </c:pt>
                <c:pt idx="191">
                  <c:v>38259</c:v>
                </c:pt>
                <c:pt idx="192">
                  <c:v>38260</c:v>
                </c:pt>
                <c:pt idx="193">
                  <c:v>38261</c:v>
                </c:pt>
                <c:pt idx="194">
                  <c:v>38264</c:v>
                </c:pt>
                <c:pt idx="195">
                  <c:v>38265</c:v>
                </c:pt>
                <c:pt idx="196">
                  <c:v>38266</c:v>
                </c:pt>
                <c:pt idx="197">
                  <c:v>38267</c:v>
                </c:pt>
                <c:pt idx="198">
                  <c:v>38268</c:v>
                </c:pt>
                <c:pt idx="199">
                  <c:v>38271</c:v>
                </c:pt>
                <c:pt idx="200">
                  <c:v>38272</c:v>
                </c:pt>
                <c:pt idx="201">
                  <c:v>38273</c:v>
                </c:pt>
                <c:pt idx="202">
                  <c:v>38274</c:v>
                </c:pt>
                <c:pt idx="203">
                  <c:v>38275</c:v>
                </c:pt>
                <c:pt idx="204">
                  <c:v>38278</c:v>
                </c:pt>
                <c:pt idx="205">
                  <c:v>38279</c:v>
                </c:pt>
                <c:pt idx="206">
                  <c:v>38280</c:v>
                </c:pt>
                <c:pt idx="207">
                  <c:v>38281</c:v>
                </c:pt>
                <c:pt idx="208">
                  <c:v>38282</c:v>
                </c:pt>
                <c:pt idx="209">
                  <c:v>38285</c:v>
                </c:pt>
                <c:pt idx="210">
                  <c:v>38286</c:v>
                </c:pt>
                <c:pt idx="211">
                  <c:v>38287</c:v>
                </c:pt>
                <c:pt idx="212">
                  <c:v>38288</c:v>
                </c:pt>
                <c:pt idx="213">
                  <c:v>38289</c:v>
                </c:pt>
                <c:pt idx="214">
                  <c:v>38292</c:v>
                </c:pt>
                <c:pt idx="215">
                  <c:v>38293</c:v>
                </c:pt>
                <c:pt idx="216">
                  <c:v>38294</c:v>
                </c:pt>
                <c:pt idx="217">
                  <c:v>38295</c:v>
                </c:pt>
                <c:pt idx="218">
                  <c:v>38296</c:v>
                </c:pt>
                <c:pt idx="219">
                  <c:v>38299</c:v>
                </c:pt>
                <c:pt idx="220">
                  <c:v>38300</c:v>
                </c:pt>
                <c:pt idx="221">
                  <c:v>38301</c:v>
                </c:pt>
                <c:pt idx="222">
                  <c:v>38302</c:v>
                </c:pt>
                <c:pt idx="223">
                  <c:v>38303</c:v>
                </c:pt>
                <c:pt idx="224">
                  <c:v>38306</c:v>
                </c:pt>
                <c:pt idx="225">
                  <c:v>38307</c:v>
                </c:pt>
                <c:pt idx="226">
                  <c:v>38308</c:v>
                </c:pt>
                <c:pt idx="227">
                  <c:v>38309</c:v>
                </c:pt>
                <c:pt idx="228">
                  <c:v>38310</c:v>
                </c:pt>
                <c:pt idx="229">
                  <c:v>38313</c:v>
                </c:pt>
                <c:pt idx="230">
                  <c:v>38314</c:v>
                </c:pt>
                <c:pt idx="231">
                  <c:v>38315</c:v>
                </c:pt>
                <c:pt idx="232">
                  <c:v>38316</c:v>
                </c:pt>
                <c:pt idx="233">
                  <c:v>38317</c:v>
                </c:pt>
                <c:pt idx="234">
                  <c:v>38320</c:v>
                </c:pt>
                <c:pt idx="235">
                  <c:v>38321</c:v>
                </c:pt>
                <c:pt idx="236">
                  <c:v>38322</c:v>
                </c:pt>
                <c:pt idx="237">
                  <c:v>38323</c:v>
                </c:pt>
                <c:pt idx="238">
                  <c:v>38324</c:v>
                </c:pt>
                <c:pt idx="239">
                  <c:v>38327</c:v>
                </c:pt>
                <c:pt idx="240">
                  <c:v>38328</c:v>
                </c:pt>
                <c:pt idx="241">
                  <c:v>38329</c:v>
                </c:pt>
                <c:pt idx="242">
                  <c:v>38330</c:v>
                </c:pt>
                <c:pt idx="243">
                  <c:v>38331</c:v>
                </c:pt>
                <c:pt idx="244">
                  <c:v>38334</c:v>
                </c:pt>
                <c:pt idx="245">
                  <c:v>38335</c:v>
                </c:pt>
                <c:pt idx="246">
                  <c:v>38336</c:v>
                </c:pt>
                <c:pt idx="247">
                  <c:v>38337</c:v>
                </c:pt>
                <c:pt idx="248">
                  <c:v>38338</c:v>
                </c:pt>
                <c:pt idx="249">
                  <c:v>38341</c:v>
                </c:pt>
                <c:pt idx="250">
                  <c:v>38342</c:v>
                </c:pt>
                <c:pt idx="251">
                  <c:v>38343</c:v>
                </c:pt>
                <c:pt idx="252">
                  <c:v>38344</c:v>
                </c:pt>
                <c:pt idx="253">
                  <c:v>38345</c:v>
                </c:pt>
                <c:pt idx="254">
                  <c:v>38348</c:v>
                </c:pt>
                <c:pt idx="255">
                  <c:v>38349</c:v>
                </c:pt>
                <c:pt idx="256">
                  <c:v>38350</c:v>
                </c:pt>
                <c:pt idx="257">
                  <c:v>38351</c:v>
                </c:pt>
                <c:pt idx="258">
                  <c:v>38352</c:v>
                </c:pt>
                <c:pt idx="259">
                  <c:v>38355</c:v>
                </c:pt>
                <c:pt idx="260">
                  <c:v>38356</c:v>
                </c:pt>
                <c:pt idx="261">
                  <c:v>38357</c:v>
                </c:pt>
                <c:pt idx="262">
                  <c:v>38358</c:v>
                </c:pt>
                <c:pt idx="263">
                  <c:v>38359</c:v>
                </c:pt>
                <c:pt idx="264">
                  <c:v>38362</c:v>
                </c:pt>
                <c:pt idx="265">
                  <c:v>38363</c:v>
                </c:pt>
                <c:pt idx="266">
                  <c:v>38364</c:v>
                </c:pt>
                <c:pt idx="267">
                  <c:v>38365</c:v>
                </c:pt>
                <c:pt idx="268">
                  <c:v>38366</c:v>
                </c:pt>
                <c:pt idx="269">
                  <c:v>38369</c:v>
                </c:pt>
                <c:pt idx="270">
                  <c:v>38370</c:v>
                </c:pt>
                <c:pt idx="271">
                  <c:v>38371</c:v>
                </c:pt>
                <c:pt idx="272">
                  <c:v>38372</c:v>
                </c:pt>
                <c:pt idx="273">
                  <c:v>38373</c:v>
                </c:pt>
                <c:pt idx="274">
                  <c:v>38376</c:v>
                </c:pt>
                <c:pt idx="275">
                  <c:v>38377</c:v>
                </c:pt>
                <c:pt idx="276">
                  <c:v>38378</c:v>
                </c:pt>
                <c:pt idx="277">
                  <c:v>38379</c:v>
                </c:pt>
                <c:pt idx="278">
                  <c:v>38380</c:v>
                </c:pt>
                <c:pt idx="279">
                  <c:v>38383</c:v>
                </c:pt>
                <c:pt idx="280">
                  <c:v>38384</c:v>
                </c:pt>
                <c:pt idx="281">
                  <c:v>38385</c:v>
                </c:pt>
                <c:pt idx="282">
                  <c:v>38386</c:v>
                </c:pt>
                <c:pt idx="283">
                  <c:v>38387</c:v>
                </c:pt>
                <c:pt idx="284">
                  <c:v>38390</c:v>
                </c:pt>
                <c:pt idx="285">
                  <c:v>38391</c:v>
                </c:pt>
                <c:pt idx="286">
                  <c:v>38392</c:v>
                </c:pt>
                <c:pt idx="287">
                  <c:v>38393</c:v>
                </c:pt>
                <c:pt idx="288">
                  <c:v>38394</c:v>
                </c:pt>
                <c:pt idx="289">
                  <c:v>38397</c:v>
                </c:pt>
                <c:pt idx="290">
                  <c:v>38398</c:v>
                </c:pt>
                <c:pt idx="291">
                  <c:v>38399</c:v>
                </c:pt>
                <c:pt idx="292">
                  <c:v>38400</c:v>
                </c:pt>
                <c:pt idx="293">
                  <c:v>38401</c:v>
                </c:pt>
                <c:pt idx="294">
                  <c:v>38404</c:v>
                </c:pt>
                <c:pt idx="295">
                  <c:v>38405</c:v>
                </c:pt>
                <c:pt idx="296">
                  <c:v>38406</c:v>
                </c:pt>
                <c:pt idx="297">
                  <c:v>38407</c:v>
                </c:pt>
                <c:pt idx="298">
                  <c:v>38408</c:v>
                </c:pt>
                <c:pt idx="299">
                  <c:v>38411</c:v>
                </c:pt>
                <c:pt idx="300">
                  <c:v>38412</c:v>
                </c:pt>
                <c:pt idx="301">
                  <c:v>38413</c:v>
                </c:pt>
                <c:pt idx="302">
                  <c:v>38414</c:v>
                </c:pt>
                <c:pt idx="303">
                  <c:v>38415</c:v>
                </c:pt>
                <c:pt idx="304">
                  <c:v>38418</c:v>
                </c:pt>
                <c:pt idx="305">
                  <c:v>38419</c:v>
                </c:pt>
                <c:pt idx="306">
                  <c:v>38420</c:v>
                </c:pt>
                <c:pt idx="307">
                  <c:v>38421</c:v>
                </c:pt>
                <c:pt idx="308">
                  <c:v>38422</c:v>
                </c:pt>
                <c:pt idx="309">
                  <c:v>38425</c:v>
                </c:pt>
                <c:pt idx="310">
                  <c:v>38426</c:v>
                </c:pt>
                <c:pt idx="311">
                  <c:v>38427</c:v>
                </c:pt>
                <c:pt idx="312">
                  <c:v>38428</c:v>
                </c:pt>
                <c:pt idx="313">
                  <c:v>38429</c:v>
                </c:pt>
                <c:pt idx="314">
                  <c:v>38432</c:v>
                </c:pt>
                <c:pt idx="315">
                  <c:v>38433</c:v>
                </c:pt>
                <c:pt idx="316">
                  <c:v>38434</c:v>
                </c:pt>
                <c:pt idx="317">
                  <c:v>38435</c:v>
                </c:pt>
                <c:pt idx="318">
                  <c:v>38440</c:v>
                </c:pt>
                <c:pt idx="319">
                  <c:v>38441</c:v>
                </c:pt>
                <c:pt idx="320">
                  <c:v>38442</c:v>
                </c:pt>
                <c:pt idx="321">
                  <c:v>38443</c:v>
                </c:pt>
                <c:pt idx="322">
                  <c:v>38446</c:v>
                </c:pt>
                <c:pt idx="323">
                  <c:v>38447</c:v>
                </c:pt>
                <c:pt idx="324">
                  <c:v>38448</c:v>
                </c:pt>
                <c:pt idx="325">
                  <c:v>38449</c:v>
                </c:pt>
                <c:pt idx="326">
                  <c:v>38450</c:v>
                </c:pt>
                <c:pt idx="327">
                  <c:v>38453</c:v>
                </c:pt>
                <c:pt idx="328">
                  <c:v>38454</c:v>
                </c:pt>
                <c:pt idx="329">
                  <c:v>38455</c:v>
                </c:pt>
                <c:pt idx="330">
                  <c:v>38456</c:v>
                </c:pt>
                <c:pt idx="331">
                  <c:v>38457</c:v>
                </c:pt>
                <c:pt idx="332">
                  <c:v>38460</c:v>
                </c:pt>
                <c:pt idx="333">
                  <c:v>38461</c:v>
                </c:pt>
                <c:pt idx="334">
                  <c:v>38462</c:v>
                </c:pt>
                <c:pt idx="335">
                  <c:v>38463</c:v>
                </c:pt>
                <c:pt idx="336">
                  <c:v>38464</c:v>
                </c:pt>
                <c:pt idx="337">
                  <c:v>38467</c:v>
                </c:pt>
                <c:pt idx="338">
                  <c:v>38468</c:v>
                </c:pt>
                <c:pt idx="339">
                  <c:v>38469</c:v>
                </c:pt>
                <c:pt idx="340">
                  <c:v>38470</c:v>
                </c:pt>
                <c:pt idx="341">
                  <c:v>38471</c:v>
                </c:pt>
                <c:pt idx="342">
                  <c:v>38474</c:v>
                </c:pt>
                <c:pt idx="343">
                  <c:v>38475</c:v>
                </c:pt>
                <c:pt idx="344">
                  <c:v>38476</c:v>
                </c:pt>
                <c:pt idx="345">
                  <c:v>38477</c:v>
                </c:pt>
                <c:pt idx="346">
                  <c:v>38478</c:v>
                </c:pt>
                <c:pt idx="347">
                  <c:v>38481</c:v>
                </c:pt>
                <c:pt idx="348">
                  <c:v>38482</c:v>
                </c:pt>
                <c:pt idx="349">
                  <c:v>38483</c:v>
                </c:pt>
                <c:pt idx="350">
                  <c:v>38484</c:v>
                </c:pt>
                <c:pt idx="351">
                  <c:v>38485</c:v>
                </c:pt>
                <c:pt idx="352">
                  <c:v>38488</c:v>
                </c:pt>
                <c:pt idx="353">
                  <c:v>38489</c:v>
                </c:pt>
                <c:pt idx="354">
                  <c:v>38490</c:v>
                </c:pt>
                <c:pt idx="355">
                  <c:v>38491</c:v>
                </c:pt>
                <c:pt idx="356">
                  <c:v>38492</c:v>
                </c:pt>
                <c:pt idx="357">
                  <c:v>38495</c:v>
                </c:pt>
                <c:pt idx="358">
                  <c:v>38496</c:v>
                </c:pt>
                <c:pt idx="359">
                  <c:v>38497</c:v>
                </c:pt>
                <c:pt idx="360">
                  <c:v>38498</c:v>
                </c:pt>
                <c:pt idx="361">
                  <c:v>38499</c:v>
                </c:pt>
                <c:pt idx="362">
                  <c:v>38502</c:v>
                </c:pt>
                <c:pt idx="363">
                  <c:v>38503</c:v>
                </c:pt>
                <c:pt idx="364">
                  <c:v>38504</c:v>
                </c:pt>
                <c:pt idx="365">
                  <c:v>38505</c:v>
                </c:pt>
                <c:pt idx="366">
                  <c:v>38506</c:v>
                </c:pt>
                <c:pt idx="367">
                  <c:v>38509</c:v>
                </c:pt>
                <c:pt idx="368">
                  <c:v>38510</c:v>
                </c:pt>
                <c:pt idx="369">
                  <c:v>38511</c:v>
                </c:pt>
                <c:pt idx="370">
                  <c:v>38512</c:v>
                </c:pt>
                <c:pt idx="371">
                  <c:v>38513</c:v>
                </c:pt>
                <c:pt idx="372">
                  <c:v>38516</c:v>
                </c:pt>
                <c:pt idx="373">
                  <c:v>38517</c:v>
                </c:pt>
                <c:pt idx="374">
                  <c:v>38518</c:v>
                </c:pt>
                <c:pt idx="375">
                  <c:v>38519</c:v>
                </c:pt>
                <c:pt idx="376">
                  <c:v>38520</c:v>
                </c:pt>
                <c:pt idx="377">
                  <c:v>38523</c:v>
                </c:pt>
                <c:pt idx="378">
                  <c:v>38524</c:v>
                </c:pt>
                <c:pt idx="379">
                  <c:v>38525</c:v>
                </c:pt>
                <c:pt idx="380">
                  <c:v>38526</c:v>
                </c:pt>
                <c:pt idx="381">
                  <c:v>38527</c:v>
                </c:pt>
                <c:pt idx="382">
                  <c:v>38530</c:v>
                </c:pt>
                <c:pt idx="383">
                  <c:v>38531</c:v>
                </c:pt>
                <c:pt idx="384">
                  <c:v>38532</c:v>
                </c:pt>
                <c:pt idx="385">
                  <c:v>38533</c:v>
                </c:pt>
                <c:pt idx="386">
                  <c:v>38534</c:v>
                </c:pt>
                <c:pt idx="387">
                  <c:v>38537</c:v>
                </c:pt>
                <c:pt idx="388">
                  <c:v>38538</c:v>
                </c:pt>
                <c:pt idx="389">
                  <c:v>38539</c:v>
                </c:pt>
                <c:pt idx="390">
                  <c:v>38540</c:v>
                </c:pt>
                <c:pt idx="391">
                  <c:v>38541</c:v>
                </c:pt>
                <c:pt idx="392">
                  <c:v>38544</c:v>
                </c:pt>
                <c:pt idx="393">
                  <c:v>38545</c:v>
                </c:pt>
                <c:pt idx="394">
                  <c:v>38546</c:v>
                </c:pt>
                <c:pt idx="395">
                  <c:v>38547</c:v>
                </c:pt>
                <c:pt idx="396">
                  <c:v>38548</c:v>
                </c:pt>
                <c:pt idx="397">
                  <c:v>38551</c:v>
                </c:pt>
                <c:pt idx="398">
                  <c:v>38552</c:v>
                </c:pt>
                <c:pt idx="399">
                  <c:v>38553</c:v>
                </c:pt>
                <c:pt idx="400">
                  <c:v>38554</c:v>
                </c:pt>
                <c:pt idx="401">
                  <c:v>38555</c:v>
                </c:pt>
                <c:pt idx="402">
                  <c:v>38558</c:v>
                </c:pt>
                <c:pt idx="403">
                  <c:v>38559</c:v>
                </c:pt>
                <c:pt idx="404">
                  <c:v>38560</c:v>
                </c:pt>
                <c:pt idx="405">
                  <c:v>38561</c:v>
                </c:pt>
                <c:pt idx="406">
                  <c:v>38562</c:v>
                </c:pt>
                <c:pt idx="407">
                  <c:v>38565</c:v>
                </c:pt>
                <c:pt idx="408">
                  <c:v>38566</c:v>
                </c:pt>
                <c:pt idx="409">
                  <c:v>38567</c:v>
                </c:pt>
                <c:pt idx="410">
                  <c:v>38568</c:v>
                </c:pt>
                <c:pt idx="411">
                  <c:v>38569</c:v>
                </c:pt>
                <c:pt idx="412">
                  <c:v>38572</c:v>
                </c:pt>
                <c:pt idx="413">
                  <c:v>38573</c:v>
                </c:pt>
                <c:pt idx="414">
                  <c:v>38574</c:v>
                </c:pt>
                <c:pt idx="415">
                  <c:v>38575</c:v>
                </c:pt>
                <c:pt idx="416">
                  <c:v>38576</c:v>
                </c:pt>
                <c:pt idx="417">
                  <c:v>38579</c:v>
                </c:pt>
                <c:pt idx="418">
                  <c:v>38580</c:v>
                </c:pt>
                <c:pt idx="419">
                  <c:v>38581</c:v>
                </c:pt>
                <c:pt idx="420">
                  <c:v>38582</c:v>
                </c:pt>
                <c:pt idx="421">
                  <c:v>38583</c:v>
                </c:pt>
                <c:pt idx="422">
                  <c:v>38586</c:v>
                </c:pt>
                <c:pt idx="423">
                  <c:v>38587</c:v>
                </c:pt>
                <c:pt idx="424">
                  <c:v>38588</c:v>
                </c:pt>
                <c:pt idx="425">
                  <c:v>38589</c:v>
                </c:pt>
                <c:pt idx="426">
                  <c:v>38590</c:v>
                </c:pt>
                <c:pt idx="427">
                  <c:v>38593</c:v>
                </c:pt>
                <c:pt idx="428">
                  <c:v>38594</c:v>
                </c:pt>
                <c:pt idx="429">
                  <c:v>38595</c:v>
                </c:pt>
                <c:pt idx="430">
                  <c:v>38596</c:v>
                </c:pt>
                <c:pt idx="431">
                  <c:v>38597</c:v>
                </c:pt>
                <c:pt idx="432">
                  <c:v>38600</c:v>
                </c:pt>
                <c:pt idx="433">
                  <c:v>38601</c:v>
                </c:pt>
                <c:pt idx="434">
                  <c:v>38602</c:v>
                </c:pt>
                <c:pt idx="435">
                  <c:v>38603</c:v>
                </c:pt>
                <c:pt idx="436">
                  <c:v>38604</c:v>
                </c:pt>
                <c:pt idx="437">
                  <c:v>38607</c:v>
                </c:pt>
                <c:pt idx="438">
                  <c:v>38608</c:v>
                </c:pt>
                <c:pt idx="439">
                  <c:v>38609</c:v>
                </c:pt>
                <c:pt idx="440">
                  <c:v>38610</c:v>
                </c:pt>
                <c:pt idx="441">
                  <c:v>38611</c:v>
                </c:pt>
                <c:pt idx="442">
                  <c:v>38614</c:v>
                </c:pt>
                <c:pt idx="443">
                  <c:v>38615</c:v>
                </c:pt>
                <c:pt idx="444">
                  <c:v>38616</c:v>
                </c:pt>
                <c:pt idx="445">
                  <c:v>38617</c:v>
                </c:pt>
                <c:pt idx="446">
                  <c:v>38618</c:v>
                </c:pt>
                <c:pt idx="447">
                  <c:v>38621</c:v>
                </c:pt>
                <c:pt idx="448">
                  <c:v>38622</c:v>
                </c:pt>
                <c:pt idx="449">
                  <c:v>38623</c:v>
                </c:pt>
                <c:pt idx="450">
                  <c:v>38624</c:v>
                </c:pt>
                <c:pt idx="451">
                  <c:v>38625</c:v>
                </c:pt>
                <c:pt idx="452">
                  <c:v>38628</c:v>
                </c:pt>
                <c:pt idx="453">
                  <c:v>38629</c:v>
                </c:pt>
                <c:pt idx="454">
                  <c:v>38630</c:v>
                </c:pt>
                <c:pt idx="455">
                  <c:v>38631</c:v>
                </c:pt>
                <c:pt idx="456">
                  <c:v>38632</c:v>
                </c:pt>
                <c:pt idx="457">
                  <c:v>38635</c:v>
                </c:pt>
                <c:pt idx="458">
                  <c:v>38636</c:v>
                </c:pt>
                <c:pt idx="459">
                  <c:v>38637</c:v>
                </c:pt>
                <c:pt idx="460">
                  <c:v>38638</c:v>
                </c:pt>
                <c:pt idx="461">
                  <c:v>38639</c:v>
                </c:pt>
                <c:pt idx="462">
                  <c:v>38642</c:v>
                </c:pt>
                <c:pt idx="463">
                  <c:v>38643</c:v>
                </c:pt>
                <c:pt idx="464">
                  <c:v>38644</c:v>
                </c:pt>
                <c:pt idx="465">
                  <c:v>38645</c:v>
                </c:pt>
                <c:pt idx="466">
                  <c:v>38646</c:v>
                </c:pt>
                <c:pt idx="467">
                  <c:v>38649</c:v>
                </c:pt>
                <c:pt idx="468">
                  <c:v>38650</c:v>
                </c:pt>
                <c:pt idx="469">
                  <c:v>38651</c:v>
                </c:pt>
                <c:pt idx="470">
                  <c:v>38652</c:v>
                </c:pt>
                <c:pt idx="471">
                  <c:v>38653</c:v>
                </c:pt>
                <c:pt idx="472">
                  <c:v>38656</c:v>
                </c:pt>
                <c:pt idx="473">
                  <c:v>38657</c:v>
                </c:pt>
                <c:pt idx="474">
                  <c:v>38658</c:v>
                </c:pt>
                <c:pt idx="475">
                  <c:v>38659</c:v>
                </c:pt>
                <c:pt idx="476">
                  <c:v>38660</c:v>
                </c:pt>
                <c:pt idx="477">
                  <c:v>38663</c:v>
                </c:pt>
                <c:pt idx="478">
                  <c:v>38664</c:v>
                </c:pt>
                <c:pt idx="479">
                  <c:v>38665</c:v>
                </c:pt>
                <c:pt idx="480">
                  <c:v>38666</c:v>
                </c:pt>
                <c:pt idx="481">
                  <c:v>38667</c:v>
                </c:pt>
                <c:pt idx="482">
                  <c:v>38670</c:v>
                </c:pt>
                <c:pt idx="483">
                  <c:v>38671</c:v>
                </c:pt>
                <c:pt idx="484">
                  <c:v>38672</c:v>
                </c:pt>
                <c:pt idx="485">
                  <c:v>38673</c:v>
                </c:pt>
                <c:pt idx="486">
                  <c:v>38674</c:v>
                </c:pt>
                <c:pt idx="487">
                  <c:v>38677</c:v>
                </c:pt>
                <c:pt idx="488">
                  <c:v>38678</c:v>
                </c:pt>
                <c:pt idx="489">
                  <c:v>38679</c:v>
                </c:pt>
                <c:pt idx="490">
                  <c:v>38680</c:v>
                </c:pt>
                <c:pt idx="491">
                  <c:v>38681</c:v>
                </c:pt>
                <c:pt idx="492">
                  <c:v>38684</c:v>
                </c:pt>
                <c:pt idx="493">
                  <c:v>38685</c:v>
                </c:pt>
                <c:pt idx="494">
                  <c:v>38686</c:v>
                </c:pt>
                <c:pt idx="495">
                  <c:v>38687</c:v>
                </c:pt>
                <c:pt idx="496">
                  <c:v>38688</c:v>
                </c:pt>
                <c:pt idx="497">
                  <c:v>38691</c:v>
                </c:pt>
                <c:pt idx="498">
                  <c:v>38692</c:v>
                </c:pt>
                <c:pt idx="499">
                  <c:v>38693</c:v>
                </c:pt>
                <c:pt idx="500">
                  <c:v>38694</c:v>
                </c:pt>
                <c:pt idx="501">
                  <c:v>38695</c:v>
                </c:pt>
                <c:pt idx="502">
                  <c:v>38698</c:v>
                </c:pt>
                <c:pt idx="503">
                  <c:v>38699</c:v>
                </c:pt>
                <c:pt idx="504">
                  <c:v>38700</c:v>
                </c:pt>
                <c:pt idx="505">
                  <c:v>38701</c:v>
                </c:pt>
                <c:pt idx="506">
                  <c:v>38702</c:v>
                </c:pt>
                <c:pt idx="507">
                  <c:v>38705</c:v>
                </c:pt>
                <c:pt idx="508">
                  <c:v>38706</c:v>
                </c:pt>
                <c:pt idx="509">
                  <c:v>38707</c:v>
                </c:pt>
                <c:pt idx="510">
                  <c:v>38708</c:v>
                </c:pt>
                <c:pt idx="511">
                  <c:v>38709</c:v>
                </c:pt>
                <c:pt idx="512">
                  <c:v>38713</c:v>
                </c:pt>
                <c:pt idx="513">
                  <c:v>38714</c:v>
                </c:pt>
                <c:pt idx="514">
                  <c:v>38715</c:v>
                </c:pt>
                <c:pt idx="515">
                  <c:v>38716</c:v>
                </c:pt>
                <c:pt idx="516">
                  <c:v>38719</c:v>
                </c:pt>
                <c:pt idx="517">
                  <c:v>38720</c:v>
                </c:pt>
                <c:pt idx="518">
                  <c:v>38721</c:v>
                </c:pt>
                <c:pt idx="519">
                  <c:v>38722</c:v>
                </c:pt>
                <c:pt idx="520">
                  <c:v>38723</c:v>
                </c:pt>
                <c:pt idx="521">
                  <c:v>38726</c:v>
                </c:pt>
                <c:pt idx="522">
                  <c:v>38727</c:v>
                </c:pt>
                <c:pt idx="523">
                  <c:v>38728</c:v>
                </c:pt>
                <c:pt idx="524">
                  <c:v>38729</c:v>
                </c:pt>
                <c:pt idx="525">
                  <c:v>38730</c:v>
                </c:pt>
                <c:pt idx="526">
                  <c:v>38733</c:v>
                </c:pt>
                <c:pt idx="527">
                  <c:v>38734</c:v>
                </c:pt>
                <c:pt idx="528">
                  <c:v>38735</c:v>
                </c:pt>
                <c:pt idx="529">
                  <c:v>38736</c:v>
                </c:pt>
                <c:pt idx="530">
                  <c:v>38737</c:v>
                </c:pt>
                <c:pt idx="531">
                  <c:v>38740</c:v>
                </c:pt>
                <c:pt idx="532">
                  <c:v>38741</c:v>
                </c:pt>
                <c:pt idx="533">
                  <c:v>38742</c:v>
                </c:pt>
                <c:pt idx="534">
                  <c:v>38743</c:v>
                </c:pt>
                <c:pt idx="535">
                  <c:v>38744</c:v>
                </c:pt>
                <c:pt idx="536">
                  <c:v>38747</c:v>
                </c:pt>
                <c:pt idx="537">
                  <c:v>38748</c:v>
                </c:pt>
                <c:pt idx="538">
                  <c:v>38749</c:v>
                </c:pt>
                <c:pt idx="539">
                  <c:v>38750</c:v>
                </c:pt>
                <c:pt idx="540">
                  <c:v>38751</c:v>
                </c:pt>
                <c:pt idx="541">
                  <c:v>38754</c:v>
                </c:pt>
                <c:pt idx="542">
                  <c:v>38755</c:v>
                </c:pt>
                <c:pt idx="543">
                  <c:v>38756</c:v>
                </c:pt>
                <c:pt idx="544">
                  <c:v>38757</c:v>
                </c:pt>
                <c:pt idx="545">
                  <c:v>38758</c:v>
                </c:pt>
                <c:pt idx="546">
                  <c:v>38761</c:v>
                </c:pt>
                <c:pt idx="547">
                  <c:v>38762</c:v>
                </c:pt>
                <c:pt idx="548">
                  <c:v>38763</c:v>
                </c:pt>
                <c:pt idx="549">
                  <c:v>38764</c:v>
                </c:pt>
                <c:pt idx="550">
                  <c:v>38765</c:v>
                </c:pt>
                <c:pt idx="551">
                  <c:v>38768</c:v>
                </c:pt>
                <c:pt idx="552">
                  <c:v>38769</c:v>
                </c:pt>
                <c:pt idx="553">
                  <c:v>38770</c:v>
                </c:pt>
                <c:pt idx="554">
                  <c:v>38771</c:v>
                </c:pt>
                <c:pt idx="555">
                  <c:v>38772</c:v>
                </c:pt>
                <c:pt idx="556">
                  <c:v>38775</c:v>
                </c:pt>
                <c:pt idx="557">
                  <c:v>38776</c:v>
                </c:pt>
                <c:pt idx="558">
                  <c:v>38777</c:v>
                </c:pt>
                <c:pt idx="559">
                  <c:v>38778</c:v>
                </c:pt>
                <c:pt idx="560">
                  <c:v>38779</c:v>
                </c:pt>
                <c:pt idx="561">
                  <c:v>38782</c:v>
                </c:pt>
                <c:pt idx="562">
                  <c:v>38783</c:v>
                </c:pt>
                <c:pt idx="563">
                  <c:v>38784</c:v>
                </c:pt>
                <c:pt idx="564">
                  <c:v>38785</c:v>
                </c:pt>
                <c:pt idx="565">
                  <c:v>38786</c:v>
                </c:pt>
                <c:pt idx="566">
                  <c:v>38789</c:v>
                </c:pt>
                <c:pt idx="567">
                  <c:v>38790</c:v>
                </c:pt>
                <c:pt idx="568">
                  <c:v>38791</c:v>
                </c:pt>
                <c:pt idx="569">
                  <c:v>38792</c:v>
                </c:pt>
                <c:pt idx="570">
                  <c:v>38793</c:v>
                </c:pt>
                <c:pt idx="571">
                  <c:v>38796</c:v>
                </c:pt>
                <c:pt idx="572">
                  <c:v>38797</c:v>
                </c:pt>
                <c:pt idx="573">
                  <c:v>38798</c:v>
                </c:pt>
                <c:pt idx="574">
                  <c:v>38799</c:v>
                </c:pt>
                <c:pt idx="575">
                  <c:v>38800</c:v>
                </c:pt>
                <c:pt idx="576">
                  <c:v>38803</c:v>
                </c:pt>
                <c:pt idx="577">
                  <c:v>38804</c:v>
                </c:pt>
                <c:pt idx="578">
                  <c:v>38805</c:v>
                </c:pt>
                <c:pt idx="579">
                  <c:v>38806</c:v>
                </c:pt>
                <c:pt idx="580">
                  <c:v>38807</c:v>
                </c:pt>
                <c:pt idx="581">
                  <c:v>38810</c:v>
                </c:pt>
                <c:pt idx="582">
                  <c:v>38811</c:v>
                </c:pt>
                <c:pt idx="583">
                  <c:v>38812</c:v>
                </c:pt>
                <c:pt idx="584">
                  <c:v>38813</c:v>
                </c:pt>
                <c:pt idx="585">
                  <c:v>38814</c:v>
                </c:pt>
                <c:pt idx="586">
                  <c:v>38817</c:v>
                </c:pt>
                <c:pt idx="587">
                  <c:v>38818</c:v>
                </c:pt>
                <c:pt idx="588">
                  <c:v>38819</c:v>
                </c:pt>
                <c:pt idx="589">
                  <c:v>38820</c:v>
                </c:pt>
                <c:pt idx="590">
                  <c:v>38825</c:v>
                </c:pt>
                <c:pt idx="591">
                  <c:v>38826</c:v>
                </c:pt>
                <c:pt idx="592">
                  <c:v>38827</c:v>
                </c:pt>
                <c:pt idx="593">
                  <c:v>38828</c:v>
                </c:pt>
                <c:pt idx="594">
                  <c:v>38831</c:v>
                </c:pt>
                <c:pt idx="595">
                  <c:v>38832</c:v>
                </c:pt>
                <c:pt idx="596">
                  <c:v>38833</c:v>
                </c:pt>
                <c:pt idx="597">
                  <c:v>38834</c:v>
                </c:pt>
                <c:pt idx="598">
                  <c:v>38835</c:v>
                </c:pt>
                <c:pt idx="599">
                  <c:v>38839</c:v>
                </c:pt>
                <c:pt idx="600">
                  <c:v>38840</c:v>
                </c:pt>
                <c:pt idx="601">
                  <c:v>38841</c:v>
                </c:pt>
                <c:pt idx="602">
                  <c:v>38842</c:v>
                </c:pt>
                <c:pt idx="603">
                  <c:v>38845</c:v>
                </c:pt>
                <c:pt idx="604">
                  <c:v>38846</c:v>
                </c:pt>
                <c:pt idx="605">
                  <c:v>38847</c:v>
                </c:pt>
                <c:pt idx="606">
                  <c:v>38848</c:v>
                </c:pt>
                <c:pt idx="607">
                  <c:v>38849</c:v>
                </c:pt>
                <c:pt idx="608">
                  <c:v>38852</c:v>
                </c:pt>
                <c:pt idx="609">
                  <c:v>38853</c:v>
                </c:pt>
                <c:pt idx="610">
                  <c:v>38854</c:v>
                </c:pt>
                <c:pt idx="611">
                  <c:v>38855</c:v>
                </c:pt>
                <c:pt idx="612">
                  <c:v>38856</c:v>
                </c:pt>
                <c:pt idx="613">
                  <c:v>38859</c:v>
                </c:pt>
                <c:pt idx="614">
                  <c:v>38860</c:v>
                </c:pt>
                <c:pt idx="615">
                  <c:v>38861</c:v>
                </c:pt>
                <c:pt idx="616">
                  <c:v>38862</c:v>
                </c:pt>
                <c:pt idx="617">
                  <c:v>38863</c:v>
                </c:pt>
                <c:pt idx="618">
                  <c:v>38866</c:v>
                </c:pt>
                <c:pt idx="619">
                  <c:v>38867</c:v>
                </c:pt>
                <c:pt idx="620">
                  <c:v>38868</c:v>
                </c:pt>
                <c:pt idx="621">
                  <c:v>38869</c:v>
                </c:pt>
                <c:pt idx="622">
                  <c:v>38870</c:v>
                </c:pt>
                <c:pt idx="623">
                  <c:v>38873</c:v>
                </c:pt>
                <c:pt idx="624">
                  <c:v>38874</c:v>
                </c:pt>
                <c:pt idx="625">
                  <c:v>38875</c:v>
                </c:pt>
                <c:pt idx="626">
                  <c:v>38876</c:v>
                </c:pt>
                <c:pt idx="627">
                  <c:v>38877</c:v>
                </c:pt>
                <c:pt idx="628">
                  <c:v>38880</c:v>
                </c:pt>
                <c:pt idx="629">
                  <c:v>38881</c:v>
                </c:pt>
                <c:pt idx="630">
                  <c:v>38882</c:v>
                </c:pt>
                <c:pt idx="631">
                  <c:v>38883</c:v>
                </c:pt>
                <c:pt idx="632">
                  <c:v>38884</c:v>
                </c:pt>
                <c:pt idx="633">
                  <c:v>38887</c:v>
                </c:pt>
                <c:pt idx="634">
                  <c:v>38888</c:v>
                </c:pt>
                <c:pt idx="635">
                  <c:v>38889</c:v>
                </c:pt>
                <c:pt idx="636">
                  <c:v>38890</c:v>
                </c:pt>
                <c:pt idx="637">
                  <c:v>38891</c:v>
                </c:pt>
                <c:pt idx="638">
                  <c:v>38894</c:v>
                </c:pt>
                <c:pt idx="639">
                  <c:v>38895</c:v>
                </c:pt>
                <c:pt idx="640">
                  <c:v>38896</c:v>
                </c:pt>
                <c:pt idx="641">
                  <c:v>38897</c:v>
                </c:pt>
                <c:pt idx="642">
                  <c:v>38898</c:v>
                </c:pt>
                <c:pt idx="643">
                  <c:v>38901</c:v>
                </c:pt>
                <c:pt idx="644">
                  <c:v>38902</c:v>
                </c:pt>
                <c:pt idx="645">
                  <c:v>38903</c:v>
                </c:pt>
                <c:pt idx="646">
                  <c:v>38904</c:v>
                </c:pt>
                <c:pt idx="647">
                  <c:v>38905</c:v>
                </c:pt>
                <c:pt idx="648">
                  <c:v>38908</c:v>
                </c:pt>
                <c:pt idx="649">
                  <c:v>38909</c:v>
                </c:pt>
                <c:pt idx="650">
                  <c:v>38910</c:v>
                </c:pt>
                <c:pt idx="651">
                  <c:v>38911</c:v>
                </c:pt>
                <c:pt idx="652">
                  <c:v>38912</c:v>
                </c:pt>
                <c:pt idx="653">
                  <c:v>38915</c:v>
                </c:pt>
                <c:pt idx="654">
                  <c:v>38916</c:v>
                </c:pt>
                <c:pt idx="655">
                  <c:v>38917</c:v>
                </c:pt>
                <c:pt idx="656">
                  <c:v>38918</c:v>
                </c:pt>
                <c:pt idx="657">
                  <c:v>38919</c:v>
                </c:pt>
                <c:pt idx="658">
                  <c:v>38922</c:v>
                </c:pt>
                <c:pt idx="659">
                  <c:v>38923</c:v>
                </c:pt>
                <c:pt idx="660">
                  <c:v>38924</c:v>
                </c:pt>
                <c:pt idx="661">
                  <c:v>38925</c:v>
                </c:pt>
                <c:pt idx="662">
                  <c:v>38926</c:v>
                </c:pt>
                <c:pt idx="663">
                  <c:v>38929</c:v>
                </c:pt>
                <c:pt idx="664">
                  <c:v>38930</c:v>
                </c:pt>
                <c:pt idx="665">
                  <c:v>38931</c:v>
                </c:pt>
                <c:pt idx="666">
                  <c:v>38932</c:v>
                </c:pt>
                <c:pt idx="667">
                  <c:v>38933</c:v>
                </c:pt>
                <c:pt idx="668">
                  <c:v>38936</c:v>
                </c:pt>
                <c:pt idx="669">
                  <c:v>38937</c:v>
                </c:pt>
                <c:pt idx="670">
                  <c:v>38938</c:v>
                </c:pt>
                <c:pt idx="671">
                  <c:v>38939</c:v>
                </c:pt>
                <c:pt idx="672">
                  <c:v>38940</c:v>
                </c:pt>
                <c:pt idx="673">
                  <c:v>38943</c:v>
                </c:pt>
                <c:pt idx="674">
                  <c:v>38944</c:v>
                </c:pt>
                <c:pt idx="675">
                  <c:v>38945</c:v>
                </c:pt>
                <c:pt idx="676">
                  <c:v>38946</c:v>
                </c:pt>
                <c:pt idx="677">
                  <c:v>38947</c:v>
                </c:pt>
                <c:pt idx="678">
                  <c:v>38950</c:v>
                </c:pt>
                <c:pt idx="679">
                  <c:v>38951</c:v>
                </c:pt>
                <c:pt idx="680">
                  <c:v>38952</c:v>
                </c:pt>
                <c:pt idx="681">
                  <c:v>38953</c:v>
                </c:pt>
                <c:pt idx="682">
                  <c:v>38954</c:v>
                </c:pt>
                <c:pt idx="683">
                  <c:v>38957</c:v>
                </c:pt>
                <c:pt idx="684">
                  <c:v>38958</c:v>
                </c:pt>
                <c:pt idx="685">
                  <c:v>38959</c:v>
                </c:pt>
                <c:pt idx="686">
                  <c:v>38960</c:v>
                </c:pt>
                <c:pt idx="687">
                  <c:v>38961</c:v>
                </c:pt>
                <c:pt idx="688">
                  <c:v>38964</c:v>
                </c:pt>
                <c:pt idx="689">
                  <c:v>38965</c:v>
                </c:pt>
                <c:pt idx="690">
                  <c:v>38966</c:v>
                </c:pt>
                <c:pt idx="691">
                  <c:v>38967</c:v>
                </c:pt>
                <c:pt idx="692">
                  <c:v>38968</c:v>
                </c:pt>
                <c:pt idx="693">
                  <c:v>38971</c:v>
                </c:pt>
                <c:pt idx="694">
                  <c:v>38972</c:v>
                </c:pt>
                <c:pt idx="695">
                  <c:v>38973</c:v>
                </c:pt>
                <c:pt idx="696">
                  <c:v>38974</c:v>
                </c:pt>
                <c:pt idx="697">
                  <c:v>38975</c:v>
                </c:pt>
                <c:pt idx="698">
                  <c:v>38978</c:v>
                </c:pt>
                <c:pt idx="699">
                  <c:v>38979</c:v>
                </c:pt>
                <c:pt idx="700">
                  <c:v>38980</c:v>
                </c:pt>
                <c:pt idx="701">
                  <c:v>38981</c:v>
                </c:pt>
                <c:pt idx="702">
                  <c:v>38982</c:v>
                </c:pt>
                <c:pt idx="703">
                  <c:v>38985</c:v>
                </c:pt>
                <c:pt idx="704">
                  <c:v>38986</c:v>
                </c:pt>
                <c:pt idx="705">
                  <c:v>38987</c:v>
                </c:pt>
                <c:pt idx="706">
                  <c:v>38988</c:v>
                </c:pt>
                <c:pt idx="707">
                  <c:v>38989</c:v>
                </c:pt>
                <c:pt idx="708">
                  <c:v>38992</c:v>
                </c:pt>
                <c:pt idx="709">
                  <c:v>38993</c:v>
                </c:pt>
                <c:pt idx="710">
                  <c:v>38994</c:v>
                </c:pt>
                <c:pt idx="711">
                  <c:v>38995</c:v>
                </c:pt>
                <c:pt idx="712">
                  <c:v>38996</c:v>
                </c:pt>
                <c:pt idx="713">
                  <c:v>38999</c:v>
                </c:pt>
                <c:pt idx="714">
                  <c:v>39000</c:v>
                </c:pt>
                <c:pt idx="715">
                  <c:v>39001</c:v>
                </c:pt>
                <c:pt idx="716">
                  <c:v>39002</c:v>
                </c:pt>
                <c:pt idx="717">
                  <c:v>39003</c:v>
                </c:pt>
                <c:pt idx="718">
                  <c:v>39006</c:v>
                </c:pt>
                <c:pt idx="719">
                  <c:v>39007</c:v>
                </c:pt>
                <c:pt idx="720">
                  <c:v>39008</c:v>
                </c:pt>
                <c:pt idx="721">
                  <c:v>39009</c:v>
                </c:pt>
                <c:pt idx="722">
                  <c:v>39010</c:v>
                </c:pt>
                <c:pt idx="723">
                  <c:v>39013</c:v>
                </c:pt>
                <c:pt idx="724">
                  <c:v>39014</c:v>
                </c:pt>
                <c:pt idx="725">
                  <c:v>39015</c:v>
                </c:pt>
                <c:pt idx="726">
                  <c:v>39016</c:v>
                </c:pt>
                <c:pt idx="727">
                  <c:v>39017</c:v>
                </c:pt>
                <c:pt idx="728">
                  <c:v>39020</c:v>
                </c:pt>
                <c:pt idx="729">
                  <c:v>39021</c:v>
                </c:pt>
                <c:pt idx="730">
                  <c:v>39022</c:v>
                </c:pt>
                <c:pt idx="731">
                  <c:v>39023</c:v>
                </c:pt>
                <c:pt idx="732">
                  <c:v>39024</c:v>
                </c:pt>
                <c:pt idx="733">
                  <c:v>39027</c:v>
                </c:pt>
                <c:pt idx="734">
                  <c:v>39028</c:v>
                </c:pt>
                <c:pt idx="735">
                  <c:v>39029</c:v>
                </c:pt>
                <c:pt idx="736">
                  <c:v>39030</c:v>
                </c:pt>
                <c:pt idx="737">
                  <c:v>39031</c:v>
                </c:pt>
                <c:pt idx="738">
                  <c:v>39034</c:v>
                </c:pt>
                <c:pt idx="739">
                  <c:v>39035</c:v>
                </c:pt>
                <c:pt idx="740">
                  <c:v>39036</c:v>
                </c:pt>
                <c:pt idx="741">
                  <c:v>39037</c:v>
                </c:pt>
                <c:pt idx="742">
                  <c:v>39038</c:v>
                </c:pt>
                <c:pt idx="743">
                  <c:v>39041</c:v>
                </c:pt>
                <c:pt idx="744">
                  <c:v>39042</c:v>
                </c:pt>
                <c:pt idx="745">
                  <c:v>39043</c:v>
                </c:pt>
                <c:pt idx="746">
                  <c:v>39044</c:v>
                </c:pt>
                <c:pt idx="747">
                  <c:v>39045</c:v>
                </c:pt>
                <c:pt idx="748">
                  <c:v>39048</c:v>
                </c:pt>
                <c:pt idx="749">
                  <c:v>39049</c:v>
                </c:pt>
                <c:pt idx="750">
                  <c:v>39050</c:v>
                </c:pt>
                <c:pt idx="751">
                  <c:v>39051</c:v>
                </c:pt>
                <c:pt idx="752">
                  <c:v>39052</c:v>
                </c:pt>
                <c:pt idx="753">
                  <c:v>39055</c:v>
                </c:pt>
                <c:pt idx="754">
                  <c:v>39056</c:v>
                </c:pt>
                <c:pt idx="755">
                  <c:v>39057</c:v>
                </c:pt>
                <c:pt idx="756">
                  <c:v>39058</c:v>
                </c:pt>
                <c:pt idx="757">
                  <c:v>39059</c:v>
                </c:pt>
                <c:pt idx="758">
                  <c:v>39062</c:v>
                </c:pt>
                <c:pt idx="759">
                  <c:v>39063</c:v>
                </c:pt>
                <c:pt idx="760">
                  <c:v>39064</c:v>
                </c:pt>
                <c:pt idx="761">
                  <c:v>39065</c:v>
                </c:pt>
                <c:pt idx="762">
                  <c:v>39066</c:v>
                </c:pt>
                <c:pt idx="763">
                  <c:v>39069</c:v>
                </c:pt>
                <c:pt idx="764">
                  <c:v>39070</c:v>
                </c:pt>
                <c:pt idx="765">
                  <c:v>39071</c:v>
                </c:pt>
                <c:pt idx="766">
                  <c:v>39072</c:v>
                </c:pt>
                <c:pt idx="767">
                  <c:v>39073</c:v>
                </c:pt>
                <c:pt idx="768">
                  <c:v>39078</c:v>
                </c:pt>
                <c:pt idx="769">
                  <c:v>39079</c:v>
                </c:pt>
                <c:pt idx="770">
                  <c:v>39080</c:v>
                </c:pt>
                <c:pt idx="771">
                  <c:v>39084</c:v>
                </c:pt>
                <c:pt idx="772">
                  <c:v>39085</c:v>
                </c:pt>
                <c:pt idx="773">
                  <c:v>39086</c:v>
                </c:pt>
                <c:pt idx="774">
                  <c:v>39087</c:v>
                </c:pt>
                <c:pt idx="775">
                  <c:v>39090</c:v>
                </c:pt>
                <c:pt idx="776">
                  <c:v>39091</c:v>
                </c:pt>
                <c:pt idx="777">
                  <c:v>39092</c:v>
                </c:pt>
                <c:pt idx="778">
                  <c:v>39093</c:v>
                </c:pt>
                <c:pt idx="779">
                  <c:v>39094</c:v>
                </c:pt>
                <c:pt idx="780">
                  <c:v>39097</c:v>
                </c:pt>
                <c:pt idx="781">
                  <c:v>39098</c:v>
                </c:pt>
                <c:pt idx="782">
                  <c:v>39099</c:v>
                </c:pt>
                <c:pt idx="783">
                  <c:v>39100</c:v>
                </c:pt>
                <c:pt idx="784">
                  <c:v>39101</c:v>
                </c:pt>
                <c:pt idx="785">
                  <c:v>39104</c:v>
                </c:pt>
                <c:pt idx="786">
                  <c:v>39105</c:v>
                </c:pt>
                <c:pt idx="787">
                  <c:v>39106</c:v>
                </c:pt>
                <c:pt idx="788">
                  <c:v>39107</c:v>
                </c:pt>
                <c:pt idx="789">
                  <c:v>39108</c:v>
                </c:pt>
                <c:pt idx="790">
                  <c:v>39111</c:v>
                </c:pt>
                <c:pt idx="791">
                  <c:v>39112</c:v>
                </c:pt>
                <c:pt idx="792">
                  <c:v>39113</c:v>
                </c:pt>
                <c:pt idx="793">
                  <c:v>39114</c:v>
                </c:pt>
                <c:pt idx="794">
                  <c:v>39115</c:v>
                </c:pt>
                <c:pt idx="795">
                  <c:v>39118</c:v>
                </c:pt>
                <c:pt idx="796">
                  <c:v>39119</c:v>
                </c:pt>
                <c:pt idx="797">
                  <c:v>39120</c:v>
                </c:pt>
                <c:pt idx="798">
                  <c:v>39121</c:v>
                </c:pt>
                <c:pt idx="799">
                  <c:v>39122</c:v>
                </c:pt>
                <c:pt idx="800">
                  <c:v>39125</c:v>
                </c:pt>
                <c:pt idx="801">
                  <c:v>39126</c:v>
                </c:pt>
                <c:pt idx="802">
                  <c:v>39127</c:v>
                </c:pt>
                <c:pt idx="803">
                  <c:v>39128</c:v>
                </c:pt>
                <c:pt idx="804">
                  <c:v>39129</c:v>
                </c:pt>
                <c:pt idx="805">
                  <c:v>39132</c:v>
                </c:pt>
                <c:pt idx="806">
                  <c:v>39133</c:v>
                </c:pt>
                <c:pt idx="807">
                  <c:v>39134</c:v>
                </c:pt>
                <c:pt idx="808">
                  <c:v>39135</c:v>
                </c:pt>
                <c:pt idx="809">
                  <c:v>39136</c:v>
                </c:pt>
                <c:pt idx="810">
                  <c:v>39139</c:v>
                </c:pt>
                <c:pt idx="811">
                  <c:v>39140</c:v>
                </c:pt>
                <c:pt idx="812">
                  <c:v>39141</c:v>
                </c:pt>
                <c:pt idx="813">
                  <c:v>39142</c:v>
                </c:pt>
                <c:pt idx="814">
                  <c:v>39143</c:v>
                </c:pt>
                <c:pt idx="815">
                  <c:v>39146</c:v>
                </c:pt>
                <c:pt idx="816">
                  <c:v>39147</c:v>
                </c:pt>
                <c:pt idx="817">
                  <c:v>39148</c:v>
                </c:pt>
                <c:pt idx="818">
                  <c:v>39149</c:v>
                </c:pt>
                <c:pt idx="819">
                  <c:v>39150</c:v>
                </c:pt>
                <c:pt idx="820">
                  <c:v>39153</c:v>
                </c:pt>
                <c:pt idx="821">
                  <c:v>39154</c:v>
                </c:pt>
                <c:pt idx="822">
                  <c:v>39155</c:v>
                </c:pt>
                <c:pt idx="823">
                  <c:v>39156</c:v>
                </c:pt>
                <c:pt idx="824">
                  <c:v>39157</c:v>
                </c:pt>
                <c:pt idx="825">
                  <c:v>39160</c:v>
                </c:pt>
                <c:pt idx="826">
                  <c:v>39161</c:v>
                </c:pt>
                <c:pt idx="827">
                  <c:v>39162</c:v>
                </c:pt>
                <c:pt idx="828">
                  <c:v>39163</c:v>
                </c:pt>
                <c:pt idx="829">
                  <c:v>39164</c:v>
                </c:pt>
                <c:pt idx="830">
                  <c:v>39167</c:v>
                </c:pt>
                <c:pt idx="831">
                  <c:v>39168</c:v>
                </c:pt>
                <c:pt idx="832">
                  <c:v>39169</c:v>
                </c:pt>
                <c:pt idx="833">
                  <c:v>39170</c:v>
                </c:pt>
                <c:pt idx="834">
                  <c:v>39171</c:v>
                </c:pt>
                <c:pt idx="835">
                  <c:v>39174</c:v>
                </c:pt>
                <c:pt idx="836">
                  <c:v>39175</c:v>
                </c:pt>
                <c:pt idx="837">
                  <c:v>39176</c:v>
                </c:pt>
                <c:pt idx="838">
                  <c:v>39177</c:v>
                </c:pt>
                <c:pt idx="839">
                  <c:v>39182</c:v>
                </c:pt>
                <c:pt idx="840">
                  <c:v>39183</c:v>
                </c:pt>
                <c:pt idx="841">
                  <c:v>39184</c:v>
                </c:pt>
                <c:pt idx="842">
                  <c:v>39185</c:v>
                </c:pt>
                <c:pt idx="843">
                  <c:v>39188</c:v>
                </c:pt>
                <c:pt idx="844">
                  <c:v>39189</c:v>
                </c:pt>
                <c:pt idx="845">
                  <c:v>39190</c:v>
                </c:pt>
                <c:pt idx="846">
                  <c:v>39191</c:v>
                </c:pt>
                <c:pt idx="847">
                  <c:v>39192</c:v>
                </c:pt>
                <c:pt idx="848">
                  <c:v>39195</c:v>
                </c:pt>
                <c:pt idx="849">
                  <c:v>39196</c:v>
                </c:pt>
                <c:pt idx="850">
                  <c:v>39197</c:v>
                </c:pt>
                <c:pt idx="851">
                  <c:v>39198</c:v>
                </c:pt>
                <c:pt idx="852">
                  <c:v>39199</c:v>
                </c:pt>
                <c:pt idx="853">
                  <c:v>39202</c:v>
                </c:pt>
                <c:pt idx="854">
                  <c:v>39204</c:v>
                </c:pt>
                <c:pt idx="855">
                  <c:v>39205</c:v>
                </c:pt>
                <c:pt idx="856">
                  <c:v>39206</c:v>
                </c:pt>
                <c:pt idx="857">
                  <c:v>39209</c:v>
                </c:pt>
                <c:pt idx="858">
                  <c:v>39210</c:v>
                </c:pt>
                <c:pt idx="859">
                  <c:v>39211</c:v>
                </c:pt>
                <c:pt idx="860">
                  <c:v>39212</c:v>
                </c:pt>
                <c:pt idx="861">
                  <c:v>39213</c:v>
                </c:pt>
                <c:pt idx="862">
                  <c:v>39216</c:v>
                </c:pt>
                <c:pt idx="863">
                  <c:v>39217</c:v>
                </c:pt>
                <c:pt idx="864">
                  <c:v>39218</c:v>
                </c:pt>
                <c:pt idx="865">
                  <c:v>39219</c:v>
                </c:pt>
                <c:pt idx="866">
                  <c:v>39220</c:v>
                </c:pt>
                <c:pt idx="867">
                  <c:v>39223</c:v>
                </c:pt>
                <c:pt idx="868">
                  <c:v>39224</c:v>
                </c:pt>
                <c:pt idx="869">
                  <c:v>39225</c:v>
                </c:pt>
                <c:pt idx="870">
                  <c:v>39226</c:v>
                </c:pt>
                <c:pt idx="871">
                  <c:v>39227</c:v>
                </c:pt>
                <c:pt idx="872">
                  <c:v>39230</c:v>
                </c:pt>
                <c:pt idx="873">
                  <c:v>39231</c:v>
                </c:pt>
                <c:pt idx="874">
                  <c:v>39232</c:v>
                </c:pt>
                <c:pt idx="875">
                  <c:v>39233</c:v>
                </c:pt>
                <c:pt idx="876">
                  <c:v>39234</c:v>
                </c:pt>
                <c:pt idx="877">
                  <c:v>39237</c:v>
                </c:pt>
                <c:pt idx="878">
                  <c:v>39238</c:v>
                </c:pt>
                <c:pt idx="879">
                  <c:v>39239</c:v>
                </c:pt>
                <c:pt idx="880">
                  <c:v>39240</c:v>
                </c:pt>
                <c:pt idx="881">
                  <c:v>39241</c:v>
                </c:pt>
                <c:pt idx="882">
                  <c:v>39244</c:v>
                </c:pt>
                <c:pt idx="883">
                  <c:v>39245</c:v>
                </c:pt>
                <c:pt idx="884">
                  <c:v>39246</c:v>
                </c:pt>
                <c:pt idx="885">
                  <c:v>39247</c:v>
                </c:pt>
                <c:pt idx="886">
                  <c:v>39248</c:v>
                </c:pt>
                <c:pt idx="887">
                  <c:v>39251</c:v>
                </c:pt>
                <c:pt idx="888">
                  <c:v>39252</c:v>
                </c:pt>
                <c:pt idx="889">
                  <c:v>39253</c:v>
                </c:pt>
                <c:pt idx="890">
                  <c:v>39254</c:v>
                </c:pt>
                <c:pt idx="891">
                  <c:v>39255</c:v>
                </c:pt>
                <c:pt idx="892">
                  <c:v>39258</c:v>
                </c:pt>
                <c:pt idx="893">
                  <c:v>39259</c:v>
                </c:pt>
                <c:pt idx="894">
                  <c:v>39260</c:v>
                </c:pt>
                <c:pt idx="895">
                  <c:v>39261</c:v>
                </c:pt>
                <c:pt idx="896">
                  <c:v>39262</c:v>
                </c:pt>
                <c:pt idx="897">
                  <c:v>39265</c:v>
                </c:pt>
                <c:pt idx="898">
                  <c:v>39266</c:v>
                </c:pt>
                <c:pt idx="899">
                  <c:v>39267</c:v>
                </c:pt>
                <c:pt idx="900">
                  <c:v>39268</c:v>
                </c:pt>
                <c:pt idx="901">
                  <c:v>39269</c:v>
                </c:pt>
                <c:pt idx="902">
                  <c:v>39272</c:v>
                </c:pt>
                <c:pt idx="903">
                  <c:v>39273</c:v>
                </c:pt>
                <c:pt idx="904">
                  <c:v>39274</c:v>
                </c:pt>
                <c:pt idx="905">
                  <c:v>39275</c:v>
                </c:pt>
                <c:pt idx="906">
                  <c:v>39276</c:v>
                </c:pt>
                <c:pt idx="907">
                  <c:v>39279</c:v>
                </c:pt>
                <c:pt idx="908">
                  <c:v>39280</c:v>
                </c:pt>
                <c:pt idx="909">
                  <c:v>39281</c:v>
                </c:pt>
                <c:pt idx="910">
                  <c:v>39282</c:v>
                </c:pt>
                <c:pt idx="911">
                  <c:v>39283</c:v>
                </c:pt>
                <c:pt idx="912">
                  <c:v>39286</c:v>
                </c:pt>
                <c:pt idx="913">
                  <c:v>39287</c:v>
                </c:pt>
                <c:pt idx="914">
                  <c:v>39288</c:v>
                </c:pt>
                <c:pt idx="915">
                  <c:v>39289</c:v>
                </c:pt>
                <c:pt idx="916">
                  <c:v>39290</c:v>
                </c:pt>
                <c:pt idx="917">
                  <c:v>39293</c:v>
                </c:pt>
                <c:pt idx="918">
                  <c:v>39294</c:v>
                </c:pt>
                <c:pt idx="919">
                  <c:v>39295</c:v>
                </c:pt>
                <c:pt idx="920">
                  <c:v>39296</c:v>
                </c:pt>
                <c:pt idx="921">
                  <c:v>39297</c:v>
                </c:pt>
                <c:pt idx="922">
                  <c:v>39300</c:v>
                </c:pt>
                <c:pt idx="923">
                  <c:v>39301</c:v>
                </c:pt>
                <c:pt idx="924">
                  <c:v>39302</c:v>
                </c:pt>
                <c:pt idx="925">
                  <c:v>39303</c:v>
                </c:pt>
                <c:pt idx="926">
                  <c:v>39304</c:v>
                </c:pt>
                <c:pt idx="927">
                  <c:v>39307</c:v>
                </c:pt>
                <c:pt idx="928">
                  <c:v>39308</c:v>
                </c:pt>
                <c:pt idx="929">
                  <c:v>39309</c:v>
                </c:pt>
                <c:pt idx="930">
                  <c:v>39310</c:v>
                </c:pt>
                <c:pt idx="931">
                  <c:v>39311</c:v>
                </c:pt>
                <c:pt idx="932">
                  <c:v>39314</c:v>
                </c:pt>
                <c:pt idx="933">
                  <c:v>39315</c:v>
                </c:pt>
                <c:pt idx="934">
                  <c:v>39316</c:v>
                </c:pt>
                <c:pt idx="935">
                  <c:v>39317</c:v>
                </c:pt>
                <c:pt idx="936">
                  <c:v>39318</c:v>
                </c:pt>
                <c:pt idx="937">
                  <c:v>39321</c:v>
                </c:pt>
                <c:pt idx="938">
                  <c:v>39322</c:v>
                </c:pt>
                <c:pt idx="939">
                  <c:v>39323</c:v>
                </c:pt>
                <c:pt idx="940">
                  <c:v>39324</c:v>
                </c:pt>
                <c:pt idx="941">
                  <c:v>39325</c:v>
                </c:pt>
                <c:pt idx="942">
                  <c:v>39328</c:v>
                </c:pt>
                <c:pt idx="943">
                  <c:v>39329</c:v>
                </c:pt>
                <c:pt idx="944">
                  <c:v>39330</c:v>
                </c:pt>
                <c:pt idx="945">
                  <c:v>39331</c:v>
                </c:pt>
                <c:pt idx="946">
                  <c:v>39332</c:v>
                </c:pt>
                <c:pt idx="947">
                  <c:v>39335</c:v>
                </c:pt>
                <c:pt idx="948">
                  <c:v>39336</c:v>
                </c:pt>
                <c:pt idx="949">
                  <c:v>39337</c:v>
                </c:pt>
                <c:pt idx="950">
                  <c:v>39338</c:v>
                </c:pt>
                <c:pt idx="951">
                  <c:v>39339</c:v>
                </c:pt>
                <c:pt idx="952">
                  <c:v>39342</c:v>
                </c:pt>
                <c:pt idx="953">
                  <c:v>39343</c:v>
                </c:pt>
                <c:pt idx="954">
                  <c:v>39344</c:v>
                </c:pt>
                <c:pt idx="955">
                  <c:v>39345</c:v>
                </c:pt>
                <c:pt idx="956">
                  <c:v>39346</c:v>
                </c:pt>
                <c:pt idx="957">
                  <c:v>39349</c:v>
                </c:pt>
                <c:pt idx="958">
                  <c:v>39350</c:v>
                </c:pt>
                <c:pt idx="959">
                  <c:v>39351</c:v>
                </c:pt>
                <c:pt idx="960">
                  <c:v>39352</c:v>
                </c:pt>
                <c:pt idx="961">
                  <c:v>39353</c:v>
                </c:pt>
                <c:pt idx="962">
                  <c:v>39356</c:v>
                </c:pt>
                <c:pt idx="963">
                  <c:v>39357</c:v>
                </c:pt>
                <c:pt idx="964">
                  <c:v>39358</c:v>
                </c:pt>
                <c:pt idx="965">
                  <c:v>39359</c:v>
                </c:pt>
                <c:pt idx="966">
                  <c:v>39360</c:v>
                </c:pt>
                <c:pt idx="967">
                  <c:v>39363</c:v>
                </c:pt>
                <c:pt idx="968">
                  <c:v>39364</c:v>
                </c:pt>
                <c:pt idx="969">
                  <c:v>39365</c:v>
                </c:pt>
                <c:pt idx="970">
                  <c:v>39366</c:v>
                </c:pt>
                <c:pt idx="971">
                  <c:v>39367</c:v>
                </c:pt>
                <c:pt idx="972">
                  <c:v>39370</c:v>
                </c:pt>
                <c:pt idx="973">
                  <c:v>39371</c:v>
                </c:pt>
                <c:pt idx="974">
                  <c:v>39372</c:v>
                </c:pt>
                <c:pt idx="975">
                  <c:v>39373</c:v>
                </c:pt>
                <c:pt idx="976">
                  <c:v>39374</c:v>
                </c:pt>
                <c:pt idx="977">
                  <c:v>39377</c:v>
                </c:pt>
                <c:pt idx="978">
                  <c:v>39378</c:v>
                </c:pt>
                <c:pt idx="979">
                  <c:v>39379</c:v>
                </c:pt>
                <c:pt idx="980">
                  <c:v>39380</c:v>
                </c:pt>
                <c:pt idx="981">
                  <c:v>39381</c:v>
                </c:pt>
                <c:pt idx="982">
                  <c:v>39384</c:v>
                </c:pt>
                <c:pt idx="983">
                  <c:v>39385</c:v>
                </c:pt>
                <c:pt idx="984">
                  <c:v>39386</c:v>
                </c:pt>
                <c:pt idx="985">
                  <c:v>39387</c:v>
                </c:pt>
                <c:pt idx="986">
                  <c:v>39388</c:v>
                </c:pt>
                <c:pt idx="987">
                  <c:v>39391</c:v>
                </c:pt>
                <c:pt idx="988">
                  <c:v>39392</c:v>
                </c:pt>
                <c:pt idx="989">
                  <c:v>39393</c:v>
                </c:pt>
                <c:pt idx="990">
                  <c:v>39394</c:v>
                </c:pt>
                <c:pt idx="991">
                  <c:v>39395</c:v>
                </c:pt>
                <c:pt idx="992">
                  <c:v>39398</c:v>
                </c:pt>
                <c:pt idx="993">
                  <c:v>39399</c:v>
                </c:pt>
                <c:pt idx="994">
                  <c:v>39400</c:v>
                </c:pt>
                <c:pt idx="995">
                  <c:v>39401</c:v>
                </c:pt>
                <c:pt idx="996">
                  <c:v>39402</c:v>
                </c:pt>
                <c:pt idx="997">
                  <c:v>39405</c:v>
                </c:pt>
                <c:pt idx="998">
                  <c:v>39406</c:v>
                </c:pt>
                <c:pt idx="999">
                  <c:v>39407</c:v>
                </c:pt>
                <c:pt idx="1000">
                  <c:v>39408</c:v>
                </c:pt>
                <c:pt idx="1001">
                  <c:v>39409</c:v>
                </c:pt>
                <c:pt idx="1002">
                  <c:v>39412</c:v>
                </c:pt>
                <c:pt idx="1003">
                  <c:v>39413</c:v>
                </c:pt>
                <c:pt idx="1004">
                  <c:v>39414</c:v>
                </c:pt>
                <c:pt idx="1005">
                  <c:v>39415</c:v>
                </c:pt>
                <c:pt idx="1006">
                  <c:v>39416</c:v>
                </c:pt>
                <c:pt idx="1007">
                  <c:v>39419</c:v>
                </c:pt>
                <c:pt idx="1008">
                  <c:v>39420</c:v>
                </c:pt>
                <c:pt idx="1009">
                  <c:v>39421</c:v>
                </c:pt>
                <c:pt idx="1010">
                  <c:v>39422</c:v>
                </c:pt>
                <c:pt idx="1011">
                  <c:v>39423</c:v>
                </c:pt>
                <c:pt idx="1012">
                  <c:v>39426</c:v>
                </c:pt>
                <c:pt idx="1013">
                  <c:v>39427</c:v>
                </c:pt>
                <c:pt idx="1014">
                  <c:v>39428</c:v>
                </c:pt>
                <c:pt idx="1015">
                  <c:v>39429</c:v>
                </c:pt>
                <c:pt idx="1016">
                  <c:v>39430</c:v>
                </c:pt>
                <c:pt idx="1017">
                  <c:v>39433</c:v>
                </c:pt>
                <c:pt idx="1018">
                  <c:v>39434</c:v>
                </c:pt>
                <c:pt idx="1019">
                  <c:v>39435</c:v>
                </c:pt>
                <c:pt idx="1020">
                  <c:v>39436</c:v>
                </c:pt>
                <c:pt idx="1021">
                  <c:v>39437</c:v>
                </c:pt>
                <c:pt idx="1022">
                  <c:v>39440</c:v>
                </c:pt>
                <c:pt idx="1023">
                  <c:v>39443</c:v>
                </c:pt>
                <c:pt idx="1024">
                  <c:v>39444</c:v>
                </c:pt>
                <c:pt idx="1025">
                  <c:v>39447</c:v>
                </c:pt>
                <c:pt idx="1026">
                  <c:v>39449</c:v>
                </c:pt>
                <c:pt idx="1027">
                  <c:v>39450</c:v>
                </c:pt>
                <c:pt idx="1028">
                  <c:v>39451</c:v>
                </c:pt>
                <c:pt idx="1029">
                  <c:v>39454</c:v>
                </c:pt>
                <c:pt idx="1030">
                  <c:v>39455</c:v>
                </c:pt>
                <c:pt idx="1031">
                  <c:v>39456</c:v>
                </c:pt>
                <c:pt idx="1032">
                  <c:v>39457</c:v>
                </c:pt>
                <c:pt idx="1033">
                  <c:v>39458</c:v>
                </c:pt>
                <c:pt idx="1034">
                  <c:v>39461</c:v>
                </c:pt>
                <c:pt idx="1035">
                  <c:v>39462</c:v>
                </c:pt>
                <c:pt idx="1036">
                  <c:v>39463</c:v>
                </c:pt>
                <c:pt idx="1037">
                  <c:v>39464</c:v>
                </c:pt>
                <c:pt idx="1038">
                  <c:v>39465</c:v>
                </c:pt>
                <c:pt idx="1039">
                  <c:v>39468</c:v>
                </c:pt>
                <c:pt idx="1040">
                  <c:v>39469</c:v>
                </c:pt>
                <c:pt idx="1041">
                  <c:v>39470</c:v>
                </c:pt>
                <c:pt idx="1042">
                  <c:v>39471</c:v>
                </c:pt>
                <c:pt idx="1043">
                  <c:v>39472</c:v>
                </c:pt>
                <c:pt idx="1044">
                  <c:v>39475</c:v>
                </c:pt>
                <c:pt idx="1045">
                  <c:v>39476</c:v>
                </c:pt>
                <c:pt idx="1046">
                  <c:v>39477</c:v>
                </c:pt>
                <c:pt idx="1047">
                  <c:v>39478</c:v>
                </c:pt>
                <c:pt idx="1048">
                  <c:v>39479</c:v>
                </c:pt>
                <c:pt idx="1049">
                  <c:v>39482</c:v>
                </c:pt>
                <c:pt idx="1050">
                  <c:v>39483</c:v>
                </c:pt>
                <c:pt idx="1051">
                  <c:v>39484</c:v>
                </c:pt>
                <c:pt idx="1052">
                  <c:v>39485</c:v>
                </c:pt>
                <c:pt idx="1053">
                  <c:v>39486</c:v>
                </c:pt>
                <c:pt idx="1054">
                  <c:v>39489</c:v>
                </c:pt>
                <c:pt idx="1055">
                  <c:v>39490</c:v>
                </c:pt>
                <c:pt idx="1056">
                  <c:v>39491</c:v>
                </c:pt>
                <c:pt idx="1057">
                  <c:v>39492</c:v>
                </c:pt>
                <c:pt idx="1058">
                  <c:v>39493</c:v>
                </c:pt>
                <c:pt idx="1059">
                  <c:v>39496</c:v>
                </c:pt>
                <c:pt idx="1060">
                  <c:v>39497</c:v>
                </c:pt>
                <c:pt idx="1061">
                  <c:v>39498</c:v>
                </c:pt>
                <c:pt idx="1062">
                  <c:v>39499</c:v>
                </c:pt>
                <c:pt idx="1063">
                  <c:v>39500</c:v>
                </c:pt>
                <c:pt idx="1064">
                  <c:v>39503</c:v>
                </c:pt>
                <c:pt idx="1065">
                  <c:v>39504</c:v>
                </c:pt>
                <c:pt idx="1066">
                  <c:v>39505</c:v>
                </c:pt>
                <c:pt idx="1067">
                  <c:v>39506</c:v>
                </c:pt>
                <c:pt idx="1068">
                  <c:v>39507</c:v>
                </c:pt>
                <c:pt idx="1069">
                  <c:v>39510</c:v>
                </c:pt>
                <c:pt idx="1070">
                  <c:v>39511</c:v>
                </c:pt>
                <c:pt idx="1071">
                  <c:v>39512</c:v>
                </c:pt>
                <c:pt idx="1072">
                  <c:v>39513</c:v>
                </c:pt>
                <c:pt idx="1073">
                  <c:v>39514</c:v>
                </c:pt>
                <c:pt idx="1074">
                  <c:v>39517</c:v>
                </c:pt>
                <c:pt idx="1075">
                  <c:v>39518</c:v>
                </c:pt>
                <c:pt idx="1076">
                  <c:v>39519</c:v>
                </c:pt>
                <c:pt idx="1077">
                  <c:v>39520</c:v>
                </c:pt>
                <c:pt idx="1078">
                  <c:v>39521</c:v>
                </c:pt>
                <c:pt idx="1079">
                  <c:v>39524</c:v>
                </c:pt>
                <c:pt idx="1080">
                  <c:v>39525</c:v>
                </c:pt>
                <c:pt idx="1081">
                  <c:v>39526</c:v>
                </c:pt>
                <c:pt idx="1082">
                  <c:v>39527</c:v>
                </c:pt>
                <c:pt idx="1083">
                  <c:v>39532</c:v>
                </c:pt>
                <c:pt idx="1084">
                  <c:v>39533</c:v>
                </c:pt>
                <c:pt idx="1085">
                  <c:v>39534</c:v>
                </c:pt>
                <c:pt idx="1086">
                  <c:v>39535</c:v>
                </c:pt>
                <c:pt idx="1087">
                  <c:v>39538</c:v>
                </c:pt>
                <c:pt idx="1088">
                  <c:v>39539</c:v>
                </c:pt>
                <c:pt idx="1089">
                  <c:v>39540</c:v>
                </c:pt>
                <c:pt idx="1090">
                  <c:v>39541</c:v>
                </c:pt>
                <c:pt idx="1091">
                  <c:v>39542</c:v>
                </c:pt>
                <c:pt idx="1092">
                  <c:v>39545</c:v>
                </c:pt>
                <c:pt idx="1093">
                  <c:v>39546</c:v>
                </c:pt>
                <c:pt idx="1094">
                  <c:v>39547</c:v>
                </c:pt>
                <c:pt idx="1095">
                  <c:v>39548</c:v>
                </c:pt>
                <c:pt idx="1096">
                  <c:v>39549</c:v>
                </c:pt>
                <c:pt idx="1097">
                  <c:v>39552</c:v>
                </c:pt>
                <c:pt idx="1098">
                  <c:v>39553</c:v>
                </c:pt>
                <c:pt idx="1099">
                  <c:v>39554</c:v>
                </c:pt>
                <c:pt idx="1100">
                  <c:v>39555</c:v>
                </c:pt>
                <c:pt idx="1101">
                  <c:v>39556</c:v>
                </c:pt>
                <c:pt idx="1102">
                  <c:v>39559</c:v>
                </c:pt>
                <c:pt idx="1103">
                  <c:v>39560</c:v>
                </c:pt>
                <c:pt idx="1104">
                  <c:v>39561</c:v>
                </c:pt>
                <c:pt idx="1105">
                  <c:v>39562</c:v>
                </c:pt>
                <c:pt idx="1106">
                  <c:v>39563</c:v>
                </c:pt>
                <c:pt idx="1107">
                  <c:v>39566</c:v>
                </c:pt>
                <c:pt idx="1108">
                  <c:v>39567</c:v>
                </c:pt>
                <c:pt idx="1109">
                  <c:v>39568</c:v>
                </c:pt>
                <c:pt idx="1110">
                  <c:v>39570</c:v>
                </c:pt>
                <c:pt idx="1111">
                  <c:v>39573</c:v>
                </c:pt>
                <c:pt idx="1112">
                  <c:v>39574</c:v>
                </c:pt>
                <c:pt idx="1113">
                  <c:v>39575</c:v>
                </c:pt>
                <c:pt idx="1114">
                  <c:v>39576</c:v>
                </c:pt>
                <c:pt idx="1115">
                  <c:v>39577</c:v>
                </c:pt>
                <c:pt idx="1116">
                  <c:v>39580</c:v>
                </c:pt>
                <c:pt idx="1117">
                  <c:v>39581</c:v>
                </c:pt>
                <c:pt idx="1118">
                  <c:v>39582</c:v>
                </c:pt>
                <c:pt idx="1119">
                  <c:v>39583</c:v>
                </c:pt>
                <c:pt idx="1120">
                  <c:v>39584</c:v>
                </c:pt>
                <c:pt idx="1121">
                  <c:v>39587</c:v>
                </c:pt>
                <c:pt idx="1122">
                  <c:v>39588</c:v>
                </c:pt>
                <c:pt idx="1123">
                  <c:v>39589</c:v>
                </c:pt>
                <c:pt idx="1124">
                  <c:v>39590</c:v>
                </c:pt>
                <c:pt idx="1125">
                  <c:v>39591</c:v>
                </c:pt>
                <c:pt idx="1126">
                  <c:v>39594</c:v>
                </c:pt>
                <c:pt idx="1127">
                  <c:v>39595</c:v>
                </c:pt>
                <c:pt idx="1128">
                  <c:v>39596</c:v>
                </c:pt>
                <c:pt idx="1129">
                  <c:v>39597</c:v>
                </c:pt>
                <c:pt idx="1130">
                  <c:v>39598</c:v>
                </c:pt>
                <c:pt idx="1131">
                  <c:v>39601</c:v>
                </c:pt>
                <c:pt idx="1132">
                  <c:v>39602</c:v>
                </c:pt>
                <c:pt idx="1133">
                  <c:v>39603</c:v>
                </c:pt>
                <c:pt idx="1134">
                  <c:v>39604</c:v>
                </c:pt>
                <c:pt idx="1135">
                  <c:v>39605</c:v>
                </c:pt>
                <c:pt idx="1136">
                  <c:v>39608</c:v>
                </c:pt>
                <c:pt idx="1137">
                  <c:v>39609</c:v>
                </c:pt>
                <c:pt idx="1138">
                  <c:v>39610</c:v>
                </c:pt>
                <c:pt idx="1139">
                  <c:v>39611</c:v>
                </c:pt>
                <c:pt idx="1140">
                  <c:v>39612</c:v>
                </c:pt>
                <c:pt idx="1141">
                  <c:v>39615</c:v>
                </c:pt>
                <c:pt idx="1142">
                  <c:v>39616</c:v>
                </c:pt>
                <c:pt idx="1143">
                  <c:v>39617</c:v>
                </c:pt>
                <c:pt idx="1144">
                  <c:v>39618</c:v>
                </c:pt>
                <c:pt idx="1145">
                  <c:v>39619</c:v>
                </c:pt>
                <c:pt idx="1146">
                  <c:v>39622</c:v>
                </c:pt>
                <c:pt idx="1147">
                  <c:v>39623</c:v>
                </c:pt>
                <c:pt idx="1148">
                  <c:v>39624</c:v>
                </c:pt>
                <c:pt idx="1149">
                  <c:v>39625</c:v>
                </c:pt>
                <c:pt idx="1150">
                  <c:v>39626</c:v>
                </c:pt>
                <c:pt idx="1151">
                  <c:v>39629</c:v>
                </c:pt>
                <c:pt idx="1152">
                  <c:v>39630</c:v>
                </c:pt>
                <c:pt idx="1153">
                  <c:v>39631</c:v>
                </c:pt>
                <c:pt idx="1154">
                  <c:v>39632</c:v>
                </c:pt>
                <c:pt idx="1155">
                  <c:v>39633</c:v>
                </c:pt>
                <c:pt idx="1156">
                  <c:v>39636</c:v>
                </c:pt>
                <c:pt idx="1157">
                  <c:v>39637</c:v>
                </c:pt>
                <c:pt idx="1158">
                  <c:v>39638</c:v>
                </c:pt>
                <c:pt idx="1159">
                  <c:v>39639</c:v>
                </c:pt>
                <c:pt idx="1160">
                  <c:v>39640</c:v>
                </c:pt>
                <c:pt idx="1161">
                  <c:v>39643</c:v>
                </c:pt>
                <c:pt idx="1162">
                  <c:v>39644</c:v>
                </c:pt>
                <c:pt idx="1163">
                  <c:v>39645</c:v>
                </c:pt>
                <c:pt idx="1164">
                  <c:v>39646</c:v>
                </c:pt>
                <c:pt idx="1165">
                  <c:v>39647</c:v>
                </c:pt>
                <c:pt idx="1166">
                  <c:v>39650</c:v>
                </c:pt>
                <c:pt idx="1167">
                  <c:v>39651</c:v>
                </c:pt>
                <c:pt idx="1168">
                  <c:v>39652</c:v>
                </c:pt>
                <c:pt idx="1169">
                  <c:v>39653</c:v>
                </c:pt>
                <c:pt idx="1170">
                  <c:v>39654</c:v>
                </c:pt>
                <c:pt idx="1171">
                  <c:v>39657</c:v>
                </c:pt>
                <c:pt idx="1172">
                  <c:v>39658</c:v>
                </c:pt>
                <c:pt idx="1173">
                  <c:v>39659</c:v>
                </c:pt>
                <c:pt idx="1174">
                  <c:v>39660</c:v>
                </c:pt>
                <c:pt idx="1175">
                  <c:v>39661</c:v>
                </c:pt>
                <c:pt idx="1176">
                  <c:v>39664</c:v>
                </c:pt>
                <c:pt idx="1177">
                  <c:v>39665</c:v>
                </c:pt>
                <c:pt idx="1178">
                  <c:v>39666</c:v>
                </c:pt>
                <c:pt idx="1179">
                  <c:v>39667</c:v>
                </c:pt>
                <c:pt idx="1180">
                  <c:v>39668</c:v>
                </c:pt>
                <c:pt idx="1181">
                  <c:v>39671</c:v>
                </c:pt>
                <c:pt idx="1182">
                  <c:v>39672</c:v>
                </c:pt>
                <c:pt idx="1183">
                  <c:v>39673</c:v>
                </c:pt>
                <c:pt idx="1184">
                  <c:v>39674</c:v>
                </c:pt>
                <c:pt idx="1185">
                  <c:v>39675</c:v>
                </c:pt>
                <c:pt idx="1186">
                  <c:v>39678</c:v>
                </c:pt>
                <c:pt idx="1187">
                  <c:v>39679</c:v>
                </c:pt>
                <c:pt idx="1188">
                  <c:v>39680</c:v>
                </c:pt>
                <c:pt idx="1189">
                  <c:v>39681</c:v>
                </c:pt>
                <c:pt idx="1190">
                  <c:v>39682</c:v>
                </c:pt>
                <c:pt idx="1191">
                  <c:v>39685</c:v>
                </c:pt>
                <c:pt idx="1192">
                  <c:v>39686</c:v>
                </c:pt>
                <c:pt idx="1193">
                  <c:v>39687</c:v>
                </c:pt>
                <c:pt idx="1194">
                  <c:v>39688</c:v>
                </c:pt>
                <c:pt idx="1195">
                  <c:v>39689</c:v>
                </c:pt>
                <c:pt idx="1196">
                  <c:v>39692</c:v>
                </c:pt>
                <c:pt idx="1197">
                  <c:v>39693</c:v>
                </c:pt>
                <c:pt idx="1198">
                  <c:v>39694</c:v>
                </c:pt>
                <c:pt idx="1199">
                  <c:v>39695</c:v>
                </c:pt>
                <c:pt idx="1200">
                  <c:v>39696</c:v>
                </c:pt>
                <c:pt idx="1201">
                  <c:v>39699</c:v>
                </c:pt>
                <c:pt idx="1202">
                  <c:v>39700</c:v>
                </c:pt>
                <c:pt idx="1203">
                  <c:v>39701</c:v>
                </c:pt>
                <c:pt idx="1204">
                  <c:v>39702</c:v>
                </c:pt>
                <c:pt idx="1205">
                  <c:v>39703</c:v>
                </c:pt>
                <c:pt idx="1206">
                  <c:v>39706</c:v>
                </c:pt>
                <c:pt idx="1207">
                  <c:v>39707</c:v>
                </c:pt>
                <c:pt idx="1208">
                  <c:v>39708</c:v>
                </c:pt>
                <c:pt idx="1209">
                  <c:v>39709</c:v>
                </c:pt>
                <c:pt idx="1210">
                  <c:v>39710</c:v>
                </c:pt>
                <c:pt idx="1211">
                  <c:v>39713</c:v>
                </c:pt>
                <c:pt idx="1212">
                  <c:v>39714</c:v>
                </c:pt>
                <c:pt idx="1213">
                  <c:v>39715</c:v>
                </c:pt>
                <c:pt idx="1214">
                  <c:v>39716</c:v>
                </c:pt>
                <c:pt idx="1215">
                  <c:v>39717</c:v>
                </c:pt>
                <c:pt idx="1216">
                  <c:v>39720</c:v>
                </c:pt>
                <c:pt idx="1217">
                  <c:v>39721</c:v>
                </c:pt>
                <c:pt idx="1218">
                  <c:v>39722</c:v>
                </c:pt>
                <c:pt idx="1219">
                  <c:v>39723</c:v>
                </c:pt>
                <c:pt idx="1220">
                  <c:v>39724</c:v>
                </c:pt>
                <c:pt idx="1221">
                  <c:v>39727</c:v>
                </c:pt>
                <c:pt idx="1222">
                  <c:v>39728</c:v>
                </c:pt>
                <c:pt idx="1223">
                  <c:v>39729</c:v>
                </c:pt>
                <c:pt idx="1224">
                  <c:v>39730</c:v>
                </c:pt>
                <c:pt idx="1225">
                  <c:v>39731</c:v>
                </c:pt>
                <c:pt idx="1226">
                  <c:v>39734</c:v>
                </c:pt>
                <c:pt idx="1227">
                  <c:v>39735</c:v>
                </c:pt>
                <c:pt idx="1228">
                  <c:v>39736</c:v>
                </c:pt>
                <c:pt idx="1229">
                  <c:v>39737</c:v>
                </c:pt>
                <c:pt idx="1230">
                  <c:v>39738</c:v>
                </c:pt>
                <c:pt idx="1231">
                  <c:v>39741</c:v>
                </c:pt>
                <c:pt idx="1232">
                  <c:v>39742</c:v>
                </c:pt>
                <c:pt idx="1233">
                  <c:v>39743</c:v>
                </c:pt>
                <c:pt idx="1234">
                  <c:v>39744</c:v>
                </c:pt>
                <c:pt idx="1235">
                  <c:v>39745</c:v>
                </c:pt>
                <c:pt idx="1236">
                  <c:v>39748</c:v>
                </c:pt>
                <c:pt idx="1237">
                  <c:v>39749</c:v>
                </c:pt>
                <c:pt idx="1238">
                  <c:v>39750</c:v>
                </c:pt>
                <c:pt idx="1239">
                  <c:v>39751</c:v>
                </c:pt>
                <c:pt idx="1240">
                  <c:v>39752</c:v>
                </c:pt>
                <c:pt idx="1241">
                  <c:v>39755</c:v>
                </c:pt>
                <c:pt idx="1242">
                  <c:v>39756</c:v>
                </c:pt>
                <c:pt idx="1243">
                  <c:v>39757</c:v>
                </c:pt>
                <c:pt idx="1244">
                  <c:v>39758</c:v>
                </c:pt>
                <c:pt idx="1245">
                  <c:v>39759</c:v>
                </c:pt>
                <c:pt idx="1246">
                  <c:v>39762</c:v>
                </c:pt>
                <c:pt idx="1247">
                  <c:v>39763</c:v>
                </c:pt>
                <c:pt idx="1248">
                  <c:v>39764</c:v>
                </c:pt>
                <c:pt idx="1249">
                  <c:v>39765</c:v>
                </c:pt>
                <c:pt idx="1250">
                  <c:v>39766</c:v>
                </c:pt>
                <c:pt idx="1251">
                  <c:v>39769</c:v>
                </c:pt>
                <c:pt idx="1252">
                  <c:v>39770</c:v>
                </c:pt>
                <c:pt idx="1253">
                  <c:v>39771</c:v>
                </c:pt>
                <c:pt idx="1254">
                  <c:v>39772</c:v>
                </c:pt>
                <c:pt idx="1255">
                  <c:v>39773</c:v>
                </c:pt>
                <c:pt idx="1256">
                  <c:v>39776</c:v>
                </c:pt>
                <c:pt idx="1257">
                  <c:v>39777</c:v>
                </c:pt>
                <c:pt idx="1258">
                  <c:v>39778</c:v>
                </c:pt>
                <c:pt idx="1259">
                  <c:v>39779</c:v>
                </c:pt>
                <c:pt idx="1260">
                  <c:v>39780</c:v>
                </c:pt>
                <c:pt idx="1261">
                  <c:v>39783</c:v>
                </c:pt>
                <c:pt idx="1262">
                  <c:v>39784</c:v>
                </c:pt>
                <c:pt idx="1263">
                  <c:v>39785</c:v>
                </c:pt>
                <c:pt idx="1264">
                  <c:v>39786</c:v>
                </c:pt>
                <c:pt idx="1265">
                  <c:v>39787</c:v>
                </c:pt>
                <c:pt idx="1266">
                  <c:v>39790</c:v>
                </c:pt>
                <c:pt idx="1267">
                  <c:v>39791</c:v>
                </c:pt>
                <c:pt idx="1268">
                  <c:v>39792</c:v>
                </c:pt>
                <c:pt idx="1269">
                  <c:v>39793</c:v>
                </c:pt>
                <c:pt idx="1270">
                  <c:v>39794</c:v>
                </c:pt>
                <c:pt idx="1271">
                  <c:v>39797</c:v>
                </c:pt>
                <c:pt idx="1272">
                  <c:v>39798</c:v>
                </c:pt>
                <c:pt idx="1273">
                  <c:v>39799</c:v>
                </c:pt>
                <c:pt idx="1274">
                  <c:v>39800</c:v>
                </c:pt>
                <c:pt idx="1275">
                  <c:v>39801</c:v>
                </c:pt>
                <c:pt idx="1276">
                  <c:v>39804</c:v>
                </c:pt>
                <c:pt idx="1277">
                  <c:v>39805</c:v>
                </c:pt>
                <c:pt idx="1278">
                  <c:v>39806</c:v>
                </c:pt>
                <c:pt idx="1279">
                  <c:v>39811</c:v>
                </c:pt>
                <c:pt idx="1280">
                  <c:v>39812</c:v>
                </c:pt>
                <c:pt idx="1281">
                  <c:v>39813</c:v>
                </c:pt>
                <c:pt idx="1282">
                  <c:v>39815</c:v>
                </c:pt>
                <c:pt idx="1283">
                  <c:v>39818</c:v>
                </c:pt>
                <c:pt idx="1284">
                  <c:v>39819</c:v>
                </c:pt>
                <c:pt idx="1285">
                  <c:v>39820</c:v>
                </c:pt>
                <c:pt idx="1286">
                  <c:v>39821</c:v>
                </c:pt>
                <c:pt idx="1287">
                  <c:v>39822</c:v>
                </c:pt>
                <c:pt idx="1288">
                  <c:v>39825</c:v>
                </c:pt>
                <c:pt idx="1289">
                  <c:v>39826</c:v>
                </c:pt>
                <c:pt idx="1290">
                  <c:v>39827</c:v>
                </c:pt>
                <c:pt idx="1291">
                  <c:v>39828</c:v>
                </c:pt>
                <c:pt idx="1292">
                  <c:v>39829</c:v>
                </c:pt>
                <c:pt idx="1293">
                  <c:v>39832</c:v>
                </c:pt>
                <c:pt idx="1294">
                  <c:v>39833</c:v>
                </c:pt>
                <c:pt idx="1295">
                  <c:v>39834</c:v>
                </c:pt>
                <c:pt idx="1296">
                  <c:v>39835</c:v>
                </c:pt>
                <c:pt idx="1297">
                  <c:v>39836</c:v>
                </c:pt>
                <c:pt idx="1298">
                  <c:v>39839</c:v>
                </c:pt>
                <c:pt idx="1299">
                  <c:v>39840</c:v>
                </c:pt>
                <c:pt idx="1300">
                  <c:v>39841</c:v>
                </c:pt>
                <c:pt idx="1301">
                  <c:v>39842</c:v>
                </c:pt>
                <c:pt idx="1302">
                  <c:v>39843</c:v>
                </c:pt>
                <c:pt idx="1303">
                  <c:v>39846</c:v>
                </c:pt>
                <c:pt idx="1304">
                  <c:v>39847</c:v>
                </c:pt>
                <c:pt idx="1305">
                  <c:v>39848</c:v>
                </c:pt>
                <c:pt idx="1306">
                  <c:v>39849</c:v>
                </c:pt>
                <c:pt idx="1307">
                  <c:v>39850</c:v>
                </c:pt>
                <c:pt idx="1308">
                  <c:v>39853</c:v>
                </c:pt>
                <c:pt idx="1309">
                  <c:v>39854</c:v>
                </c:pt>
                <c:pt idx="1310">
                  <c:v>39855</c:v>
                </c:pt>
                <c:pt idx="1311">
                  <c:v>39856</c:v>
                </c:pt>
                <c:pt idx="1312">
                  <c:v>39857</c:v>
                </c:pt>
                <c:pt idx="1313">
                  <c:v>39860</c:v>
                </c:pt>
                <c:pt idx="1314">
                  <c:v>39861</c:v>
                </c:pt>
                <c:pt idx="1315">
                  <c:v>39862</c:v>
                </c:pt>
                <c:pt idx="1316">
                  <c:v>39863</c:v>
                </c:pt>
                <c:pt idx="1317">
                  <c:v>39864</c:v>
                </c:pt>
                <c:pt idx="1318">
                  <c:v>39867</c:v>
                </c:pt>
                <c:pt idx="1319">
                  <c:v>39868</c:v>
                </c:pt>
                <c:pt idx="1320">
                  <c:v>39869</c:v>
                </c:pt>
                <c:pt idx="1321">
                  <c:v>39870</c:v>
                </c:pt>
                <c:pt idx="1322">
                  <c:v>39871</c:v>
                </c:pt>
                <c:pt idx="1323">
                  <c:v>39874</c:v>
                </c:pt>
                <c:pt idx="1324">
                  <c:v>39875</c:v>
                </c:pt>
                <c:pt idx="1325">
                  <c:v>39876</c:v>
                </c:pt>
                <c:pt idx="1326">
                  <c:v>39877</c:v>
                </c:pt>
                <c:pt idx="1327">
                  <c:v>39878</c:v>
                </c:pt>
                <c:pt idx="1328">
                  <c:v>39881</c:v>
                </c:pt>
                <c:pt idx="1329">
                  <c:v>39882</c:v>
                </c:pt>
                <c:pt idx="1330">
                  <c:v>39883</c:v>
                </c:pt>
                <c:pt idx="1331">
                  <c:v>39884</c:v>
                </c:pt>
                <c:pt idx="1332">
                  <c:v>39885</c:v>
                </c:pt>
                <c:pt idx="1333">
                  <c:v>39888</c:v>
                </c:pt>
                <c:pt idx="1334">
                  <c:v>39889</c:v>
                </c:pt>
                <c:pt idx="1335">
                  <c:v>39890</c:v>
                </c:pt>
                <c:pt idx="1336">
                  <c:v>39891</c:v>
                </c:pt>
                <c:pt idx="1337">
                  <c:v>39892</c:v>
                </c:pt>
                <c:pt idx="1338">
                  <c:v>39895</c:v>
                </c:pt>
                <c:pt idx="1339">
                  <c:v>39896</c:v>
                </c:pt>
                <c:pt idx="1340">
                  <c:v>39897</c:v>
                </c:pt>
                <c:pt idx="1341">
                  <c:v>39898</c:v>
                </c:pt>
                <c:pt idx="1342">
                  <c:v>39899</c:v>
                </c:pt>
                <c:pt idx="1343">
                  <c:v>39902</c:v>
                </c:pt>
                <c:pt idx="1344">
                  <c:v>39903</c:v>
                </c:pt>
                <c:pt idx="1345">
                  <c:v>39904</c:v>
                </c:pt>
                <c:pt idx="1346">
                  <c:v>39905</c:v>
                </c:pt>
                <c:pt idx="1347">
                  <c:v>39906</c:v>
                </c:pt>
                <c:pt idx="1348">
                  <c:v>39909</c:v>
                </c:pt>
                <c:pt idx="1349">
                  <c:v>39910</c:v>
                </c:pt>
                <c:pt idx="1350">
                  <c:v>39911</c:v>
                </c:pt>
                <c:pt idx="1351">
                  <c:v>39912</c:v>
                </c:pt>
                <c:pt idx="1352">
                  <c:v>39917</c:v>
                </c:pt>
                <c:pt idx="1353">
                  <c:v>39918</c:v>
                </c:pt>
                <c:pt idx="1354">
                  <c:v>39919</c:v>
                </c:pt>
                <c:pt idx="1355">
                  <c:v>39920</c:v>
                </c:pt>
                <c:pt idx="1356">
                  <c:v>39923</c:v>
                </c:pt>
                <c:pt idx="1357">
                  <c:v>39924</c:v>
                </c:pt>
                <c:pt idx="1358">
                  <c:v>39925</c:v>
                </c:pt>
                <c:pt idx="1359">
                  <c:v>39926</c:v>
                </c:pt>
                <c:pt idx="1360">
                  <c:v>39927</c:v>
                </c:pt>
                <c:pt idx="1361">
                  <c:v>39930</c:v>
                </c:pt>
                <c:pt idx="1362">
                  <c:v>39931</c:v>
                </c:pt>
                <c:pt idx="1363">
                  <c:v>39932</c:v>
                </c:pt>
                <c:pt idx="1364">
                  <c:v>39933</c:v>
                </c:pt>
                <c:pt idx="1365">
                  <c:v>39937</c:v>
                </c:pt>
                <c:pt idx="1366">
                  <c:v>39938</c:v>
                </c:pt>
                <c:pt idx="1367">
                  <c:v>39939</c:v>
                </c:pt>
                <c:pt idx="1368">
                  <c:v>39940</c:v>
                </c:pt>
                <c:pt idx="1369">
                  <c:v>39941</c:v>
                </c:pt>
                <c:pt idx="1370">
                  <c:v>39944</c:v>
                </c:pt>
                <c:pt idx="1371">
                  <c:v>39945</c:v>
                </c:pt>
                <c:pt idx="1372">
                  <c:v>39946</c:v>
                </c:pt>
                <c:pt idx="1373">
                  <c:v>39947</c:v>
                </c:pt>
                <c:pt idx="1374">
                  <c:v>39948</c:v>
                </c:pt>
                <c:pt idx="1375">
                  <c:v>39951</c:v>
                </c:pt>
                <c:pt idx="1376">
                  <c:v>39952</c:v>
                </c:pt>
                <c:pt idx="1377">
                  <c:v>39953</c:v>
                </c:pt>
                <c:pt idx="1378">
                  <c:v>39954</c:v>
                </c:pt>
                <c:pt idx="1379">
                  <c:v>39955</c:v>
                </c:pt>
                <c:pt idx="1380">
                  <c:v>39958</c:v>
                </c:pt>
                <c:pt idx="1381">
                  <c:v>39959</c:v>
                </c:pt>
                <c:pt idx="1382">
                  <c:v>39960</c:v>
                </c:pt>
                <c:pt idx="1383">
                  <c:v>39961</c:v>
                </c:pt>
                <c:pt idx="1384">
                  <c:v>39962</c:v>
                </c:pt>
                <c:pt idx="1385">
                  <c:v>39965</c:v>
                </c:pt>
                <c:pt idx="1386">
                  <c:v>39966</c:v>
                </c:pt>
                <c:pt idx="1387">
                  <c:v>39967</c:v>
                </c:pt>
                <c:pt idx="1388">
                  <c:v>39968</c:v>
                </c:pt>
                <c:pt idx="1389">
                  <c:v>39969</c:v>
                </c:pt>
                <c:pt idx="1390">
                  <c:v>39972</c:v>
                </c:pt>
                <c:pt idx="1391">
                  <c:v>39973</c:v>
                </c:pt>
                <c:pt idx="1392">
                  <c:v>39974</c:v>
                </c:pt>
                <c:pt idx="1393">
                  <c:v>39975</c:v>
                </c:pt>
                <c:pt idx="1394">
                  <c:v>39976</c:v>
                </c:pt>
                <c:pt idx="1395">
                  <c:v>39979</c:v>
                </c:pt>
                <c:pt idx="1396">
                  <c:v>39980</c:v>
                </c:pt>
                <c:pt idx="1397">
                  <c:v>39981</c:v>
                </c:pt>
                <c:pt idx="1398">
                  <c:v>39982</c:v>
                </c:pt>
                <c:pt idx="1399">
                  <c:v>39983</c:v>
                </c:pt>
                <c:pt idx="1400">
                  <c:v>39986</c:v>
                </c:pt>
                <c:pt idx="1401">
                  <c:v>39987</c:v>
                </c:pt>
                <c:pt idx="1402">
                  <c:v>39988</c:v>
                </c:pt>
                <c:pt idx="1403">
                  <c:v>39989</c:v>
                </c:pt>
                <c:pt idx="1404">
                  <c:v>39990</c:v>
                </c:pt>
                <c:pt idx="1405">
                  <c:v>39993</c:v>
                </c:pt>
                <c:pt idx="1406">
                  <c:v>39994</c:v>
                </c:pt>
                <c:pt idx="1407">
                  <c:v>39995</c:v>
                </c:pt>
                <c:pt idx="1408">
                  <c:v>39996</c:v>
                </c:pt>
                <c:pt idx="1409">
                  <c:v>39997</c:v>
                </c:pt>
                <c:pt idx="1410">
                  <c:v>40000</c:v>
                </c:pt>
                <c:pt idx="1411">
                  <c:v>40001</c:v>
                </c:pt>
                <c:pt idx="1412">
                  <c:v>40002</c:v>
                </c:pt>
                <c:pt idx="1413">
                  <c:v>40003</c:v>
                </c:pt>
                <c:pt idx="1414">
                  <c:v>40004</c:v>
                </c:pt>
                <c:pt idx="1415">
                  <c:v>40007</c:v>
                </c:pt>
                <c:pt idx="1416">
                  <c:v>40008</c:v>
                </c:pt>
                <c:pt idx="1417">
                  <c:v>40009</c:v>
                </c:pt>
                <c:pt idx="1418">
                  <c:v>40010</c:v>
                </c:pt>
                <c:pt idx="1419">
                  <c:v>40011</c:v>
                </c:pt>
                <c:pt idx="1420">
                  <c:v>40014</c:v>
                </c:pt>
                <c:pt idx="1421">
                  <c:v>40015</c:v>
                </c:pt>
                <c:pt idx="1422">
                  <c:v>40016</c:v>
                </c:pt>
                <c:pt idx="1423">
                  <c:v>40017</c:v>
                </c:pt>
                <c:pt idx="1424">
                  <c:v>40018</c:v>
                </c:pt>
                <c:pt idx="1425">
                  <c:v>40021</c:v>
                </c:pt>
                <c:pt idx="1426">
                  <c:v>40022</c:v>
                </c:pt>
                <c:pt idx="1427">
                  <c:v>40023</c:v>
                </c:pt>
                <c:pt idx="1428">
                  <c:v>40024</c:v>
                </c:pt>
                <c:pt idx="1429">
                  <c:v>40025</c:v>
                </c:pt>
                <c:pt idx="1430">
                  <c:v>40028</c:v>
                </c:pt>
                <c:pt idx="1431">
                  <c:v>40029</c:v>
                </c:pt>
                <c:pt idx="1432">
                  <c:v>40030</c:v>
                </c:pt>
                <c:pt idx="1433">
                  <c:v>40031</c:v>
                </c:pt>
                <c:pt idx="1434">
                  <c:v>40032</c:v>
                </c:pt>
                <c:pt idx="1435">
                  <c:v>40035</c:v>
                </c:pt>
                <c:pt idx="1436">
                  <c:v>40036</c:v>
                </c:pt>
                <c:pt idx="1437">
                  <c:v>40037</c:v>
                </c:pt>
                <c:pt idx="1438">
                  <c:v>40038</c:v>
                </c:pt>
                <c:pt idx="1439">
                  <c:v>40039</c:v>
                </c:pt>
                <c:pt idx="1440">
                  <c:v>40042</c:v>
                </c:pt>
                <c:pt idx="1441">
                  <c:v>40043</c:v>
                </c:pt>
                <c:pt idx="1442">
                  <c:v>40044</c:v>
                </c:pt>
                <c:pt idx="1443">
                  <c:v>40045</c:v>
                </c:pt>
                <c:pt idx="1444">
                  <c:v>40046</c:v>
                </c:pt>
                <c:pt idx="1445">
                  <c:v>40049</c:v>
                </c:pt>
                <c:pt idx="1446">
                  <c:v>40050</c:v>
                </c:pt>
                <c:pt idx="1447">
                  <c:v>40051</c:v>
                </c:pt>
                <c:pt idx="1448">
                  <c:v>40052</c:v>
                </c:pt>
                <c:pt idx="1449">
                  <c:v>40053</c:v>
                </c:pt>
                <c:pt idx="1450">
                  <c:v>40056</c:v>
                </c:pt>
                <c:pt idx="1451">
                  <c:v>40057</c:v>
                </c:pt>
                <c:pt idx="1452">
                  <c:v>40058</c:v>
                </c:pt>
                <c:pt idx="1453">
                  <c:v>40059</c:v>
                </c:pt>
                <c:pt idx="1454">
                  <c:v>40060</c:v>
                </c:pt>
                <c:pt idx="1455">
                  <c:v>40063</c:v>
                </c:pt>
                <c:pt idx="1456">
                  <c:v>40064</c:v>
                </c:pt>
                <c:pt idx="1457">
                  <c:v>40065</c:v>
                </c:pt>
                <c:pt idx="1458">
                  <c:v>40066</c:v>
                </c:pt>
                <c:pt idx="1459">
                  <c:v>40067</c:v>
                </c:pt>
                <c:pt idx="1460">
                  <c:v>40070</c:v>
                </c:pt>
                <c:pt idx="1461">
                  <c:v>40071</c:v>
                </c:pt>
                <c:pt idx="1462">
                  <c:v>40072</c:v>
                </c:pt>
                <c:pt idx="1463">
                  <c:v>40073</c:v>
                </c:pt>
                <c:pt idx="1464">
                  <c:v>40074</c:v>
                </c:pt>
                <c:pt idx="1465">
                  <c:v>40077</c:v>
                </c:pt>
                <c:pt idx="1466">
                  <c:v>40078</c:v>
                </c:pt>
                <c:pt idx="1467">
                  <c:v>40079</c:v>
                </c:pt>
                <c:pt idx="1468">
                  <c:v>40080</c:v>
                </c:pt>
                <c:pt idx="1469">
                  <c:v>40081</c:v>
                </c:pt>
                <c:pt idx="1470">
                  <c:v>40084</c:v>
                </c:pt>
                <c:pt idx="1471">
                  <c:v>40085</c:v>
                </c:pt>
                <c:pt idx="1472">
                  <c:v>40086</c:v>
                </c:pt>
                <c:pt idx="1473">
                  <c:v>40087</c:v>
                </c:pt>
                <c:pt idx="1474">
                  <c:v>40088</c:v>
                </c:pt>
                <c:pt idx="1475">
                  <c:v>40091</c:v>
                </c:pt>
                <c:pt idx="1476">
                  <c:v>40092</c:v>
                </c:pt>
                <c:pt idx="1477">
                  <c:v>40093</c:v>
                </c:pt>
                <c:pt idx="1478">
                  <c:v>40094</c:v>
                </c:pt>
                <c:pt idx="1479">
                  <c:v>40095</c:v>
                </c:pt>
                <c:pt idx="1480">
                  <c:v>40098</c:v>
                </c:pt>
                <c:pt idx="1481">
                  <c:v>40099</c:v>
                </c:pt>
                <c:pt idx="1482">
                  <c:v>40100</c:v>
                </c:pt>
                <c:pt idx="1483">
                  <c:v>40101</c:v>
                </c:pt>
                <c:pt idx="1484">
                  <c:v>40102</c:v>
                </c:pt>
                <c:pt idx="1485">
                  <c:v>40105</c:v>
                </c:pt>
                <c:pt idx="1486">
                  <c:v>40106</c:v>
                </c:pt>
                <c:pt idx="1487">
                  <c:v>40107</c:v>
                </c:pt>
                <c:pt idx="1488">
                  <c:v>40108</c:v>
                </c:pt>
                <c:pt idx="1489">
                  <c:v>40109</c:v>
                </c:pt>
                <c:pt idx="1490">
                  <c:v>40112</c:v>
                </c:pt>
                <c:pt idx="1491">
                  <c:v>40113</c:v>
                </c:pt>
                <c:pt idx="1492">
                  <c:v>40114</c:v>
                </c:pt>
                <c:pt idx="1493">
                  <c:v>40115</c:v>
                </c:pt>
                <c:pt idx="1494">
                  <c:v>40116</c:v>
                </c:pt>
                <c:pt idx="1495">
                  <c:v>40119</c:v>
                </c:pt>
                <c:pt idx="1496">
                  <c:v>40120</c:v>
                </c:pt>
                <c:pt idx="1497">
                  <c:v>40121</c:v>
                </c:pt>
                <c:pt idx="1498">
                  <c:v>40122</c:v>
                </c:pt>
                <c:pt idx="1499">
                  <c:v>40123</c:v>
                </c:pt>
                <c:pt idx="1500">
                  <c:v>40126</c:v>
                </c:pt>
                <c:pt idx="1501">
                  <c:v>40127</c:v>
                </c:pt>
                <c:pt idx="1502">
                  <c:v>40128</c:v>
                </c:pt>
                <c:pt idx="1503">
                  <c:v>40129</c:v>
                </c:pt>
                <c:pt idx="1504">
                  <c:v>40130</c:v>
                </c:pt>
                <c:pt idx="1505">
                  <c:v>40133</c:v>
                </c:pt>
                <c:pt idx="1506">
                  <c:v>40134</c:v>
                </c:pt>
                <c:pt idx="1507">
                  <c:v>40135</c:v>
                </c:pt>
                <c:pt idx="1508">
                  <c:v>40136</c:v>
                </c:pt>
                <c:pt idx="1509">
                  <c:v>40137</c:v>
                </c:pt>
                <c:pt idx="1510">
                  <c:v>40140</c:v>
                </c:pt>
                <c:pt idx="1511">
                  <c:v>40141</c:v>
                </c:pt>
                <c:pt idx="1512">
                  <c:v>40142</c:v>
                </c:pt>
                <c:pt idx="1513">
                  <c:v>40143</c:v>
                </c:pt>
                <c:pt idx="1514">
                  <c:v>40144</c:v>
                </c:pt>
                <c:pt idx="1515">
                  <c:v>40147</c:v>
                </c:pt>
                <c:pt idx="1516">
                  <c:v>40148</c:v>
                </c:pt>
                <c:pt idx="1517">
                  <c:v>40149</c:v>
                </c:pt>
                <c:pt idx="1518">
                  <c:v>40150</c:v>
                </c:pt>
                <c:pt idx="1519">
                  <c:v>40151</c:v>
                </c:pt>
                <c:pt idx="1520">
                  <c:v>40154</c:v>
                </c:pt>
                <c:pt idx="1521">
                  <c:v>40155</c:v>
                </c:pt>
                <c:pt idx="1522">
                  <c:v>40156</c:v>
                </c:pt>
                <c:pt idx="1523">
                  <c:v>40157</c:v>
                </c:pt>
                <c:pt idx="1524">
                  <c:v>40158</c:v>
                </c:pt>
                <c:pt idx="1525">
                  <c:v>40161</c:v>
                </c:pt>
                <c:pt idx="1526">
                  <c:v>40162</c:v>
                </c:pt>
                <c:pt idx="1527">
                  <c:v>40163</c:v>
                </c:pt>
                <c:pt idx="1528">
                  <c:v>40164</c:v>
                </c:pt>
                <c:pt idx="1529">
                  <c:v>40165</c:v>
                </c:pt>
                <c:pt idx="1530">
                  <c:v>40168</c:v>
                </c:pt>
                <c:pt idx="1531">
                  <c:v>40169</c:v>
                </c:pt>
                <c:pt idx="1532">
                  <c:v>40170</c:v>
                </c:pt>
                <c:pt idx="1533">
                  <c:v>40171</c:v>
                </c:pt>
                <c:pt idx="1534">
                  <c:v>40175</c:v>
                </c:pt>
                <c:pt idx="1535">
                  <c:v>40176</c:v>
                </c:pt>
                <c:pt idx="1536">
                  <c:v>40177</c:v>
                </c:pt>
                <c:pt idx="1537">
                  <c:v>40178</c:v>
                </c:pt>
                <c:pt idx="1538">
                  <c:v>40182</c:v>
                </c:pt>
                <c:pt idx="1539">
                  <c:v>40183</c:v>
                </c:pt>
                <c:pt idx="1540">
                  <c:v>40184</c:v>
                </c:pt>
                <c:pt idx="1541">
                  <c:v>40185</c:v>
                </c:pt>
                <c:pt idx="1542">
                  <c:v>40186</c:v>
                </c:pt>
                <c:pt idx="1543">
                  <c:v>40189</c:v>
                </c:pt>
                <c:pt idx="1544">
                  <c:v>40190</c:v>
                </c:pt>
                <c:pt idx="1545">
                  <c:v>40191</c:v>
                </c:pt>
                <c:pt idx="1546">
                  <c:v>40192</c:v>
                </c:pt>
                <c:pt idx="1547">
                  <c:v>40193</c:v>
                </c:pt>
                <c:pt idx="1548">
                  <c:v>40196</c:v>
                </c:pt>
                <c:pt idx="1549">
                  <c:v>40197</c:v>
                </c:pt>
                <c:pt idx="1550">
                  <c:v>40198</c:v>
                </c:pt>
                <c:pt idx="1551">
                  <c:v>40199</c:v>
                </c:pt>
                <c:pt idx="1552">
                  <c:v>40200</c:v>
                </c:pt>
                <c:pt idx="1553">
                  <c:v>40203</c:v>
                </c:pt>
                <c:pt idx="1554">
                  <c:v>40204</c:v>
                </c:pt>
                <c:pt idx="1555">
                  <c:v>40205</c:v>
                </c:pt>
                <c:pt idx="1556">
                  <c:v>40206</c:v>
                </c:pt>
                <c:pt idx="1557">
                  <c:v>40207</c:v>
                </c:pt>
                <c:pt idx="1558">
                  <c:v>40210</c:v>
                </c:pt>
                <c:pt idx="1559">
                  <c:v>40211</c:v>
                </c:pt>
                <c:pt idx="1560">
                  <c:v>40212</c:v>
                </c:pt>
                <c:pt idx="1561">
                  <c:v>40213</c:v>
                </c:pt>
                <c:pt idx="1562">
                  <c:v>40214</c:v>
                </c:pt>
                <c:pt idx="1563">
                  <c:v>40217</c:v>
                </c:pt>
                <c:pt idx="1564">
                  <c:v>40218</c:v>
                </c:pt>
                <c:pt idx="1565">
                  <c:v>40219</c:v>
                </c:pt>
                <c:pt idx="1566">
                  <c:v>40220</c:v>
                </c:pt>
                <c:pt idx="1567">
                  <c:v>40221</c:v>
                </c:pt>
                <c:pt idx="1568">
                  <c:v>40224</c:v>
                </c:pt>
                <c:pt idx="1569">
                  <c:v>40225</c:v>
                </c:pt>
                <c:pt idx="1570">
                  <c:v>40226</c:v>
                </c:pt>
                <c:pt idx="1571">
                  <c:v>40227</c:v>
                </c:pt>
                <c:pt idx="1572">
                  <c:v>40228</c:v>
                </c:pt>
                <c:pt idx="1573">
                  <c:v>40231</c:v>
                </c:pt>
                <c:pt idx="1574">
                  <c:v>40232</c:v>
                </c:pt>
                <c:pt idx="1575">
                  <c:v>40233</c:v>
                </c:pt>
                <c:pt idx="1576">
                  <c:v>40234</c:v>
                </c:pt>
                <c:pt idx="1577">
                  <c:v>40235</c:v>
                </c:pt>
                <c:pt idx="1578">
                  <c:v>40238</c:v>
                </c:pt>
                <c:pt idx="1579">
                  <c:v>40239</c:v>
                </c:pt>
                <c:pt idx="1580">
                  <c:v>40240</c:v>
                </c:pt>
                <c:pt idx="1581">
                  <c:v>40241</c:v>
                </c:pt>
                <c:pt idx="1582">
                  <c:v>40242</c:v>
                </c:pt>
                <c:pt idx="1583">
                  <c:v>40245</c:v>
                </c:pt>
                <c:pt idx="1584">
                  <c:v>40246</c:v>
                </c:pt>
                <c:pt idx="1585">
                  <c:v>40247</c:v>
                </c:pt>
                <c:pt idx="1586">
                  <c:v>40248</c:v>
                </c:pt>
                <c:pt idx="1587">
                  <c:v>40249</c:v>
                </c:pt>
                <c:pt idx="1588">
                  <c:v>40252</c:v>
                </c:pt>
                <c:pt idx="1589">
                  <c:v>40253</c:v>
                </c:pt>
                <c:pt idx="1590">
                  <c:v>40254</c:v>
                </c:pt>
                <c:pt idx="1591">
                  <c:v>40255</c:v>
                </c:pt>
                <c:pt idx="1592">
                  <c:v>40256</c:v>
                </c:pt>
                <c:pt idx="1593">
                  <c:v>40259</c:v>
                </c:pt>
                <c:pt idx="1594">
                  <c:v>40260</c:v>
                </c:pt>
                <c:pt idx="1595">
                  <c:v>40261</c:v>
                </c:pt>
                <c:pt idx="1596">
                  <c:v>40262</c:v>
                </c:pt>
                <c:pt idx="1597">
                  <c:v>40263</c:v>
                </c:pt>
                <c:pt idx="1598">
                  <c:v>40266</c:v>
                </c:pt>
                <c:pt idx="1599">
                  <c:v>40267</c:v>
                </c:pt>
                <c:pt idx="1600">
                  <c:v>40268</c:v>
                </c:pt>
                <c:pt idx="1601">
                  <c:v>40269</c:v>
                </c:pt>
                <c:pt idx="1602">
                  <c:v>40274</c:v>
                </c:pt>
                <c:pt idx="1603">
                  <c:v>40275</c:v>
                </c:pt>
                <c:pt idx="1604">
                  <c:v>40276</c:v>
                </c:pt>
                <c:pt idx="1605">
                  <c:v>40277</c:v>
                </c:pt>
                <c:pt idx="1606">
                  <c:v>40280</c:v>
                </c:pt>
                <c:pt idx="1607">
                  <c:v>40281</c:v>
                </c:pt>
                <c:pt idx="1608">
                  <c:v>40282</c:v>
                </c:pt>
                <c:pt idx="1609">
                  <c:v>40283</c:v>
                </c:pt>
                <c:pt idx="1610">
                  <c:v>40284</c:v>
                </c:pt>
                <c:pt idx="1611">
                  <c:v>40287</c:v>
                </c:pt>
                <c:pt idx="1612">
                  <c:v>40288</c:v>
                </c:pt>
                <c:pt idx="1613">
                  <c:v>40289</c:v>
                </c:pt>
                <c:pt idx="1614">
                  <c:v>40290</c:v>
                </c:pt>
                <c:pt idx="1615">
                  <c:v>40291</c:v>
                </c:pt>
                <c:pt idx="1616">
                  <c:v>40294</c:v>
                </c:pt>
                <c:pt idx="1617">
                  <c:v>40295</c:v>
                </c:pt>
                <c:pt idx="1618">
                  <c:v>40296</c:v>
                </c:pt>
                <c:pt idx="1619">
                  <c:v>40297</c:v>
                </c:pt>
                <c:pt idx="1620">
                  <c:v>40298</c:v>
                </c:pt>
                <c:pt idx="1621">
                  <c:v>40301</c:v>
                </c:pt>
                <c:pt idx="1622">
                  <c:v>40302</c:v>
                </c:pt>
                <c:pt idx="1623">
                  <c:v>40303</c:v>
                </c:pt>
                <c:pt idx="1624">
                  <c:v>40304</c:v>
                </c:pt>
                <c:pt idx="1625">
                  <c:v>40305</c:v>
                </c:pt>
                <c:pt idx="1626">
                  <c:v>40308</c:v>
                </c:pt>
                <c:pt idx="1627">
                  <c:v>40309</c:v>
                </c:pt>
                <c:pt idx="1628">
                  <c:v>40310</c:v>
                </c:pt>
                <c:pt idx="1629">
                  <c:v>40311</c:v>
                </c:pt>
                <c:pt idx="1630">
                  <c:v>40312</c:v>
                </c:pt>
                <c:pt idx="1631">
                  <c:v>40315</c:v>
                </c:pt>
                <c:pt idx="1632">
                  <c:v>40316</c:v>
                </c:pt>
                <c:pt idx="1633">
                  <c:v>40317</c:v>
                </c:pt>
                <c:pt idx="1634">
                  <c:v>40318</c:v>
                </c:pt>
                <c:pt idx="1635">
                  <c:v>40319</c:v>
                </c:pt>
                <c:pt idx="1636">
                  <c:v>40322</c:v>
                </c:pt>
                <c:pt idx="1637">
                  <c:v>40323</c:v>
                </c:pt>
                <c:pt idx="1638">
                  <c:v>40324</c:v>
                </c:pt>
                <c:pt idx="1639">
                  <c:v>40325</c:v>
                </c:pt>
                <c:pt idx="1640">
                  <c:v>40326</c:v>
                </c:pt>
                <c:pt idx="1641">
                  <c:v>40329</c:v>
                </c:pt>
                <c:pt idx="1642">
                  <c:v>40330</c:v>
                </c:pt>
                <c:pt idx="1643">
                  <c:v>40331</c:v>
                </c:pt>
                <c:pt idx="1644">
                  <c:v>40332</c:v>
                </c:pt>
                <c:pt idx="1645">
                  <c:v>40333</c:v>
                </c:pt>
                <c:pt idx="1646">
                  <c:v>40336</c:v>
                </c:pt>
                <c:pt idx="1647">
                  <c:v>40337</c:v>
                </c:pt>
                <c:pt idx="1648">
                  <c:v>40338</c:v>
                </c:pt>
                <c:pt idx="1649">
                  <c:v>40339</c:v>
                </c:pt>
                <c:pt idx="1650">
                  <c:v>40340</c:v>
                </c:pt>
                <c:pt idx="1651">
                  <c:v>40343</c:v>
                </c:pt>
                <c:pt idx="1652">
                  <c:v>40344</c:v>
                </c:pt>
                <c:pt idx="1653">
                  <c:v>40345</c:v>
                </c:pt>
                <c:pt idx="1654">
                  <c:v>40346</c:v>
                </c:pt>
                <c:pt idx="1655">
                  <c:v>40347</c:v>
                </c:pt>
                <c:pt idx="1656">
                  <c:v>40350</c:v>
                </c:pt>
                <c:pt idx="1657">
                  <c:v>40351</c:v>
                </c:pt>
                <c:pt idx="1658">
                  <c:v>40352</c:v>
                </c:pt>
                <c:pt idx="1659">
                  <c:v>40353</c:v>
                </c:pt>
                <c:pt idx="1660">
                  <c:v>40354</c:v>
                </c:pt>
                <c:pt idx="1661">
                  <c:v>40357</c:v>
                </c:pt>
                <c:pt idx="1662">
                  <c:v>40358</c:v>
                </c:pt>
                <c:pt idx="1663">
                  <c:v>40359</c:v>
                </c:pt>
                <c:pt idx="1664">
                  <c:v>40360</c:v>
                </c:pt>
                <c:pt idx="1665">
                  <c:v>40361</c:v>
                </c:pt>
                <c:pt idx="1666">
                  <c:v>40364</c:v>
                </c:pt>
                <c:pt idx="1667">
                  <c:v>40365</c:v>
                </c:pt>
                <c:pt idx="1668">
                  <c:v>40366</c:v>
                </c:pt>
                <c:pt idx="1669">
                  <c:v>40367</c:v>
                </c:pt>
                <c:pt idx="1670">
                  <c:v>40368</c:v>
                </c:pt>
                <c:pt idx="1671">
                  <c:v>40371</c:v>
                </c:pt>
                <c:pt idx="1672">
                  <c:v>40372</c:v>
                </c:pt>
                <c:pt idx="1673">
                  <c:v>40373</c:v>
                </c:pt>
                <c:pt idx="1674">
                  <c:v>40374</c:v>
                </c:pt>
                <c:pt idx="1675">
                  <c:v>40375</c:v>
                </c:pt>
                <c:pt idx="1676">
                  <c:v>40378</c:v>
                </c:pt>
                <c:pt idx="1677">
                  <c:v>40379</c:v>
                </c:pt>
                <c:pt idx="1678">
                  <c:v>40380</c:v>
                </c:pt>
                <c:pt idx="1679">
                  <c:v>40381</c:v>
                </c:pt>
                <c:pt idx="1680">
                  <c:v>40382</c:v>
                </c:pt>
                <c:pt idx="1681">
                  <c:v>40385</c:v>
                </c:pt>
                <c:pt idx="1682">
                  <c:v>40386</c:v>
                </c:pt>
                <c:pt idx="1683">
                  <c:v>40387</c:v>
                </c:pt>
                <c:pt idx="1684">
                  <c:v>40388</c:v>
                </c:pt>
                <c:pt idx="1685">
                  <c:v>40389</c:v>
                </c:pt>
                <c:pt idx="1686">
                  <c:v>40392</c:v>
                </c:pt>
                <c:pt idx="1687">
                  <c:v>40393</c:v>
                </c:pt>
                <c:pt idx="1688">
                  <c:v>40394</c:v>
                </c:pt>
                <c:pt idx="1689">
                  <c:v>40395</c:v>
                </c:pt>
                <c:pt idx="1690">
                  <c:v>40396</c:v>
                </c:pt>
                <c:pt idx="1691">
                  <c:v>40399</c:v>
                </c:pt>
                <c:pt idx="1692">
                  <c:v>40400</c:v>
                </c:pt>
                <c:pt idx="1693">
                  <c:v>40401</c:v>
                </c:pt>
                <c:pt idx="1694">
                  <c:v>40402</c:v>
                </c:pt>
                <c:pt idx="1695">
                  <c:v>40403</c:v>
                </c:pt>
                <c:pt idx="1696">
                  <c:v>40406</c:v>
                </c:pt>
                <c:pt idx="1697">
                  <c:v>40407</c:v>
                </c:pt>
                <c:pt idx="1698">
                  <c:v>40408</c:v>
                </c:pt>
                <c:pt idx="1699">
                  <c:v>40409</c:v>
                </c:pt>
                <c:pt idx="1700">
                  <c:v>40410</c:v>
                </c:pt>
                <c:pt idx="1701">
                  <c:v>40413</c:v>
                </c:pt>
                <c:pt idx="1702">
                  <c:v>40414</c:v>
                </c:pt>
                <c:pt idx="1703">
                  <c:v>40415</c:v>
                </c:pt>
                <c:pt idx="1704">
                  <c:v>40416</c:v>
                </c:pt>
                <c:pt idx="1705">
                  <c:v>40417</c:v>
                </c:pt>
                <c:pt idx="1706">
                  <c:v>40420</c:v>
                </c:pt>
                <c:pt idx="1707">
                  <c:v>40421</c:v>
                </c:pt>
                <c:pt idx="1708">
                  <c:v>40422</c:v>
                </c:pt>
                <c:pt idx="1709">
                  <c:v>40423</c:v>
                </c:pt>
                <c:pt idx="1710">
                  <c:v>40424</c:v>
                </c:pt>
                <c:pt idx="1711">
                  <c:v>40427</c:v>
                </c:pt>
                <c:pt idx="1712">
                  <c:v>40428</c:v>
                </c:pt>
                <c:pt idx="1713">
                  <c:v>40429</c:v>
                </c:pt>
                <c:pt idx="1714">
                  <c:v>40430</c:v>
                </c:pt>
                <c:pt idx="1715">
                  <c:v>40431</c:v>
                </c:pt>
                <c:pt idx="1716">
                  <c:v>40434</c:v>
                </c:pt>
                <c:pt idx="1717">
                  <c:v>40435</c:v>
                </c:pt>
                <c:pt idx="1718">
                  <c:v>40436</c:v>
                </c:pt>
                <c:pt idx="1719">
                  <c:v>40437</c:v>
                </c:pt>
                <c:pt idx="1720">
                  <c:v>40438</c:v>
                </c:pt>
                <c:pt idx="1721">
                  <c:v>40441</c:v>
                </c:pt>
                <c:pt idx="1722">
                  <c:v>40442</c:v>
                </c:pt>
                <c:pt idx="1723">
                  <c:v>40443</c:v>
                </c:pt>
                <c:pt idx="1724">
                  <c:v>40444</c:v>
                </c:pt>
                <c:pt idx="1725">
                  <c:v>40445</c:v>
                </c:pt>
                <c:pt idx="1726">
                  <c:v>40448</c:v>
                </c:pt>
                <c:pt idx="1727">
                  <c:v>40449</c:v>
                </c:pt>
                <c:pt idx="1728">
                  <c:v>40450</c:v>
                </c:pt>
                <c:pt idx="1729">
                  <c:v>40451</c:v>
                </c:pt>
                <c:pt idx="1730">
                  <c:v>40452</c:v>
                </c:pt>
                <c:pt idx="1731">
                  <c:v>40455</c:v>
                </c:pt>
                <c:pt idx="1732">
                  <c:v>40456</c:v>
                </c:pt>
                <c:pt idx="1733">
                  <c:v>40457</c:v>
                </c:pt>
                <c:pt idx="1734">
                  <c:v>40458</c:v>
                </c:pt>
                <c:pt idx="1735">
                  <c:v>40459</c:v>
                </c:pt>
                <c:pt idx="1736">
                  <c:v>40462</c:v>
                </c:pt>
                <c:pt idx="1737">
                  <c:v>40463</c:v>
                </c:pt>
                <c:pt idx="1738">
                  <c:v>40464</c:v>
                </c:pt>
                <c:pt idx="1739">
                  <c:v>40465</c:v>
                </c:pt>
                <c:pt idx="1740">
                  <c:v>40466</c:v>
                </c:pt>
                <c:pt idx="1741">
                  <c:v>40469</c:v>
                </c:pt>
                <c:pt idx="1742">
                  <c:v>40470</c:v>
                </c:pt>
                <c:pt idx="1743">
                  <c:v>40471</c:v>
                </c:pt>
                <c:pt idx="1744">
                  <c:v>40472</c:v>
                </c:pt>
                <c:pt idx="1745">
                  <c:v>40473</c:v>
                </c:pt>
                <c:pt idx="1746">
                  <c:v>40476</c:v>
                </c:pt>
                <c:pt idx="1747">
                  <c:v>40477</c:v>
                </c:pt>
                <c:pt idx="1748">
                  <c:v>40478</c:v>
                </c:pt>
                <c:pt idx="1749">
                  <c:v>40479</c:v>
                </c:pt>
                <c:pt idx="1750">
                  <c:v>40480</c:v>
                </c:pt>
                <c:pt idx="1751">
                  <c:v>40483</c:v>
                </c:pt>
                <c:pt idx="1752">
                  <c:v>40484</c:v>
                </c:pt>
                <c:pt idx="1753">
                  <c:v>40485</c:v>
                </c:pt>
                <c:pt idx="1754">
                  <c:v>40486</c:v>
                </c:pt>
                <c:pt idx="1755">
                  <c:v>40487</c:v>
                </c:pt>
                <c:pt idx="1756">
                  <c:v>40490</c:v>
                </c:pt>
                <c:pt idx="1757">
                  <c:v>40491</c:v>
                </c:pt>
                <c:pt idx="1758">
                  <c:v>40492</c:v>
                </c:pt>
                <c:pt idx="1759">
                  <c:v>40493</c:v>
                </c:pt>
                <c:pt idx="1760">
                  <c:v>40494</c:v>
                </c:pt>
                <c:pt idx="1761">
                  <c:v>40497</c:v>
                </c:pt>
                <c:pt idx="1762">
                  <c:v>40498</c:v>
                </c:pt>
                <c:pt idx="1763">
                  <c:v>40499</c:v>
                </c:pt>
                <c:pt idx="1764">
                  <c:v>40500</c:v>
                </c:pt>
                <c:pt idx="1765">
                  <c:v>40501</c:v>
                </c:pt>
                <c:pt idx="1766">
                  <c:v>40504</c:v>
                </c:pt>
                <c:pt idx="1767">
                  <c:v>40505</c:v>
                </c:pt>
                <c:pt idx="1768">
                  <c:v>40506</c:v>
                </c:pt>
                <c:pt idx="1769">
                  <c:v>40507</c:v>
                </c:pt>
                <c:pt idx="1770">
                  <c:v>40508</c:v>
                </c:pt>
                <c:pt idx="1771">
                  <c:v>40511</c:v>
                </c:pt>
                <c:pt idx="1772">
                  <c:v>40512</c:v>
                </c:pt>
                <c:pt idx="1773">
                  <c:v>40513</c:v>
                </c:pt>
                <c:pt idx="1774">
                  <c:v>40514</c:v>
                </c:pt>
                <c:pt idx="1775">
                  <c:v>40515</c:v>
                </c:pt>
                <c:pt idx="1776">
                  <c:v>40518</c:v>
                </c:pt>
                <c:pt idx="1777">
                  <c:v>40519</c:v>
                </c:pt>
                <c:pt idx="1778">
                  <c:v>40520</c:v>
                </c:pt>
                <c:pt idx="1779">
                  <c:v>40521</c:v>
                </c:pt>
                <c:pt idx="1780">
                  <c:v>40522</c:v>
                </c:pt>
                <c:pt idx="1781">
                  <c:v>40525</c:v>
                </c:pt>
                <c:pt idx="1782">
                  <c:v>40526</c:v>
                </c:pt>
                <c:pt idx="1783">
                  <c:v>40527</c:v>
                </c:pt>
                <c:pt idx="1784">
                  <c:v>40528</c:v>
                </c:pt>
                <c:pt idx="1785">
                  <c:v>40529</c:v>
                </c:pt>
                <c:pt idx="1786">
                  <c:v>40532</c:v>
                </c:pt>
                <c:pt idx="1787">
                  <c:v>40533</c:v>
                </c:pt>
                <c:pt idx="1788">
                  <c:v>40534</c:v>
                </c:pt>
                <c:pt idx="1789">
                  <c:v>40535</c:v>
                </c:pt>
                <c:pt idx="1790">
                  <c:v>40536</c:v>
                </c:pt>
                <c:pt idx="1791">
                  <c:v>40539</c:v>
                </c:pt>
                <c:pt idx="1792">
                  <c:v>40540</c:v>
                </c:pt>
                <c:pt idx="1793">
                  <c:v>40541</c:v>
                </c:pt>
                <c:pt idx="1794">
                  <c:v>40542</c:v>
                </c:pt>
                <c:pt idx="1795">
                  <c:v>40543</c:v>
                </c:pt>
                <c:pt idx="1796">
                  <c:v>40546</c:v>
                </c:pt>
                <c:pt idx="1797">
                  <c:v>40547</c:v>
                </c:pt>
                <c:pt idx="1798">
                  <c:v>40548</c:v>
                </c:pt>
                <c:pt idx="1799">
                  <c:v>40549</c:v>
                </c:pt>
                <c:pt idx="1800">
                  <c:v>40550</c:v>
                </c:pt>
                <c:pt idx="1801">
                  <c:v>40553</c:v>
                </c:pt>
                <c:pt idx="1802">
                  <c:v>40554</c:v>
                </c:pt>
                <c:pt idx="1803">
                  <c:v>40555</c:v>
                </c:pt>
                <c:pt idx="1804">
                  <c:v>40556</c:v>
                </c:pt>
                <c:pt idx="1805">
                  <c:v>40557</c:v>
                </c:pt>
                <c:pt idx="1806">
                  <c:v>40560</c:v>
                </c:pt>
                <c:pt idx="1807">
                  <c:v>40561</c:v>
                </c:pt>
                <c:pt idx="1808">
                  <c:v>40562</c:v>
                </c:pt>
                <c:pt idx="1809">
                  <c:v>40563</c:v>
                </c:pt>
                <c:pt idx="1810">
                  <c:v>40564</c:v>
                </c:pt>
                <c:pt idx="1811">
                  <c:v>40567</c:v>
                </c:pt>
                <c:pt idx="1812">
                  <c:v>40568</c:v>
                </c:pt>
                <c:pt idx="1813">
                  <c:v>40569</c:v>
                </c:pt>
                <c:pt idx="1814">
                  <c:v>40570</c:v>
                </c:pt>
                <c:pt idx="1815">
                  <c:v>40571</c:v>
                </c:pt>
                <c:pt idx="1816">
                  <c:v>40574</c:v>
                </c:pt>
                <c:pt idx="1817">
                  <c:v>40575</c:v>
                </c:pt>
                <c:pt idx="1818">
                  <c:v>40576</c:v>
                </c:pt>
                <c:pt idx="1819">
                  <c:v>40577</c:v>
                </c:pt>
                <c:pt idx="1820">
                  <c:v>40578</c:v>
                </c:pt>
                <c:pt idx="1821">
                  <c:v>40581</c:v>
                </c:pt>
                <c:pt idx="1822">
                  <c:v>40582</c:v>
                </c:pt>
                <c:pt idx="1823">
                  <c:v>40583</c:v>
                </c:pt>
                <c:pt idx="1824">
                  <c:v>40584</c:v>
                </c:pt>
                <c:pt idx="1825">
                  <c:v>40585</c:v>
                </c:pt>
                <c:pt idx="1826">
                  <c:v>40588</c:v>
                </c:pt>
                <c:pt idx="1827">
                  <c:v>40589</c:v>
                </c:pt>
                <c:pt idx="1828">
                  <c:v>40590</c:v>
                </c:pt>
                <c:pt idx="1829">
                  <c:v>40591</c:v>
                </c:pt>
                <c:pt idx="1830">
                  <c:v>40592</c:v>
                </c:pt>
                <c:pt idx="1831">
                  <c:v>40595</c:v>
                </c:pt>
                <c:pt idx="1832">
                  <c:v>40596</c:v>
                </c:pt>
                <c:pt idx="1833">
                  <c:v>40597</c:v>
                </c:pt>
                <c:pt idx="1834">
                  <c:v>40598</c:v>
                </c:pt>
                <c:pt idx="1835">
                  <c:v>40599</c:v>
                </c:pt>
                <c:pt idx="1836">
                  <c:v>40602</c:v>
                </c:pt>
                <c:pt idx="1837">
                  <c:v>40603</c:v>
                </c:pt>
                <c:pt idx="1838">
                  <c:v>40604</c:v>
                </c:pt>
                <c:pt idx="1839">
                  <c:v>40605</c:v>
                </c:pt>
                <c:pt idx="1840">
                  <c:v>40606</c:v>
                </c:pt>
                <c:pt idx="1841">
                  <c:v>40609</c:v>
                </c:pt>
                <c:pt idx="1842">
                  <c:v>40610</c:v>
                </c:pt>
                <c:pt idx="1843">
                  <c:v>40611</c:v>
                </c:pt>
                <c:pt idx="1844">
                  <c:v>40612</c:v>
                </c:pt>
                <c:pt idx="1845">
                  <c:v>40613</c:v>
                </c:pt>
                <c:pt idx="1846">
                  <c:v>40616</c:v>
                </c:pt>
                <c:pt idx="1847">
                  <c:v>40617</c:v>
                </c:pt>
                <c:pt idx="1848">
                  <c:v>40618</c:v>
                </c:pt>
                <c:pt idx="1849">
                  <c:v>40619</c:v>
                </c:pt>
                <c:pt idx="1850">
                  <c:v>40620</c:v>
                </c:pt>
                <c:pt idx="1851">
                  <c:v>40623</c:v>
                </c:pt>
                <c:pt idx="1852">
                  <c:v>40624</c:v>
                </c:pt>
                <c:pt idx="1853">
                  <c:v>40625</c:v>
                </c:pt>
                <c:pt idx="1854">
                  <c:v>40626</c:v>
                </c:pt>
                <c:pt idx="1855">
                  <c:v>40627</c:v>
                </c:pt>
                <c:pt idx="1856">
                  <c:v>40630</c:v>
                </c:pt>
                <c:pt idx="1857">
                  <c:v>40631</c:v>
                </c:pt>
                <c:pt idx="1858">
                  <c:v>40632</c:v>
                </c:pt>
                <c:pt idx="1859">
                  <c:v>40633</c:v>
                </c:pt>
                <c:pt idx="1860">
                  <c:v>40634</c:v>
                </c:pt>
                <c:pt idx="1861">
                  <c:v>40637</c:v>
                </c:pt>
                <c:pt idx="1862">
                  <c:v>40638</c:v>
                </c:pt>
                <c:pt idx="1863">
                  <c:v>40639</c:v>
                </c:pt>
                <c:pt idx="1864">
                  <c:v>40640</c:v>
                </c:pt>
                <c:pt idx="1865">
                  <c:v>40641</c:v>
                </c:pt>
                <c:pt idx="1866">
                  <c:v>40644</c:v>
                </c:pt>
                <c:pt idx="1867">
                  <c:v>40645</c:v>
                </c:pt>
                <c:pt idx="1868">
                  <c:v>40646</c:v>
                </c:pt>
                <c:pt idx="1869">
                  <c:v>40647</c:v>
                </c:pt>
                <c:pt idx="1870">
                  <c:v>40648</c:v>
                </c:pt>
                <c:pt idx="1871">
                  <c:v>40651</c:v>
                </c:pt>
                <c:pt idx="1872">
                  <c:v>40652</c:v>
                </c:pt>
                <c:pt idx="1873">
                  <c:v>40653</c:v>
                </c:pt>
                <c:pt idx="1874">
                  <c:v>40654</c:v>
                </c:pt>
                <c:pt idx="1875">
                  <c:v>40659</c:v>
                </c:pt>
                <c:pt idx="1876">
                  <c:v>40660</c:v>
                </c:pt>
                <c:pt idx="1877">
                  <c:v>40661</c:v>
                </c:pt>
                <c:pt idx="1878">
                  <c:v>40662</c:v>
                </c:pt>
                <c:pt idx="1879">
                  <c:v>40665</c:v>
                </c:pt>
                <c:pt idx="1880">
                  <c:v>40666</c:v>
                </c:pt>
                <c:pt idx="1881">
                  <c:v>40667</c:v>
                </c:pt>
                <c:pt idx="1882">
                  <c:v>40668</c:v>
                </c:pt>
                <c:pt idx="1883">
                  <c:v>40669</c:v>
                </c:pt>
                <c:pt idx="1884">
                  <c:v>40672</c:v>
                </c:pt>
                <c:pt idx="1885">
                  <c:v>40673</c:v>
                </c:pt>
                <c:pt idx="1886">
                  <c:v>40674</c:v>
                </c:pt>
                <c:pt idx="1887">
                  <c:v>40675</c:v>
                </c:pt>
                <c:pt idx="1888">
                  <c:v>40676</c:v>
                </c:pt>
                <c:pt idx="1889">
                  <c:v>40679</c:v>
                </c:pt>
                <c:pt idx="1890">
                  <c:v>40680</c:v>
                </c:pt>
                <c:pt idx="1891">
                  <c:v>40681</c:v>
                </c:pt>
                <c:pt idx="1892">
                  <c:v>40682</c:v>
                </c:pt>
                <c:pt idx="1893">
                  <c:v>40683</c:v>
                </c:pt>
                <c:pt idx="1894">
                  <c:v>40686</c:v>
                </c:pt>
                <c:pt idx="1895">
                  <c:v>40687</c:v>
                </c:pt>
                <c:pt idx="1896">
                  <c:v>40688</c:v>
                </c:pt>
                <c:pt idx="1897">
                  <c:v>40689</c:v>
                </c:pt>
                <c:pt idx="1898">
                  <c:v>40690</c:v>
                </c:pt>
                <c:pt idx="1899">
                  <c:v>40693</c:v>
                </c:pt>
                <c:pt idx="1900">
                  <c:v>40694</c:v>
                </c:pt>
                <c:pt idx="1901">
                  <c:v>40695</c:v>
                </c:pt>
                <c:pt idx="1902">
                  <c:v>40696</c:v>
                </c:pt>
                <c:pt idx="1903">
                  <c:v>40697</c:v>
                </c:pt>
                <c:pt idx="1904">
                  <c:v>40700</c:v>
                </c:pt>
                <c:pt idx="1905">
                  <c:v>40701</c:v>
                </c:pt>
                <c:pt idx="1906">
                  <c:v>40702</c:v>
                </c:pt>
                <c:pt idx="1907">
                  <c:v>40703</c:v>
                </c:pt>
                <c:pt idx="1908">
                  <c:v>40704</c:v>
                </c:pt>
                <c:pt idx="1909">
                  <c:v>40707</c:v>
                </c:pt>
                <c:pt idx="1910">
                  <c:v>40708</c:v>
                </c:pt>
                <c:pt idx="1911">
                  <c:v>40709</c:v>
                </c:pt>
                <c:pt idx="1912">
                  <c:v>40710</c:v>
                </c:pt>
                <c:pt idx="1913">
                  <c:v>40711</c:v>
                </c:pt>
                <c:pt idx="1914">
                  <c:v>40714</c:v>
                </c:pt>
                <c:pt idx="1915">
                  <c:v>40715</c:v>
                </c:pt>
                <c:pt idx="1916">
                  <c:v>40716</c:v>
                </c:pt>
                <c:pt idx="1917">
                  <c:v>40717</c:v>
                </c:pt>
                <c:pt idx="1918">
                  <c:v>40718</c:v>
                </c:pt>
                <c:pt idx="1919">
                  <c:v>40721</c:v>
                </c:pt>
                <c:pt idx="1920">
                  <c:v>40722</c:v>
                </c:pt>
                <c:pt idx="1921">
                  <c:v>40723</c:v>
                </c:pt>
                <c:pt idx="1922">
                  <c:v>40724</c:v>
                </c:pt>
                <c:pt idx="1923">
                  <c:v>40725</c:v>
                </c:pt>
                <c:pt idx="1924">
                  <c:v>40728</c:v>
                </c:pt>
                <c:pt idx="1925">
                  <c:v>40729</c:v>
                </c:pt>
                <c:pt idx="1926">
                  <c:v>40730</c:v>
                </c:pt>
                <c:pt idx="1927">
                  <c:v>40731</c:v>
                </c:pt>
                <c:pt idx="1928">
                  <c:v>40732</c:v>
                </c:pt>
                <c:pt idx="1929">
                  <c:v>40735</c:v>
                </c:pt>
                <c:pt idx="1930">
                  <c:v>40736</c:v>
                </c:pt>
                <c:pt idx="1931">
                  <c:v>40737</c:v>
                </c:pt>
                <c:pt idx="1932">
                  <c:v>40738</c:v>
                </c:pt>
                <c:pt idx="1933">
                  <c:v>40739</c:v>
                </c:pt>
                <c:pt idx="1934">
                  <c:v>40742</c:v>
                </c:pt>
                <c:pt idx="1935">
                  <c:v>40743</c:v>
                </c:pt>
                <c:pt idx="1936">
                  <c:v>40744</c:v>
                </c:pt>
                <c:pt idx="1937">
                  <c:v>40745</c:v>
                </c:pt>
                <c:pt idx="1938">
                  <c:v>40746</c:v>
                </c:pt>
                <c:pt idx="1939">
                  <c:v>40749</c:v>
                </c:pt>
                <c:pt idx="1940">
                  <c:v>40750</c:v>
                </c:pt>
                <c:pt idx="1941">
                  <c:v>40751</c:v>
                </c:pt>
                <c:pt idx="1942">
                  <c:v>40752</c:v>
                </c:pt>
                <c:pt idx="1943">
                  <c:v>40753</c:v>
                </c:pt>
                <c:pt idx="1944">
                  <c:v>40756</c:v>
                </c:pt>
                <c:pt idx="1945">
                  <c:v>40757</c:v>
                </c:pt>
                <c:pt idx="1946">
                  <c:v>40758</c:v>
                </c:pt>
                <c:pt idx="1947">
                  <c:v>40759</c:v>
                </c:pt>
                <c:pt idx="1948">
                  <c:v>40760</c:v>
                </c:pt>
                <c:pt idx="1949">
                  <c:v>40763</c:v>
                </c:pt>
                <c:pt idx="1950">
                  <c:v>40764</c:v>
                </c:pt>
                <c:pt idx="1951">
                  <c:v>40765</c:v>
                </c:pt>
                <c:pt idx="1952">
                  <c:v>40766</c:v>
                </c:pt>
                <c:pt idx="1953">
                  <c:v>40767</c:v>
                </c:pt>
                <c:pt idx="1954">
                  <c:v>40770</c:v>
                </c:pt>
                <c:pt idx="1955">
                  <c:v>40771</c:v>
                </c:pt>
                <c:pt idx="1956">
                  <c:v>40772</c:v>
                </c:pt>
                <c:pt idx="1957">
                  <c:v>40773</c:v>
                </c:pt>
                <c:pt idx="1958">
                  <c:v>40774</c:v>
                </c:pt>
                <c:pt idx="1959">
                  <c:v>40777</c:v>
                </c:pt>
                <c:pt idx="1960">
                  <c:v>40778</c:v>
                </c:pt>
                <c:pt idx="1961">
                  <c:v>40779</c:v>
                </c:pt>
                <c:pt idx="1962">
                  <c:v>40780</c:v>
                </c:pt>
                <c:pt idx="1963">
                  <c:v>40781</c:v>
                </c:pt>
                <c:pt idx="1964">
                  <c:v>40784</c:v>
                </c:pt>
                <c:pt idx="1965">
                  <c:v>40785</c:v>
                </c:pt>
                <c:pt idx="1966">
                  <c:v>40786</c:v>
                </c:pt>
                <c:pt idx="1967">
                  <c:v>40787</c:v>
                </c:pt>
                <c:pt idx="1968">
                  <c:v>40788</c:v>
                </c:pt>
                <c:pt idx="1969">
                  <c:v>40791</c:v>
                </c:pt>
                <c:pt idx="1970">
                  <c:v>40792</c:v>
                </c:pt>
                <c:pt idx="1971">
                  <c:v>40793</c:v>
                </c:pt>
                <c:pt idx="1972">
                  <c:v>40794</c:v>
                </c:pt>
                <c:pt idx="1973">
                  <c:v>40795</c:v>
                </c:pt>
                <c:pt idx="1974">
                  <c:v>40798</c:v>
                </c:pt>
                <c:pt idx="1975">
                  <c:v>40799</c:v>
                </c:pt>
                <c:pt idx="1976">
                  <c:v>40800</c:v>
                </c:pt>
                <c:pt idx="1977">
                  <c:v>40801</c:v>
                </c:pt>
                <c:pt idx="1978">
                  <c:v>40802</c:v>
                </c:pt>
                <c:pt idx="1979">
                  <c:v>40805</c:v>
                </c:pt>
                <c:pt idx="1980">
                  <c:v>40806</c:v>
                </c:pt>
                <c:pt idx="1981">
                  <c:v>40807</c:v>
                </c:pt>
                <c:pt idx="1982">
                  <c:v>40808</c:v>
                </c:pt>
                <c:pt idx="1983">
                  <c:v>40809</c:v>
                </c:pt>
                <c:pt idx="1984">
                  <c:v>40812</c:v>
                </c:pt>
                <c:pt idx="1985">
                  <c:v>40813</c:v>
                </c:pt>
                <c:pt idx="1986">
                  <c:v>40814</c:v>
                </c:pt>
                <c:pt idx="1987">
                  <c:v>40815</c:v>
                </c:pt>
                <c:pt idx="1988">
                  <c:v>40816</c:v>
                </c:pt>
                <c:pt idx="1989">
                  <c:v>40819</c:v>
                </c:pt>
                <c:pt idx="1990">
                  <c:v>40820</c:v>
                </c:pt>
                <c:pt idx="1991">
                  <c:v>40821</c:v>
                </c:pt>
                <c:pt idx="1992">
                  <c:v>40822</c:v>
                </c:pt>
                <c:pt idx="1993">
                  <c:v>40823</c:v>
                </c:pt>
                <c:pt idx="1994">
                  <c:v>40826</c:v>
                </c:pt>
                <c:pt idx="1995">
                  <c:v>40827</c:v>
                </c:pt>
                <c:pt idx="1996">
                  <c:v>40828</c:v>
                </c:pt>
                <c:pt idx="1997">
                  <c:v>40829</c:v>
                </c:pt>
                <c:pt idx="1998">
                  <c:v>40830</c:v>
                </c:pt>
                <c:pt idx="1999">
                  <c:v>40833</c:v>
                </c:pt>
                <c:pt idx="2000">
                  <c:v>40834</c:v>
                </c:pt>
                <c:pt idx="2001">
                  <c:v>40835</c:v>
                </c:pt>
                <c:pt idx="2002">
                  <c:v>40836</c:v>
                </c:pt>
                <c:pt idx="2003">
                  <c:v>40837</c:v>
                </c:pt>
                <c:pt idx="2004">
                  <c:v>40840</c:v>
                </c:pt>
                <c:pt idx="2005">
                  <c:v>40841</c:v>
                </c:pt>
                <c:pt idx="2006">
                  <c:v>40842</c:v>
                </c:pt>
                <c:pt idx="2007">
                  <c:v>40843</c:v>
                </c:pt>
                <c:pt idx="2008">
                  <c:v>40844</c:v>
                </c:pt>
                <c:pt idx="2009">
                  <c:v>40847</c:v>
                </c:pt>
                <c:pt idx="2010">
                  <c:v>40848</c:v>
                </c:pt>
                <c:pt idx="2011">
                  <c:v>40849</c:v>
                </c:pt>
                <c:pt idx="2012">
                  <c:v>40850</c:v>
                </c:pt>
                <c:pt idx="2013">
                  <c:v>40851</c:v>
                </c:pt>
                <c:pt idx="2014">
                  <c:v>40854</c:v>
                </c:pt>
                <c:pt idx="2015">
                  <c:v>40855</c:v>
                </c:pt>
                <c:pt idx="2016">
                  <c:v>40856</c:v>
                </c:pt>
                <c:pt idx="2017">
                  <c:v>40857</c:v>
                </c:pt>
                <c:pt idx="2018">
                  <c:v>40858</c:v>
                </c:pt>
                <c:pt idx="2019">
                  <c:v>40861</c:v>
                </c:pt>
                <c:pt idx="2020">
                  <c:v>40862</c:v>
                </c:pt>
                <c:pt idx="2021">
                  <c:v>40863</c:v>
                </c:pt>
                <c:pt idx="2022">
                  <c:v>40864</c:v>
                </c:pt>
                <c:pt idx="2023">
                  <c:v>40865</c:v>
                </c:pt>
                <c:pt idx="2024">
                  <c:v>40868</c:v>
                </c:pt>
                <c:pt idx="2025">
                  <c:v>40869</c:v>
                </c:pt>
                <c:pt idx="2026">
                  <c:v>40870</c:v>
                </c:pt>
                <c:pt idx="2027">
                  <c:v>40871</c:v>
                </c:pt>
                <c:pt idx="2028">
                  <c:v>40872</c:v>
                </c:pt>
                <c:pt idx="2029">
                  <c:v>40875</c:v>
                </c:pt>
                <c:pt idx="2030">
                  <c:v>40876</c:v>
                </c:pt>
                <c:pt idx="2031">
                  <c:v>40877</c:v>
                </c:pt>
                <c:pt idx="2032">
                  <c:v>40878</c:v>
                </c:pt>
                <c:pt idx="2033">
                  <c:v>40879</c:v>
                </c:pt>
                <c:pt idx="2034">
                  <c:v>40882</c:v>
                </c:pt>
                <c:pt idx="2035">
                  <c:v>40883</c:v>
                </c:pt>
                <c:pt idx="2036">
                  <c:v>40884</c:v>
                </c:pt>
                <c:pt idx="2037">
                  <c:v>40885</c:v>
                </c:pt>
                <c:pt idx="2038">
                  <c:v>40886</c:v>
                </c:pt>
                <c:pt idx="2039">
                  <c:v>40889</c:v>
                </c:pt>
                <c:pt idx="2040">
                  <c:v>40890</c:v>
                </c:pt>
                <c:pt idx="2041">
                  <c:v>40891</c:v>
                </c:pt>
                <c:pt idx="2042">
                  <c:v>40892</c:v>
                </c:pt>
                <c:pt idx="2043">
                  <c:v>40893</c:v>
                </c:pt>
                <c:pt idx="2044">
                  <c:v>40896</c:v>
                </c:pt>
                <c:pt idx="2045">
                  <c:v>40897</c:v>
                </c:pt>
                <c:pt idx="2046">
                  <c:v>40898</c:v>
                </c:pt>
                <c:pt idx="2047">
                  <c:v>40899</c:v>
                </c:pt>
                <c:pt idx="2048">
                  <c:v>40900</c:v>
                </c:pt>
                <c:pt idx="2049">
                  <c:v>40904</c:v>
                </c:pt>
                <c:pt idx="2050">
                  <c:v>40905</c:v>
                </c:pt>
                <c:pt idx="2051">
                  <c:v>40906</c:v>
                </c:pt>
                <c:pt idx="2052">
                  <c:v>40907</c:v>
                </c:pt>
                <c:pt idx="2053">
                  <c:v>40910</c:v>
                </c:pt>
                <c:pt idx="2054">
                  <c:v>40911</c:v>
                </c:pt>
                <c:pt idx="2055">
                  <c:v>40912</c:v>
                </c:pt>
                <c:pt idx="2056">
                  <c:v>40913</c:v>
                </c:pt>
                <c:pt idx="2057">
                  <c:v>40914</c:v>
                </c:pt>
                <c:pt idx="2058">
                  <c:v>40917</c:v>
                </c:pt>
                <c:pt idx="2059">
                  <c:v>40918</c:v>
                </c:pt>
                <c:pt idx="2060">
                  <c:v>40919</c:v>
                </c:pt>
                <c:pt idx="2061">
                  <c:v>40920</c:v>
                </c:pt>
                <c:pt idx="2062">
                  <c:v>40921</c:v>
                </c:pt>
                <c:pt idx="2063">
                  <c:v>40924</c:v>
                </c:pt>
                <c:pt idx="2064">
                  <c:v>40925</c:v>
                </c:pt>
                <c:pt idx="2065">
                  <c:v>40926</c:v>
                </c:pt>
                <c:pt idx="2066">
                  <c:v>40927</c:v>
                </c:pt>
                <c:pt idx="2067">
                  <c:v>40928</c:v>
                </c:pt>
                <c:pt idx="2068">
                  <c:v>40931</c:v>
                </c:pt>
                <c:pt idx="2069">
                  <c:v>40932</c:v>
                </c:pt>
                <c:pt idx="2070">
                  <c:v>40933</c:v>
                </c:pt>
                <c:pt idx="2071">
                  <c:v>40934</c:v>
                </c:pt>
                <c:pt idx="2072">
                  <c:v>40935</c:v>
                </c:pt>
                <c:pt idx="2073">
                  <c:v>40938</c:v>
                </c:pt>
                <c:pt idx="2074">
                  <c:v>40939</c:v>
                </c:pt>
                <c:pt idx="2075">
                  <c:v>40940</c:v>
                </c:pt>
                <c:pt idx="2076">
                  <c:v>40941</c:v>
                </c:pt>
                <c:pt idx="2077">
                  <c:v>40942</c:v>
                </c:pt>
                <c:pt idx="2078">
                  <c:v>40945</c:v>
                </c:pt>
                <c:pt idx="2079">
                  <c:v>40946</c:v>
                </c:pt>
                <c:pt idx="2080">
                  <c:v>40947</c:v>
                </c:pt>
                <c:pt idx="2081">
                  <c:v>40948</c:v>
                </c:pt>
                <c:pt idx="2082">
                  <c:v>40949</c:v>
                </c:pt>
                <c:pt idx="2083">
                  <c:v>40952</c:v>
                </c:pt>
                <c:pt idx="2084">
                  <c:v>40953</c:v>
                </c:pt>
                <c:pt idx="2085">
                  <c:v>40954</c:v>
                </c:pt>
                <c:pt idx="2086">
                  <c:v>40955</c:v>
                </c:pt>
                <c:pt idx="2087">
                  <c:v>40956</c:v>
                </c:pt>
                <c:pt idx="2088">
                  <c:v>40959</c:v>
                </c:pt>
                <c:pt idx="2089">
                  <c:v>40960</c:v>
                </c:pt>
                <c:pt idx="2090">
                  <c:v>40961</c:v>
                </c:pt>
                <c:pt idx="2091">
                  <c:v>40962</c:v>
                </c:pt>
                <c:pt idx="2092">
                  <c:v>40963</c:v>
                </c:pt>
                <c:pt idx="2093">
                  <c:v>40966</c:v>
                </c:pt>
                <c:pt idx="2094">
                  <c:v>40967</c:v>
                </c:pt>
                <c:pt idx="2095">
                  <c:v>40968</c:v>
                </c:pt>
                <c:pt idx="2096">
                  <c:v>40969</c:v>
                </c:pt>
                <c:pt idx="2097">
                  <c:v>40970</c:v>
                </c:pt>
                <c:pt idx="2098">
                  <c:v>40973</c:v>
                </c:pt>
                <c:pt idx="2099">
                  <c:v>40974</c:v>
                </c:pt>
                <c:pt idx="2100">
                  <c:v>40975</c:v>
                </c:pt>
                <c:pt idx="2101">
                  <c:v>40976</c:v>
                </c:pt>
                <c:pt idx="2102">
                  <c:v>40977</c:v>
                </c:pt>
                <c:pt idx="2103">
                  <c:v>40980</c:v>
                </c:pt>
                <c:pt idx="2104">
                  <c:v>40981</c:v>
                </c:pt>
                <c:pt idx="2105">
                  <c:v>40982</c:v>
                </c:pt>
                <c:pt idx="2106">
                  <c:v>40983</c:v>
                </c:pt>
                <c:pt idx="2107">
                  <c:v>40984</c:v>
                </c:pt>
                <c:pt idx="2108">
                  <c:v>40987</c:v>
                </c:pt>
                <c:pt idx="2109">
                  <c:v>40988</c:v>
                </c:pt>
                <c:pt idx="2110">
                  <c:v>40989</c:v>
                </c:pt>
                <c:pt idx="2111">
                  <c:v>40990</c:v>
                </c:pt>
                <c:pt idx="2112">
                  <c:v>40991</c:v>
                </c:pt>
                <c:pt idx="2113">
                  <c:v>40994</c:v>
                </c:pt>
                <c:pt idx="2114">
                  <c:v>40995</c:v>
                </c:pt>
                <c:pt idx="2115">
                  <c:v>40996</c:v>
                </c:pt>
                <c:pt idx="2116">
                  <c:v>40997</c:v>
                </c:pt>
                <c:pt idx="2117">
                  <c:v>40998</c:v>
                </c:pt>
                <c:pt idx="2118">
                  <c:v>41001</c:v>
                </c:pt>
                <c:pt idx="2119">
                  <c:v>41002</c:v>
                </c:pt>
                <c:pt idx="2120">
                  <c:v>41003</c:v>
                </c:pt>
                <c:pt idx="2121">
                  <c:v>41004</c:v>
                </c:pt>
                <c:pt idx="2122">
                  <c:v>41009</c:v>
                </c:pt>
                <c:pt idx="2123">
                  <c:v>41010</c:v>
                </c:pt>
                <c:pt idx="2124">
                  <c:v>41011</c:v>
                </c:pt>
                <c:pt idx="2125">
                  <c:v>41012</c:v>
                </c:pt>
                <c:pt idx="2126">
                  <c:v>41015</c:v>
                </c:pt>
                <c:pt idx="2127">
                  <c:v>41016</c:v>
                </c:pt>
                <c:pt idx="2128">
                  <c:v>41017</c:v>
                </c:pt>
                <c:pt idx="2129">
                  <c:v>41018</c:v>
                </c:pt>
                <c:pt idx="2130">
                  <c:v>41019</c:v>
                </c:pt>
                <c:pt idx="2131">
                  <c:v>41022</c:v>
                </c:pt>
                <c:pt idx="2132">
                  <c:v>41023</c:v>
                </c:pt>
                <c:pt idx="2133">
                  <c:v>41024</c:v>
                </c:pt>
                <c:pt idx="2134">
                  <c:v>41025</c:v>
                </c:pt>
                <c:pt idx="2135">
                  <c:v>41026</c:v>
                </c:pt>
                <c:pt idx="2136">
                  <c:v>41029</c:v>
                </c:pt>
                <c:pt idx="2137">
                  <c:v>41031</c:v>
                </c:pt>
                <c:pt idx="2138">
                  <c:v>41032</c:v>
                </c:pt>
                <c:pt idx="2139">
                  <c:v>41033</c:v>
                </c:pt>
                <c:pt idx="2140">
                  <c:v>41036</c:v>
                </c:pt>
                <c:pt idx="2141">
                  <c:v>41037</c:v>
                </c:pt>
                <c:pt idx="2142">
                  <c:v>41038</c:v>
                </c:pt>
                <c:pt idx="2143">
                  <c:v>41039</c:v>
                </c:pt>
                <c:pt idx="2144">
                  <c:v>41040</c:v>
                </c:pt>
                <c:pt idx="2145">
                  <c:v>41043</c:v>
                </c:pt>
                <c:pt idx="2146">
                  <c:v>41044</c:v>
                </c:pt>
                <c:pt idx="2147">
                  <c:v>41045</c:v>
                </c:pt>
                <c:pt idx="2148">
                  <c:v>41046</c:v>
                </c:pt>
                <c:pt idx="2149">
                  <c:v>41047</c:v>
                </c:pt>
                <c:pt idx="2150">
                  <c:v>41050</c:v>
                </c:pt>
                <c:pt idx="2151">
                  <c:v>41051</c:v>
                </c:pt>
                <c:pt idx="2152">
                  <c:v>41052</c:v>
                </c:pt>
                <c:pt idx="2153">
                  <c:v>41053</c:v>
                </c:pt>
                <c:pt idx="2154">
                  <c:v>41054</c:v>
                </c:pt>
                <c:pt idx="2155">
                  <c:v>41057</c:v>
                </c:pt>
                <c:pt idx="2156">
                  <c:v>41058</c:v>
                </c:pt>
                <c:pt idx="2157">
                  <c:v>41059</c:v>
                </c:pt>
                <c:pt idx="2158">
                  <c:v>41060</c:v>
                </c:pt>
                <c:pt idx="2159">
                  <c:v>41061</c:v>
                </c:pt>
                <c:pt idx="2160">
                  <c:v>41064</c:v>
                </c:pt>
                <c:pt idx="2161">
                  <c:v>41065</c:v>
                </c:pt>
                <c:pt idx="2162">
                  <c:v>41066</c:v>
                </c:pt>
                <c:pt idx="2163">
                  <c:v>41067</c:v>
                </c:pt>
                <c:pt idx="2164">
                  <c:v>41068</c:v>
                </c:pt>
                <c:pt idx="2165">
                  <c:v>41071</c:v>
                </c:pt>
                <c:pt idx="2166">
                  <c:v>41072</c:v>
                </c:pt>
                <c:pt idx="2167">
                  <c:v>41073</c:v>
                </c:pt>
                <c:pt idx="2168">
                  <c:v>41074</c:v>
                </c:pt>
                <c:pt idx="2169">
                  <c:v>41075</c:v>
                </c:pt>
                <c:pt idx="2170">
                  <c:v>41078</c:v>
                </c:pt>
                <c:pt idx="2171">
                  <c:v>41079</c:v>
                </c:pt>
                <c:pt idx="2172">
                  <c:v>41080</c:v>
                </c:pt>
                <c:pt idx="2173">
                  <c:v>41081</c:v>
                </c:pt>
                <c:pt idx="2174">
                  <c:v>41082</c:v>
                </c:pt>
                <c:pt idx="2175">
                  <c:v>41085</c:v>
                </c:pt>
                <c:pt idx="2176">
                  <c:v>41086</c:v>
                </c:pt>
                <c:pt idx="2177">
                  <c:v>41087</c:v>
                </c:pt>
                <c:pt idx="2178">
                  <c:v>41088</c:v>
                </c:pt>
                <c:pt idx="2179">
                  <c:v>41089</c:v>
                </c:pt>
                <c:pt idx="2180">
                  <c:v>41092</c:v>
                </c:pt>
                <c:pt idx="2181">
                  <c:v>41093</c:v>
                </c:pt>
                <c:pt idx="2182">
                  <c:v>41094</c:v>
                </c:pt>
                <c:pt idx="2183">
                  <c:v>41095</c:v>
                </c:pt>
                <c:pt idx="2184">
                  <c:v>41096</c:v>
                </c:pt>
                <c:pt idx="2185">
                  <c:v>41099</c:v>
                </c:pt>
                <c:pt idx="2186">
                  <c:v>41100</c:v>
                </c:pt>
                <c:pt idx="2187">
                  <c:v>41101</c:v>
                </c:pt>
                <c:pt idx="2188">
                  <c:v>41102</c:v>
                </c:pt>
                <c:pt idx="2189">
                  <c:v>41103</c:v>
                </c:pt>
                <c:pt idx="2190">
                  <c:v>41106</c:v>
                </c:pt>
                <c:pt idx="2191">
                  <c:v>41107</c:v>
                </c:pt>
                <c:pt idx="2192">
                  <c:v>41108</c:v>
                </c:pt>
                <c:pt idx="2193">
                  <c:v>41109</c:v>
                </c:pt>
                <c:pt idx="2194">
                  <c:v>41110</c:v>
                </c:pt>
                <c:pt idx="2195">
                  <c:v>41113</c:v>
                </c:pt>
                <c:pt idx="2196">
                  <c:v>41114</c:v>
                </c:pt>
                <c:pt idx="2197">
                  <c:v>41115</c:v>
                </c:pt>
                <c:pt idx="2198">
                  <c:v>41116</c:v>
                </c:pt>
                <c:pt idx="2199">
                  <c:v>41117</c:v>
                </c:pt>
                <c:pt idx="2200">
                  <c:v>41120</c:v>
                </c:pt>
                <c:pt idx="2201">
                  <c:v>41121</c:v>
                </c:pt>
                <c:pt idx="2202">
                  <c:v>41122</c:v>
                </c:pt>
                <c:pt idx="2203">
                  <c:v>41123</c:v>
                </c:pt>
                <c:pt idx="2204">
                  <c:v>41124</c:v>
                </c:pt>
                <c:pt idx="2205">
                  <c:v>41127</c:v>
                </c:pt>
                <c:pt idx="2206">
                  <c:v>41128</c:v>
                </c:pt>
                <c:pt idx="2207">
                  <c:v>41129</c:v>
                </c:pt>
                <c:pt idx="2208">
                  <c:v>41130</c:v>
                </c:pt>
                <c:pt idx="2209">
                  <c:v>41131</c:v>
                </c:pt>
                <c:pt idx="2210">
                  <c:v>41134</c:v>
                </c:pt>
                <c:pt idx="2211">
                  <c:v>41135</c:v>
                </c:pt>
                <c:pt idx="2212">
                  <c:v>41136</c:v>
                </c:pt>
                <c:pt idx="2213">
                  <c:v>41137</c:v>
                </c:pt>
                <c:pt idx="2214">
                  <c:v>41138</c:v>
                </c:pt>
                <c:pt idx="2215">
                  <c:v>41141</c:v>
                </c:pt>
                <c:pt idx="2216">
                  <c:v>41142</c:v>
                </c:pt>
                <c:pt idx="2217">
                  <c:v>41143</c:v>
                </c:pt>
                <c:pt idx="2218">
                  <c:v>41144</c:v>
                </c:pt>
                <c:pt idx="2219">
                  <c:v>41145</c:v>
                </c:pt>
                <c:pt idx="2220">
                  <c:v>41148</c:v>
                </c:pt>
                <c:pt idx="2221">
                  <c:v>41149</c:v>
                </c:pt>
                <c:pt idx="2222">
                  <c:v>41150</c:v>
                </c:pt>
                <c:pt idx="2223">
                  <c:v>41151</c:v>
                </c:pt>
                <c:pt idx="2224">
                  <c:v>41152</c:v>
                </c:pt>
                <c:pt idx="2225">
                  <c:v>41155</c:v>
                </c:pt>
                <c:pt idx="2226">
                  <c:v>41156</c:v>
                </c:pt>
                <c:pt idx="2227">
                  <c:v>41157</c:v>
                </c:pt>
                <c:pt idx="2228">
                  <c:v>41158</c:v>
                </c:pt>
                <c:pt idx="2229">
                  <c:v>41159</c:v>
                </c:pt>
                <c:pt idx="2230">
                  <c:v>41162</c:v>
                </c:pt>
                <c:pt idx="2231">
                  <c:v>41163</c:v>
                </c:pt>
                <c:pt idx="2232">
                  <c:v>41164</c:v>
                </c:pt>
                <c:pt idx="2233">
                  <c:v>41165</c:v>
                </c:pt>
                <c:pt idx="2234">
                  <c:v>41166</c:v>
                </c:pt>
                <c:pt idx="2235">
                  <c:v>41169</c:v>
                </c:pt>
                <c:pt idx="2236">
                  <c:v>41170</c:v>
                </c:pt>
                <c:pt idx="2237">
                  <c:v>41171</c:v>
                </c:pt>
                <c:pt idx="2238">
                  <c:v>41172</c:v>
                </c:pt>
                <c:pt idx="2239">
                  <c:v>41173</c:v>
                </c:pt>
                <c:pt idx="2240">
                  <c:v>41176</c:v>
                </c:pt>
                <c:pt idx="2241">
                  <c:v>41177</c:v>
                </c:pt>
                <c:pt idx="2242">
                  <c:v>41178</c:v>
                </c:pt>
                <c:pt idx="2243">
                  <c:v>41179</c:v>
                </c:pt>
                <c:pt idx="2244">
                  <c:v>41180</c:v>
                </c:pt>
                <c:pt idx="2245">
                  <c:v>41183</c:v>
                </c:pt>
                <c:pt idx="2246">
                  <c:v>41184</c:v>
                </c:pt>
                <c:pt idx="2247">
                  <c:v>41185</c:v>
                </c:pt>
                <c:pt idx="2248">
                  <c:v>41186</c:v>
                </c:pt>
                <c:pt idx="2249">
                  <c:v>41187</c:v>
                </c:pt>
                <c:pt idx="2250">
                  <c:v>41190</c:v>
                </c:pt>
                <c:pt idx="2251">
                  <c:v>41191</c:v>
                </c:pt>
                <c:pt idx="2252">
                  <c:v>41192</c:v>
                </c:pt>
                <c:pt idx="2253">
                  <c:v>41193</c:v>
                </c:pt>
                <c:pt idx="2254">
                  <c:v>41194</c:v>
                </c:pt>
                <c:pt idx="2255">
                  <c:v>41197</c:v>
                </c:pt>
                <c:pt idx="2256">
                  <c:v>41198</c:v>
                </c:pt>
                <c:pt idx="2257">
                  <c:v>41199</c:v>
                </c:pt>
                <c:pt idx="2258">
                  <c:v>41200</c:v>
                </c:pt>
                <c:pt idx="2259">
                  <c:v>41201</c:v>
                </c:pt>
                <c:pt idx="2260">
                  <c:v>41204</c:v>
                </c:pt>
                <c:pt idx="2261">
                  <c:v>41205</c:v>
                </c:pt>
                <c:pt idx="2262">
                  <c:v>41206</c:v>
                </c:pt>
                <c:pt idx="2263">
                  <c:v>41207</c:v>
                </c:pt>
                <c:pt idx="2264">
                  <c:v>41208</c:v>
                </c:pt>
                <c:pt idx="2265">
                  <c:v>41211</c:v>
                </c:pt>
                <c:pt idx="2266">
                  <c:v>41212</c:v>
                </c:pt>
                <c:pt idx="2267">
                  <c:v>41213</c:v>
                </c:pt>
                <c:pt idx="2268">
                  <c:v>41214</c:v>
                </c:pt>
                <c:pt idx="2269">
                  <c:v>41215</c:v>
                </c:pt>
                <c:pt idx="2270">
                  <c:v>41218</c:v>
                </c:pt>
                <c:pt idx="2271">
                  <c:v>41219</c:v>
                </c:pt>
                <c:pt idx="2272">
                  <c:v>41220</c:v>
                </c:pt>
                <c:pt idx="2273">
                  <c:v>41221</c:v>
                </c:pt>
                <c:pt idx="2274">
                  <c:v>41222</c:v>
                </c:pt>
                <c:pt idx="2275">
                  <c:v>41225</c:v>
                </c:pt>
                <c:pt idx="2276">
                  <c:v>41226</c:v>
                </c:pt>
                <c:pt idx="2277">
                  <c:v>41227</c:v>
                </c:pt>
                <c:pt idx="2278">
                  <c:v>41228</c:v>
                </c:pt>
                <c:pt idx="2279">
                  <c:v>41229</c:v>
                </c:pt>
                <c:pt idx="2280">
                  <c:v>41232</c:v>
                </c:pt>
                <c:pt idx="2281">
                  <c:v>41233</c:v>
                </c:pt>
                <c:pt idx="2282">
                  <c:v>41234</c:v>
                </c:pt>
                <c:pt idx="2283">
                  <c:v>41235</c:v>
                </c:pt>
                <c:pt idx="2284">
                  <c:v>41236</c:v>
                </c:pt>
                <c:pt idx="2285">
                  <c:v>41239</c:v>
                </c:pt>
                <c:pt idx="2286">
                  <c:v>41240</c:v>
                </c:pt>
                <c:pt idx="2287">
                  <c:v>41241</c:v>
                </c:pt>
                <c:pt idx="2288">
                  <c:v>41242</c:v>
                </c:pt>
                <c:pt idx="2289">
                  <c:v>41243</c:v>
                </c:pt>
                <c:pt idx="2290">
                  <c:v>41246</c:v>
                </c:pt>
                <c:pt idx="2291">
                  <c:v>41247</c:v>
                </c:pt>
                <c:pt idx="2292">
                  <c:v>41248</c:v>
                </c:pt>
                <c:pt idx="2293">
                  <c:v>41249</c:v>
                </c:pt>
                <c:pt idx="2294">
                  <c:v>41250</c:v>
                </c:pt>
                <c:pt idx="2295">
                  <c:v>41253</c:v>
                </c:pt>
                <c:pt idx="2296">
                  <c:v>41254</c:v>
                </c:pt>
                <c:pt idx="2297">
                  <c:v>41255</c:v>
                </c:pt>
                <c:pt idx="2298">
                  <c:v>41256</c:v>
                </c:pt>
                <c:pt idx="2299">
                  <c:v>41257</c:v>
                </c:pt>
                <c:pt idx="2300">
                  <c:v>41260</c:v>
                </c:pt>
                <c:pt idx="2301">
                  <c:v>41261</c:v>
                </c:pt>
                <c:pt idx="2302">
                  <c:v>41262</c:v>
                </c:pt>
                <c:pt idx="2303">
                  <c:v>41263</c:v>
                </c:pt>
                <c:pt idx="2304">
                  <c:v>41264</c:v>
                </c:pt>
                <c:pt idx="2305">
                  <c:v>41267</c:v>
                </c:pt>
                <c:pt idx="2306">
                  <c:v>41270</c:v>
                </c:pt>
                <c:pt idx="2307">
                  <c:v>41271</c:v>
                </c:pt>
                <c:pt idx="2308">
                  <c:v>41274</c:v>
                </c:pt>
                <c:pt idx="2309">
                  <c:v>41276</c:v>
                </c:pt>
                <c:pt idx="2310">
                  <c:v>41277</c:v>
                </c:pt>
                <c:pt idx="2311">
                  <c:v>41278</c:v>
                </c:pt>
                <c:pt idx="2312">
                  <c:v>41281</c:v>
                </c:pt>
                <c:pt idx="2313">
                  <c:v>41282</c:v>
                </c:pt>
                <c:pt idx="2314">
                  <c:v>41283</c:v>
                </c:pt>
                <c:pt idx="2315">
                  <c:v>41284</c:v>
                </c:pt>
                <c:pt idx="2316">
                  <c:v>41285</c:v>
                </c:pt>
                <c:pt idx="2317">
                  <c:v>41288</c:v>
                </c:pt>
                <c:pt idx="2318">
                  <c:v>41289</c:v>
                </c:pt>
                <c:pt idx="2319">
                  <c:v>41290</c:v>
                </c:pt>
                <c:pt idx="2320">
                  <c:v>41291</c:v>
                </c:pt>
                <c:pt idx="2321">
                  <c:v>41292</c:v>
                </c:pt>
                <c:pt idx="2322">
                  <c:v>41295</c:v>
                </c:pt>
                <c:pt idx="2323">
                  <c:v>41296</c:v>
                </c:pt>
                <c:pt idx="2324">
                  <c:v>41297</c:v>
                </c:pt>
                <c:pt idx="2325">
                  <c:v>41298</c:v>
                </c:pt>
                <c:pt idx="2326">
                  <c:v>41299</c:v>
                </c:pt>
                <c:pt idx="2327">
                  <c:v>41302</c:v>
                </c:pt>
                <c:pt idx="2328">
                  <c:v>41303</c:v>
                </c:pt>
                <c:pt idx="2329">
                  <c:v>41304</c:v>
                </c:pt>
                <c:pt idx="2330">
                  <c:v>41305</c:v>
                </c:pt>
                <c:pt idx="2331">
                  <c:v>41306</c:v>
                </c:pt>
                <c:pt idx="2332">
                  <c:v>41309</c:v>
                </c:pt>
                <c:pt idx="2333">
                  <c:v>41310</c:v>
                </c:pt>
                <c:pt idx="2334">
                  <c:v>41311</c:v>
                </c:pt>
                <c:pt idx="2335">
                  <c:v>41312</c:v>
                </c:pt>
                <c:pt idx="2336">
                  <c:v>41313</c:v>
                </c:pt>
                <c:pt idx="2337">
                  <c:v>41316</c:v>
                </c:pt>
                <c:pt idx="2338">
                  <c:v>41317</c:v>
                </c:pt>
                <c:pt idx="2339">
                  <c:v>41318</c:v>
                </c:pt>
                <c:pt idx="2340">
                  <c:v>41319</c:v>
                </c:pt>
                <c:pt idx="2341">
                  <c:v>41320</c:v>
                </c:pt>
                <c:pt idx="2342">
                  <c:v>41323</c:v>
                </c:pt>
                <c:pt idx="2343">
                  <c:v>41324</c:v>
                </c:pt>
                <c:pt idx="2344">
                  <c:v>41325</c:v>
                </c:pt>
                <c:pt idx="2345">
                  <c:v>41326</c:v>
                </c:pt>
                <c:pt idx="2346">
                  <c:v>41327</c:v>
                </c:pt>
                <c:pt idx="2347">
                  <c:v>41330</c:v>
                </c:pt>
                <c:pt idx="2348">
                  <c:v>41331</c:v>
                </c:pt>
                <c:pt idx="2349">
                  <c:v>41332</c:v>
                </c:pt>
                <c:pt idx="2350">
                  <c:v>41333</c:v>
                </c:pt>
                <c:pt idx="2351">
                  <c:v>41334</c:v>
                </c:pt>
                <c:pt idx="2352">
                  <c:v>41337</c:v>
                </c:pt>
                <c:pt idx="2353">
                  <c:v>41338</c:v>
                </c:pt>
                <c:pt idx="2354">
                  <c:v>41339</c:v>
                </c:pt>
                <c:pt idx="2355">
                  <c:v>41340</c:v>
                </c:pt>
                <c:pt idx="2356">
                  <c:v>41341</c:v>
                </c:pt>
                <c:pt idx="2357">
                  <c:v>41344</c:v>
                </c:pt>
                <c:pt idx="2358">
                  <c:v>41345</c:v>
                </c:pt>
                <c:pt idx="2359">
                  <c:v>41346</c:v>
                </c:pt>
                <c:pt idx="2360">
                  <c:v>41347</c:v>
                </c:pt>
                <c:pt idx="2361">
                  <c:v>41348</c:v>
                </c:pt>
                <c:pt idx="2362">
                  <c:v>41351</c:v>
                </c:pt>
                <c:pt idx="2363">
                  <c:v>41352</c:v>
                </c:pt>
                <c:pt idx="2364">
                  <c:v>41353</c:v>
                </c:pt>
                <c:pt idx="2365">
                  <c:v>41354</c:v>
                </c:pt>
                <c:pt idx="2366">
                  <c:v>41355</c:v>
                </c:pt>
                <c:pt idx="2367">
                  <c:v>41358</c:v>
                </c:pt>
                <c:pt idx="2368">
                  <c:v>41359</c:v>
                </c:pt>
                <c:pt idx="2369">
                  <c:v>41360</c:v>
                </c:pt>
                <c:pt idx="2370">
                  <c:v>41361</c:v>
                </c:pt>
                <c:pt idx="2371">
                  <c:v>41366</c:v>
                </c:pt>
                <c:pt idx="2372">
                  <c:v>41367</c:v>
                </c:pt>
                <c:pt idx="2373">
                  <c:v>41368</c:v>
                </c:pt>
                <c:pt idx="2374">
                  <c:v>41369</c:v>
                </c:pt>
                <c:pt idx="2375">
                  <c:v>41372</c:v>
                </c:pt>
                <c:pt idx="2376">
                  <c:v>41373</c:v>
                </c:pt>
                <c:pt idx="2377">
                  <c:v>41374</c:v>
                </c:pt>
                <c:pt idx="2378">
                  <c:v>41375</c:v>
                </c:pt>
                <c:pt idx="2379">
                  <c:v>41376</c:v>
                </c:pt>
                <c:pt idx="2380">
                  <c:v>41379</c:v>
                </c:pt>
                <c:pt idx="2381">
                  <c:v>41380</c:v>
                </c:pt>
                <c:pt idx="2382">
                  <c:v>41381</c:v>
                </c:pt>
                <c:pt idx="2383">
                  <c:v>41382</c:v>
                </c:pt>
                <c:pt idx="2384">
                  <c:v>41383</c:v>
                </c:pt>
                <c:pt idx="2385">
                  <c:v>41386</c:v>
                </c:pt>
                <c:pt idx="2386">
                  <c:v>41387</c:v>
                </c:pt>
                <c:pt idx="2387">
                  <c:v>41388</c:v>
                </c:pt>
                <c:pt idx="2388">
                  <c:v>41389</c:v>
                </c:pt>
                <c:pt idx="2389">
                  <c:v>41390</c:v>
                </c:pt>
                <c:pt idx="2390">
                  <c:v>41393</c:v>
                </c:pt>
                <c:pt idx="2391">
                  <c:v>41394</c:v>
                </c:pt>
                <c:pt idx="2392">
                  <c:v>41396</c:v>
                </c:pt>
                <c:pt idx="2393">
                  <c:v>41397</c:v>
                </c:pt>
                <c:pt idx="2394">
                  <c:v>41400</c:v>
                </c:pt>
                <c:pt idx="2395">
                  <c:v>41401</c:v>
                </c:pt>
                <c:pt idx="2396">
                  <c:v>41402</c:v>
                </c:pt>
                <c:pt idx="2397">
                  <c:v>41403</c:v>
                </c:pt>
                <c:pt idx="2398">
                  <c:v>41404</c:v>
                </c:pt>
                <c:pt idx="2399">
                  <c:v>41407</c:v>
                </c:pt>
                <c:pt idx="2400">
                  <c:v>41408</c:v>
                </c:pt>
                <c:pt idx="2401">
                  <c:v>41409</c:v>
                </c:pt>
                <c:pt idx="2402">
                  <c:v>41410</c:v>
                </c:pt>
                <c:pt idx="2403">
                  <c:v>41411</c:v>
                </c:pt>
                <c:pt idx="2404">
                  <c:v>41414</c:v>
                </c:pt>
                <c:pt idx="2405">
                  <c:v>41415</c:v>
                </c:pt>
                <c:pt idx="2406">
                  <c:v>41416</c:v>
                </c:pt>
                <c:pt idx="2407">
                  <c:v>41417</c:v>
                </c:pt>
                <c:pt idx="2408">
                  <c:v>41418</c:v>
                </c:pt>
                <c:pt idx="2409">
                  <c:v>41421</c:v>
                </c:pt>
                <c:pt idx="2410">
                  <c:v>41422</c:v>
                </c:pt>
                <c:pt idx="2411">
                  <c:v>41423</c:v>
                </c:pt>
                <c:pt idx="2412">
                  <c:v>41424</c:v>
                </c:pt>
                <c:pt idx="2413">
                  <c:v>41425</c:v>
                </c:pt>
                <c:pt idx="2414">
                  <c:v>41428</c:v>
                </c:pt>
                <c:pt idx="2415">
                  <c:v>41429</c:v>
                </c:pt>
                <c:pt idx="2416">
                  <c:v>41430</c:v>
                </c:pt>
                <c:pt idx="2417">
                  <c:v>41431</c:v>
                </c:pt>
                <c:pt idx="2418">
                  <c:v>41432</c:v>
                </c:pt>
                <c:pt idx="2419">
                  <c:v>41435</c:v>
                </c:pt>
                <c:pt idx="2420">
                  <c:v>41436</c:v>
                </c:pt>
                <c:pt idx="2421">
                  <c:v>41437</c:v>
                </c:pt>
                <c:pt idx="2422">
                  <c:v>41438</c:v>
                </c:pt>
                <c:pt idx="2423">
                  <c:v>41439</c:v>
                </c:pt>
                <c:pt idx="2424">
                  <c:v>41442</c:v>
                </c:pt>
                <c:pt idx="2425">
                  <c:v>41443</c:v>
                </c:pt>
                <c:pt idx="2426">
                  <c:v>41444</c:v>
                </c:pt>
                <c:pt idx="2427">
                  <c:v>41445</c:v>
                </c:pt>
                <c:pt idx="2428">
                  <c:v>41446</c:v>
                </c:pt>
                <c:pt idx="2429">
                  <c:v>41449</c:v>
                </c:pt>
                <c:pt idx="2430">
                  <c:v>41450</c:v>
                </c:pt>
                <c:pt idx="2431">
                  <c:v>41451</c:v>
                </c:pt>
                <c:pt idx="2432">
                  <c:v>41452</c:v>
                </c:pt>
                <c:pt idx="2433">
                  <c:v>41453</c:v>
                </c:pt>
                <c:pt idx="2434">
                  <c:v>41456</c:v>
                </c:pt>
                <c:pt idx="2435">
                  <c:v>41457</c:v>
                </c:pt>
                <c:pt idx="2436">
                  <c:v>41458</c:v>
                </c:pt>
                <c:pt idx="2437">
                  <c:v>41459</c:v>
                </c:pt>
                <c:pt idx="2438">
                  <c:v>41460</c:v>
                </c:pt>
                <c:pt idx="2439">
                  <c:v>41463</c:v>
                </c:pt>
                <c:pt idx="2440">
                  <c:v>41464</c:v>
                </c:pt>
                <c:pt idx="2441">
                  <c:v>41465</c:v>
                </c:pt>
                <c:pt idx="2442">
                  <c:v>41466</c:v>
                </c:pt>
                <c:pt idx="2443">
                  <c:v>41467</c:v>
                </c:pt>
                <c:pt idx="2444">
                  <c:v>41470</c:v>
                </c:pt>
                <c:pt idx="2445">
                  <c:v>41471</c:v>
                </c:pt>
                <c:pt idx="2446">
                  <c:v>41472</c:v>
                </c:pt>
                <c:pt idx="2447">
                  <c:v>41473</c:v>
                </c:pt>
                <c:pt idx="2448">
                  <c:v>41474</c:v>
                </c:pt>
                <c:pt idx="2449">
                  <c:v>41477</c:v>
                </c:pt>
                <c:pt idx="2450">
                  <c:v>41478</c:v>
                </c:pt>
                <c:pt idx="2451">
                  <c:v>41479</c:v>
                </c:pt>
                <c:pt idx="2452">
                  <c:v>41480</c:v>
                </c:pt>
                <c:pt idx="2453">
                  <c:v>41481</c:v>
                </c:pt>
                <c:pt idx="2454">
                  <c:v>41484</c:v>
                </c:pt>
                <c:pt idx="2455">
                  <c:v>41485</c:v>
                </c:pt>
                <c:pt idx="2456">
                  <c:v>41486</c:v>
                </c:pt>
                <c:pt idx="2457">
                  <c:v>41487</c:v>
                </c:pt>
                <c:pt idx="2458">
                  <c:v>41488</c:v>
                </c:pt>
                <c:pt idx="2459">
                  <c:v>41491</c:v>
                </c:pt>
                <c:pt idx="2460">
                  <c:v>41492</c:v>
                </c:pt>
                <c:pt idx="2461">
                  <c:v>41493</c:v>
                </c:pt>
                <c:pt idx="2462">
                  <c:v>41494</c:v>
                </c:pt>
                <c:pt idx="2463">
                  <c:v>41495</c:v>
                </c:pt>
                <c:pt idx="2464">
                  <c:v>41498</c:v>
                </c:pt>
                <c:pt idx="2465">
                  <c:v>41499</c:v>
                </c:pt>
                <c:pt idx="2466">
                  <c:v>41500</c:v>
                </c:pt>
                <c:pt idx="2467">
                  <c:v>41501</c:v>
                </c:pt>
                <c:pt idx="2468">
                  <c:v>41502</c:v>
                </c:pt>
                <c:pt idx="2469">
                  <c:v>41505</c:v>
                </c:pt>
                <c:pt idx="2470">
                  <c:v>41506</c:v>
                </c:pt>
                <c:pt idx="2471">
                  <c:v>41507</c:v>
                </c:pt>
                <c:pt idx="2472">
                  <c:v>41508</c:v>
                </c:pt>
                <c:pt idx="2473">
                  <c:v>41509</c:v>
                </c:pt>
                <c:pt idx="2474">
                  <c:v>41512</c:v>
                </c:pt>
                <c:pt idx="2475">
                  <c:v>41513</c:v>
                </c:pt>
                <c:pt idx="2476">
                  <c:v>41514</c:v>
                </c:pt>
                <c:pt idx="2477">
                  <c:v>41515</c:v>
                </c:pt>
                <c:pt idx="2478">
                  <c:v>41516</c:v>
                </c:pt>
                <c:pt idx="2479">
                  <c:v>41519</c:v>
                </c:pt>
                <c:pt idx="2480">
                  <c:v>41520</c:v>
                </c:pt>
                <c:pt idx="2481">
                  <c:v>41521</c:v>
                </c:pt>
                <c:pt idx="2482">
                  <c:v>41522</c:v>
                </c:pt>
                <c:pt idx="2483">
                  <c:v>41523</c:v>
                </c:pt>
                <c:pt idx="2484">
                  <c:v>41526</c:v>
                </c:pt>
                <c:pt idx="2485">
                  <c:v>41527</c:v>
                </c:pt>
                <c:pt idx="2486">
                  <c:v>41528</c:v>
                </c:pt>
                <c:pt idx="2487">
                  <c:v>41529</c:v>
                </c:pt>
                <c:pt idx="2488">
                  <c:v>41530</c:v>
                </c:pt>
                <c:pt idx="2489">
                  <c:v>41533</c:v>
                </c:pt>
                <c:pt idx="2490">
                  <c:v>41534</c:v>
                </c:pt>
                <c:pt idx="2491">
                  <c:v>41535</c:v>
                </c:pt>
                <c:pt idx="2492">
                  <c:v>41536</c:v>
                </c:pt>
                <c:pt idx="2493">
                  <c:v>41537</c:v>
                </c:pt>
                <c:pt idx="2494">
                  <c:v>41540</c:v>
                </c:pt>
                <c:pt idx="2495">
                  <c:v>41541</c:v>
                </c:pt>
                <c:pt idx="2496">
                  <c:v>41542</c:v>
                </c:pt>
                <c:pt idx="2497">
                  <c:v>41543</c:v>
                </c:pt>
                <c:pt idx="2498">
                  <c:v>41544</c:v>
                </c:pt>
                <c:pt idx="2499">
                  <c:v>41547</c:v>
                </c:pt>
                <c:pt idx="2500">
                  <c:v>41548</c:v>
                </c:pt>
                <c:pt idx="2501">
                  <c:v>41549</c:v>
                </c:pt>
                <c:pt idx="2502">
                  <c:v>41550</c:v>
                </c:pt>
                <c:pt idx="2503">
                  <c:v>41551</c:v>
                </c:pt>
                <c:pt idx="2504">
                  <c:v>41554</c:v>
                </c:pt>
                <c:pt idx="2505">
                  <c:v>41555</c:v>
                </c:pt>
                <c:pt idx="2506">
                  <c:v>41556</c:v>
                </c:pt>
                <c:pt idx="2507">
                  <c:v>41557</c:v>
                </c:pt>
                <c:pt idx="2508">
                  <c:v>41558</c:v>
                </c:pt>
                <c:pt idx="2509">
                  <c:v>41561</c:v>
                </c:pt>
                <c:pt idx="2510">
                  <c:v>41562</c:v>
                </c:pt>
                <c:pt idx="2511">
                  <c:v>41563</c:v>
                </c:pt>
                <c:pt idx="2512">
                  <c:v>41564</c:v>
                </c:pt>
                <c:pt idx="2513">
                  <c:v>41565</c:v>
                </c:pt>
                <c:pt idx="2514">
                  <c:v>41568</c:v>
                </c:pt>
                <c:pt idx="2515">
                  <c:v>41569</c:v>
                </c:pt>
                <c:pt idx="2516">
                  <c:v>41570</c:v>
                </c:pt>
                <c:pt idx="2517">
                  <c:v>41571</c:v>
                </c:pt>
                <c:pt idx="2518">
                  <c:v>41572</c:v>
                </c:pt>
                <c:pt idx="2519">
                  <c:v>41575</c:v>
                </c:pt>
                <c:pt idx="2520">
                  <c:v>41576</c:v>
                </c:pt>
                <c:pt idx="2521">
                  <c:v>41577</c:v>
                </c:pt>
                <c:pt idx="2522">
                  <c:v>41578</c:v>
                </c:pt>
                <c:pt idx="2523">
                  <c:v>41579</c:v>
                </c:pt>
                <c:pt idx="2524">
                  <c:v>41582</c:v>
                </c:pt>
                <c:pt idx="2525">
                  <c:v>41583</c:v>
                </c:pt>
                <c:pt idx="2526">
                  <c:v>41584</c:v>
                </c:pt>
                <c:pt idx="2527">
                  <c:v>41585</c:v>
                </c:pt>
                <c:pt idx="2528">
                  <c:v>41586</c:v>
                </c:pt>
                <c:pt idx="2529">
                  <c:v>41589</c:v>
                </c:pt>
                <c:pt idx="2530">
                  <c:v>41590</c:v>
                </c:pt>
                <c:pt idx="2531">
                  <c:v>41591</c:v>
                </c:pt>
                <c:pt idx="2532">
                  <c:v>41592</c:v>
                </c:pt>
                <c:pt idx="2533">
                  <c:v>41593</c:v>
                </c:pt>
                <c:pt idx="2534">
                  <c:v>41596</c:v>
                </c:pt>
                <c:pt idx="2535">
                  <c:v>41597</c:v>
                </c:pt>
                <c:pt idx="2536">
                  <c:v>41598</c:v>
                </c:pt>
                <c:pt idx="2537">
                  <c:v>41599</c:v>
                </c:pt>
                <c:pt idx="2538">
                  <c:v>41600</c:v>
                </c:pt>
                <c:pt idx="2539">
                  <c:v>41603</c:v>
                </c:pt>
                <c:pt idx="2540">
                  <c:v>41604</c:v>
                </c:pt>
                <c:pt idx="2541">
                  <c:v>41605</c:v>
                </c:pt>
                <c:pt idx="2542">
                  <c:v>41606</c:v>
                </c:pt>
                <c:pt idx="2543">
                  <c:v>41607</c:v>
                </c:pt>
                <c:pt idx="2544">
                  <c:v>41610</c:v>
                </c:pt>
                <c:pt idx="2545">
                  <c:v>41611</c:v>
                </c:pt>
                <c:pt idx="2546">
                  <c:v>41612</c:v>
                </c:pt>
                <c:pt idx="2547">
                  <c:v>41613</c:v>
                </c:pt>
                <c:pt idx="2548">
                  <c:v>41614</c:v>
                </c:pt>
                <c:pt idx="2549">
                  <c:v>41617</c:v>
                </c:pt>
                <c:pt idx="2550">
                  <c:v>41618</c:v>
                </c:pt>
                <c:pt idx="2551">
                  <c:v>41619</c:v>
                </c:pt>
                <c:pt idx="2552">
                  <c:v>41620</c:v>
                </c:pt>
                <c:pt idx="2553">
                  <c:v>41621</c:v>
                </c:pt>
                <c:pt idx="2554">
                  <c:v>41624</c:v>
                </c:pt>
                <c:pt idx="2555">
                  <c:v>41625</c:v>
                </c:pt>
                <c:pt idx="2556">
                  <c:v>41626</c:v>
                </c:pt>
                <c:pt idx="2557">
                  <c:v>41627</c:v>
                </c:pt>
                <c:pt idx="2558">
                  <c:v>41628</c:v>
                </c:pt>
                <c:pt idx="2559">
                  <c:v>41631</c:v>
                </c:pt>
                <c:pt idx="2560">
                  <c:v>41632</c:v>
                </c:pt>
                <c:pt idx="2561">
                  <c:v>41635</c:v>
                </c:pt>
                <c:pt idx="2562">
                  <c:v>41638</c:v>
                </c:pt>
                <c:pt idx="2563">
                  <c:v>41639</c:v>
                </c:pt>
                <c:pt idx="2564">
                  <c:v>41641</c:v>
                </c:pt>
                <c:pt idx="2565">
                  <c:v>41642</c:v>
                </c:pt>
                <c:pt idx="2566">
                  <c:v>41645</c:v>
                </c:pt>
                <c:pt idx="2567">
                  <c:v>41646</c:v>
                </c:pt>
                <c:pt idx="2568">
                  <c:v>41647</c:v>
                </c:pt>
                <c:pt idx="2569">
                  <c:v>41648</c:v>
                </c:pt>
                <c:pt idx="2570">
                  <c:v>41649</c:v>
                </c:pt>
                <c:pt idx="2571">
                  <c:v>41652</c:v>
                </c:pt>
                <c:pt idx="2572">
                  <c:v>41653</c:v>
                </c:pt>
                <c:pt idx="2573">
                  <c:v>41654</c:v>
                </c:pt>
                <c:pt idx="2574">
                  <c:v>41655</c:v>
                </c:pt>
                <c:pt idx="2575">
                  <c:v>41656</c:v>
                </c:pt>
                <c:pt idx="2576">
                  <c:v>41659</c:v>
                </c:pt>
                <c:pt idx="2577">
                  <c:v>41660</c:v>
                </c:pt>
                <c:pt idx="2578">
                  <c:v>41661</c:v>
                </c:pt>
                <c:pt idx="2579">
                  <c:v>41662</c:v>
                </c:pt>
                <c:pt idx="2580">
                  <c:v>41663</c:v>
                </c:pt>
                <c:pt idx="2581">
                  <c:v>41666</c:v>
                </c:pt>
                <c:pt idx="2582">
                  <c:v>41667</c:v>
                </c:pt>
                <c:pt idx="2583">
                  <c:v>41668</c:v>
                </c:pt>
                <c:pt idx="2584">
                  <c:v>41669</c:v>
                </c:pt>
                <c:pt idx="2585">
                  <c:v>41670</c:v>
                </c:pt>
                <c:pt idx="2586">
                  <c:v>41673</c:v>
                </c:pt>
                <c:pt idx="2587">
                  <c:v>41674</c:v>
                </c:pt>
                <c:pt idx="2588">
                  <c:v>41675</c:v>
                </c:pt>
                <c:pt idx="2589">
                  <c:v>41676</c:v>
                </c:pt>
                <c:pt idx="2590">
                  <c:v>41677</c:v>
                </c:pt>
                <c:pt idx="2591">
                  <c:v>41680</c:v>
                </c:pt>
                <c:pt idx="2592">
                  <c:v>41681</c:v>
                </c:pt>
                <c:pt idx="2593">
                  <c:v>41682</c:v>
                </c:pt>
                <c:pt idx="2594">
                  <c:v>41683</c:v>
                </c:pt>
                <c:pt idx="2595">
                  <c:v>41684</c:v>
                </c:pt>
                <c:pt idx="2596">
                  <c:v>41687</c:v>
                </c:pt>
                <c:pt idx="2597">
                  <c:v>41688</c:v>
                </c:pt>
                <c:pt idx="2598">
                  <c:v>41689</c:v>
                </c:pt>
                <c:pt idx="2599">
                  <c:v>41690</c:v>
                </c:pt>
                <c:pt idx="2600">
                  <c:v>41691</c:v>
                </c:pt>
                <c:pt idx="2601">
                  <c:v>41694</c:v>
                </c:pt>
                <c:pt idx="2602">
                  <c:v>41695</c:v>
                </c:pt>
                <c:pt idx="2603">
                  <c:v>41696</c:v>
                </c:pt>
                <c:pt idx="2604">
                  <c:v>41697</c:v>
                </c:pt>
                <c:pt idx="2605">
                  <c:v>41698</c:v>
                </c:pt>
                <c:pt idx="2606">
                  <c:v>41701</c:v>
                </c:pt>
                <c:pt idx="2607">
                  <c:v>41702</c:v>
                </c:pt>
                <c:pt idx="2608">
                  <c:v>41703</c:v>
                </c:pt>
                <c:pt idx="2609">
                  <c:v>41704</c:v>
                </c:pt>
                <c:pt idx="2610">
                  <c:v>41705</c:v>
                </c:pt>
                <c:pt idx="2611">
                  <c:v>41708</c:v>
                </c:pt>
                <c:pt idx="2612">
                  <c:v>41709</c:v>
                </c:pt>
                <c:pt idx="2613">
                  <c:v>41710</c:v>
                </c:pt>
                <c:pt idx="2614">
                  <c:v>41711</c:v>
                </c:pt>
                <c:pt idx="2615">
                  <c:v>41712</c:v>
                </c:pt>
                <c:pt idx="2616">
                  <c:v>41715</c:v>
                </c:pt>
                <c:pt idx="2617">
                  <c:v>41716</c:v>
                </c:pt>
                <c:pt idx="2618">
                  <c:v>41717</c:v>
                </c:pt>
                <c:pt idx="2619">
                  <c:v>41718</c:v>
                </c:pt>
                <c:pt idx="2620">
                  <c:v>41719</c:v>
                </c:pt>
                <c:pt idx="2621">
                  <c:v>41722</c:v>
                </c:pt>
                <c:pt idx="2622">
                  <c:v>41723</c:v>
                </c:pt>
                <c:pt idx="2623">
                  <c:v>41724</c:v>
                </c:pt>
                <c:pt idx="2624">
                  <c:v>41725</c:v>
                </c:pt>
                <c:pt idx="2625">
                  <c:v>41726</c:v>
                </c:pt>
                <c:pt idx="2626">
                  <c:v>41729</c:v>
                </c:pt>
                <c:pt idx="2627">
                  <c:v>41730</c:v>
                </c:pt>
                <c:pt idx="2628">
                  <c:v>41731</c:v>
                </c:pt>
                <c:pt idx="2629">
                  <c:v>41732</c:v>
                </c:pt>
                <c:pt idx="2630">
                  <c:v>41733</c:v>
                </c:pt>
                <c:pt idx="2631">
                  <c:v>41736</c:v>
                </c:pt>
                <c:pt idx="2632">
                  <c:v>41737</c:v>
                </c:pt>
                <c:pt idx="2633">
                  <c:v>41738</c:v>
                </c:pt>
                <c:pt idx="2634">
                  <c:v>41739</c:v>
                </c:pt>
                <c:pt idx="2635">
                  <c:v>41740</c:v>
                </c:pt>
                <c:pt idx="2636">
                  <c:v>41743</c:v>
                </c:pt>
                <c:pt idx="2637">
                  <c:v>41744</c:v>
                </c:pt>
                <c:pt idx="2638">
                  <c:v>41745</c:v>
                </c:pt>
                <c:pt idx="2639">
                  <c:v>41746</c:v>
                </c:pt>
                <c:pt idx="2640">
                  <c:v>41751</c:v>
                </c:pt>
                <c:pt idx="2641">
                  <c:v>41752</c:v>
                </c:pt>
                <c:pt idx="2642">
                  <c:v>41753</c:v>
                </c:pt>
                <c:pt idx="2643">
                  <c:v>41754</c:v>
                </c:pt>
                <c:pt idx="2644">
                  <c:v>41757</c:v>
                </c:pt>
                <c:pt idx="2645">
                  <c:v>41758</c:v>
                </c:pt>
                <c:pt idx="2646">
                  <c:v>41759</c:v>
                </c:pt>
                <c:pt idx="2647">
                  <c:v>41761</c:v>
                </c:pt>
                <c:pt idx="2648">
                  <c:v>41764</c:v>
                </c:pt>
                <c:pt idx="2649">
                  <c:v>41765</c:v>
                </c:pt>
                <c:pt idx="2650">
                  <c:v>41766</c:v>
                </c:pt>
                <c:pt idx="2651">
                  <c:v>41767</c:v>
                </c:pt>
                <c:pt idx="2652">
                  <c:v>41768</c:v>
                </c:pt>
                <c:pt idx="2653">
                  <c:v>41771</c:v>
                </c:pt>
                <c:pt idx="2654">
                  <c:v>41772</c:v>
                </c:pt>
                <c:pt idx="2655">
                  <c:v>41773</c:v>
                </c:pt>
                <c:pt idx="2656">
                  <c:v>41774</c:v>
                </c:pt>
                <c:pt idx="2657">
                  <c:v>41775</c:v>
                </c:pt>
                <c:pt idx="2658">
                  <c:v>41778</c:v>
                </c:pt>
                <c:pt idx="2659">
                  <c:v>41779</c:v>
                </c:pt>
                <c:pt idx="2660">
                  <c:v>41780</c:v>
                </c:pt>
                <c:pt idx="2661">
                  <c:v>41781</c:v>
                </c:pt>
                <c:pt idx="2662">
                  <c:v>41782</c:v>
                </c:pt>
                <c:pt idx="2663">
                  <c:v>41785</c:v>
                </c:pt>
                <c:pt idx="2664">
                  <c:v>41786</c:v>
                </c:pt>
                <c:pt idx="2665">
                  <c:v>41787</c:v>
                </c:pt>
                <c:pt idx="2666">
                  <c:v>41788</c:v>
                </c:pt>
                <c:pt idx="2667">
                  <c:v>41789</c:v>
                </c:pt>
                <c:pt idx="2668">
                  <c:v>41792</c:v>
                </c:pt>
                <c:pt idx="2669">
                  <c:v>41793</c:v>
                </c:pt>
                <c:pt idx="2670">
                  <c:v>41794</c:v>
                </c:pt>
                <c:pt idx="2671">
                  <c:v>41795</c:v>
                </c:pt>
                <c:pt idx="2672">
                  <c:v>41796</c:v>
                </c:pt>
                <c:pt idx="2673">
                  <c:v>41799</c:v>
                </c:pt>
                <c:pt idx="2674">
                  <c:v>41800</c:v>
                </c:pt>
                <c:pt idx="2675">
                  <c:v>41801</c:v>
                </c:pt>
                <c:pt idx="2676">
                  <c:v>41802</c:v>
                </c:pt>
                <c:pt idx="2677">
                  <c:v>41803</c:v>
                </c:pt>
                <c:pt idx="2678">
                  <c:v>41806</c:v>
                </c:pt>
                <c:pt idx="2679">
                  <c:v>41807</c:v>
                </c:pt>
                <c:pt idx="2680">
                  <c:v>41808</c:v>
                </c:pt>
                <c:pt idx="2681">
                  <c:v>41809</c:v>
                </c:pt>
                <c:pt idx="2682">
                  <c:v>41810</c:v>
                </c:pt>
                <c:pt idx="2683">
                  <c:v>41813</c:v>
                </c:pt>
                <c:pt idx="2684">
                  <c:v>41814</c:v>
                </c:pt>
                <c:pt idx="2685">
                  <c:v>41815</c:v>
                </c:pt>
                <c:pt idx="2686">
                  <c:v>41816</c:v>
                </c:pt>
                <c:pt idx="2687">
                  <c:v>41817</c:v>
                </c:pt>
                <c:pt idx="2688">
                  <c:v>41820</c:v>
                </c:pt>
                <c:pt idx="2689">
                  <c:v>41821</c:v>
                </c:pt>
                <c:pt idx="2690">
                  <c:v>41822</c:v>
                </c:pt>
                <c:pt idx="2691">
                  <c:v>41823</c:v>
                </c:pt>
                <c:pt idx="2692">
                  <c:v>41824</c:v>
                </c:pt>
                <c:pt idx="2693">
                  <c:v>41827</c:v>
                </c:pt>
                <c:pt idx="2694">
                  <c:v>41828</c:v>
                </c:pt>
                <c:pt idx="2695">
                  <c:v>41829</c:v>
                </c:pt>
                <c:pt idx="2696">
                  <c:v>41830</c:v>
                </c:pt>
                <c:pt idx="2697">
                  <c:v>41831</c:v>
                </c:pt>
                <c:pt idx="2698">
                  <c:v>41834</c:v>
                </c:pt>
                <c:pt idx="2699">
                  <c:v>41835</c:v>
                </c:pt>
                <c:pt idx="2700">
                  <c:v>41836</c:v>
                </c:pt>
                <c:pt idx="2701">
                  <c:v>41837</c:v>
                </c:pt>
                <c:pt idx="2702">
                  <c:v>41838</c:v>
                </c:pt>
                <c:pt idx="2703">
                  <c:v>41841</c:v>
                </c:pt>
                <c:pt idx="2704">
                  <c:v>41842</c:v>
                </c:pt>
                <c:pt idx="2705">
                  <c:v>41843</c:v>
                </c:pt>
                <c:pt idx="2706">
                  <c:v>41844</c:v>
                </c:pt>
                <c:pt idx="2707">
                  <c:v>41845</c:v>
                </c:pt>
                <c:pt idx="2708">
                  <c:v>41848</c:v>
                </c:pt>
                <c:pt idx="2709">
                  <c:v>41849</c:v>
                </c:pt>
                <c:pt idx="2710">
                  <c:v>41850</c:v>
                </c:pt>
                <c:pt idx="2711">
                  <c:v>41851</c:v>
                </c:pt>
                <c:pt idx="2712">
                  <c:v>41852</c:v>
                </c:pt>
                <c:pt idx="2713">
                  <c:v>41855</c:v>
                </c:pt>
                <c:pt idx="2714">
                  <c:v>41856</c:v>
                </c:pt>
                <c:pt idx="2715">
                  <c:v>41857</c:v>
                </c:pt>
                <c:pt idx="2716">
                  <c:v>41858</c:v>
                </c:pt>
                <c:pt idx="2717">
                  <c:v>41859</c:v>
                </c:pt>
                <c:pt idx="2718">
                  <c:v>41862</c:v>
                </c:pt>
                <c:pt idx="2719">
                  <c:v>41863</c:v>
                </c:pt>
                <c:pt idx="2720">
                  <c:v>41864</c:v>
                </c:pt>
                <c:pt idx="2721">
                  <c:v>41865</c:v>
                </c:pt>
                <c:pt idx="2722">
                  <c:v>41866</c:v>
                </c:pt>
                <c:pt idx="2723">
                  <c:v>41869</c:v>
                </c:pt>
                <c:pt idx="2724">
                  <c:v>41870</c:v>
                </c:pt>
                <c:pt idx="2725">
                  <c:v>41871</c:v>
                </c:pt>
                <c:pt idx="2726">
                  <c:v>41872</c:v>
                </c:pt>
                <c:pt idx="2727">
                  <c:v>41873</c:v>
                </c:pt>
                <c:pt idx="2728">
                  <c:v>41876</c:v>
                </c:pt>
                <c:pt idx="2729">
                  <c:v>41877</c:v>
                </c:pt>
                <c:pt idx="2730">
                  <c:v>41878</c:v>
                </c:pt>
                <c:pt idx="2731">
                  <c:v>41879</c:v>
                </c:pt>
                <c:pt idx="2732">
                  <c:v>41880</c:v>
                </c:pt>
                <c:pt idx="2733">
                  <c:v>41883</c:v>
                </c:pt>
                <c:pt idx="2734">
                  <c:v>41884</c:v>
                </c:pt>
                <c:pt idx="2735">
                  <c:v>41885</c:v>
                </c:pt>
                <c:pt idx="2736">
                  <c:v>41886</c:v>
                </c:pt>
                <c:pt idx="2737">
                  <c:v>41887</c:v>
                </c:pt>
                <c:pt idx="2738">
                  <c:v>41890</c:v>
                </c:pt>
                <c:pt idx="2739">
                  <c:v>41891</c:v>
                </c:pt>
                <c:pt idx="2740">
                  <c:v>41892</c:v>
                </c:pt>
                <c:pt idx="2741">
                  <c:v>41893</c:v>
                </c:pt>
                <c:pt idx="2742">
                  <c:v>41894</c:v>
                </c:pt>
                <c:pt idx="2743">
                  <c:v>41897</c:v>
                </c:pt>
                <c:pt idx="2744">
                  <c:v>41898</c:v>
                </c:pt>
                <c:pt idx="2745">
                  <c:v>41899</c:v>
                </c:pt>
                <c:pt idx="2746">
                  <c:v>41900</c:v>
                </c:pt>
                <c:pt idx="2747">
                  <c:v>41901</c:v>
                </c:pt>
                <c:pt idx="2748">
                  <c:v>41904</c:v>
                </c:pt>
                <c:pt idx="2749">
                  <c:v>41905</c:v>
                </c:pt>
                <c:pt idx="2750">
                  <c:v>41906</c:v>
                </c:pt>
                <c:pt idx="2751">
                  <c:v>41907</c:v>
                </c:pt>
                <c:pt idx="2752">
                  <c:v>41908</c:v>
                </c:pt>
                <c:pt idx="2753">
                  <c:v>41911</c:v>
                </c:pt>
                <c:pt idx="2754">
                  <c:v>41912</c:v>
                </c:pt>
                <c:pt idx="2755">
                  <c:v>41913</c:v>
                </c:pt>
                <c:pt idx="2756">
                  <c:v>41914</c:v>
                </c:pt>
                <c:pt idx="2757">
                  <c:v>41915</c:v>
                </c:pt>
                <c:pt idx="2758">
                  <c:v>41918</c:v>
                </c:pt>
                <c:pt idx="2759">
                  <c:v>41919</c:v>
                </c:pt>
                <c:pt idx="2760">
                  <c:v>41920</c:v>
                </c:pt>
                <c:pt idx="2761">
                  <c:v>41921</c:v>
                </c:pt>
                <c:pt idx="2762">
                  <c:v>41922</c:v>
                </c:pt>
                <c:pt idx="2763">
                  <c:v>41925</c:v>
                </c:pt>
                <c:pt idx="2764">
                  <c:v>41926</c:v>
                </c:pt>
                <c:pt idx="2765">
                  <c:v>41927</c:v>
                </c:pt>
                <c:pt idx="2766">
                  <c:v>41928</c:v>
                </c:pt>
                <c:pt idx="2767">
                  <c:v>41929</c:v>
                </c:pt>
                <c:pt idx="2768">
                  <c:v>41932</c:v>
                </c:pt>
                <c:pt idx="2769">
                  <c:v>41933</c:v>
                </c:pt>
                <c:pt idx="2770">
                  <c:v>41934</c:v>
                </c:pt>
                <c:pt idx="2771">
                  <c:v>41935</c:v>
                </c:pt>
                <c:pt idx="2772">
                  <c:v>41936</c:v>
                </c:pt>
                <c:pt idx="2773">
                  <c:v>41939</c:v>
                </c:pt>
                <c:pt idx="2774">
                  <c:v>41940</c:v>
                </c:pt>
                <c:pt idx="2775">
                  <c:v>41941</c:v>
                </c:pt>
                <c:pt idx="2776">
                  <c:v>41942</c:v>
                </c:pt>
                <c:pt idx="2777">
                  <c:v>41943</c:v>
                </c:pt>
                <c:pt idx="2778">
                  <c:v>41946</c:v>
                </c:pt>
                <c:pt idx="2779">
                  <c:v>41947</c:v>
                </c:pt>
                <c:pt idx="2780">
                  <c:v>41948</c:v>
                </c:pt>
                <c:pt idx="2781">
                  <c:v>41949</c:v>
                </c:pt>
                <c:pt idx="2782">
                  <c:v>41950</c:v>
                </c:pt>
                <c:pt idx="2783">
                  <c:v>41953</c:v>
                </c:pt>
                <c:pt idx="2784">
                  <c:v>41954</c:v>
                </c:pt>
                <c:pt idx="2785">
                  <c:v>41955</c:v>
                </c:pt>
                <c:pt idx="2786">
                  <c:v>41956</c:v>
                </c:pt>
                <c:pt idx="2787">
                  <c:v>41957</c:v>
                </c:pt>
                <c:pt idx="2788">
                  <c:v>41960</c:v>
                </c:pt>
                <c:pt idx="2789">
                  <c:v>41961</c:v>
                </c:pt>
                <c:pt idx="2790">
                  <c:v>41962</c:v>
                </c:pt>
                <c:pt idx="2791">
                  <c:v>41963</c:v>
                </c:pt>
                <c:pt idx="2792">
                  <c:v>41964</c:v>
                </c:pt>
                <c:pt idx="2793">
                  <c:v>41967</c:v>
                </c:pt>
                <c:pt idx="2794">
                  <c:v>41968</c:v>
                </c:pt>
                <c:pt idx="2795">
                  <c:v>41969</c:v>
                </c:pt>
                <c:pt idx="2796">
                  <c:v>41970</c:v>
                </c:pt>
                <c:pt idx="2797">
                  <c:v>41971</c:v>
                </c:pt>
                <c:pt idx="2798">
                  <c:v>41974</c:v>
                </c:pt>
                <c:pt idx="2799">
                  <c:v>41975</c:v>
                </c:pt>
                <c:pt idx="2800">
                  <c:v>41976</c:v>
                </c:pt>
                <c:pt idx="2801">
                  <c:v>41977</c:v>
                </c:pt>
                <c:pt idx="2802">
                  <c:v>41978</c:v>
                </c:pt>
                <c:pt idx="2803">
                  <c:v>41981</c:v>
                </c:pt>
                <c:pt idx="2804">
                  <c:v>41982</c:v>
                </c:pt>
                <c:pt idx="2805">
                  <c:v>41983</c:v>
                </c:pt>
                <c:pt idx="2806">
                  <c:v>41984</c:v>
                </c:pt>
                <c:pt idx="2807">
                  <c:v>41985</c:v>
                </c:pt>
                <c:pt idx="2808">
                  <c:v>41988</c:v>
                </c:pt>
                <c:pt idx="2809">
                  <c:v>41989</c:v>
                </c:pt>
                <c:pt idx="2810">
                  <c:v>41990</c:v>
                </c:pt>
                <c:pt idx="2811">
                  <c:v>41991</c:v>
                </c:pt>
                <c:pt idx="2812">
                  <c:v>41992</c:v>
                </c:pt>
                <c:pt idx="2813">
                  <c:v>41995</c:v>
                </c:pt>
                <c:pt idx="2814">
                  <c:v>41996</c:v>
                </c:pt>
                <c:pt idx="2815">
                  <c:v>41997</c:v>
                </c:pt>
                <c:pt idx="2816">
                  <c:v>42002</c:v>
                </c:pt>
                <c:pt idx="2817">
                  <c:v>42003</c:v>
                </c:pt>
                <c:pt idx="2818">
                  <c:v>42004</c:v>
                </c:pt>
                <c:pt idx="2819">
                  <c:v>42006</c:v>
                </c:pt>
                <c:pt idx="2820">
                  <c:v>42009</c:v>
                </c:pt>
                <c:pt idx="2821">
                  <c:v>42010</c:v>
                </c:pt>
                <c:pt idx="2822">
                  <c:v>42011</c:v>
                </c:pt>
                <c:pt idx="2823">
                  <c:v>42012</c:v>
                </c:pt>
                <c:pt idx="2824">
                  <c:v>42013</c:v>
                </c:pt>
                <c:pt idx="2825">
                  <c:v>42016</c:v>
                </c:pt>
                <c:pt idx="2826">
                  <c:v>42017</c:v>
                </c:pt>
                <c:pt idx="2827">
                  <c:v>42018</c:v>
                </c:pt>
                <c:pt idx="2828">
                  <c:v>42019</c:v>
                </c:pt>
                <c:pt idx="2829">
                  <c:v>42020</c:v>
                </c:pt>
                <c:pt idx="2830">
                  <c:v>42023</c:v>
                </c:pt>
                <c:pt idx="2831">
                  <c:v>42024</c:v>
                </c:pt>
                <c:pt idx="2832">
                  <c:v>42025</c:v>
                </c:pt>
                <c:pt idx="2833">
                  <c:v>42026</c:v>
                </c:pt>
                <c:pt idx="2834">
                  <c:v>42027</c:v>
                </c:pt>
                <c:pt idx="2835">
                  <c:v>42030</c:v>
                </c:pt>
                <c:pt idx="2836">
                  <c:v>42031</c:v>
                </c:pt>
                <c:pt idx="2837">
                  <c:v>42032</c:v>
                </c:pt>
                <c:pt idx="2838">
                  <c:v>42033</c:v>
                </c:pt>
                <c:pt idx="2839">
                  <c:v>42034</c:v>
                </c:pt>
                <c:pt idx="2840">
                  <c:v>42037</c:v>
                </c:pt>
                <c:pt idx="2841">
                  <c:v>42038</c:v>
                </c:pt>
                <c:pt idx="2842">
                  <c:v>42039</c:v>
                </c:pt>
                <c:pt idx="2843">
                  <c:v>42040</c:v>
                </c:pt>
                <c:pt idx="2844">
                  <c:v>42041</c:v>
                </c:pt>
                <c:pt idx="2845">
                  <c:v>42044</c:v>
                </c:pt>
                <c:pt idx="2846">
                  <c:v>42045</c:v>
                </c:pt>
                <c:pt idx="2847">
                  <c:v>42046</c:v>
                </c:pt>
                <c:pt idx="2848">
                  <c:v>42047</c:v>
                </c:pt>
                <c:pt idx="2849">
                  <c:v>42048</c:v>
                </c:pt>
                <c:pt idx="2850">
                  <c:v>42051</c:v>
                </c:pt>
                <c:pt idx="2851">
                  <c:v>42052</c:v>
                </c:pt>
                <c:pt idx="2852">
                  <c:v>42053</c:v>
                </c:pt>
                <c:pt idx="2853">
                  <c:v>42054</c:v>
                </c:pt>
                <c:pt idx="2854">
                  <c:v>42055</c:v>
                </c:pt>
                <c:pt idx="2855">
                  <c:v>42058</c:v>
                </c:pt>
                <c:pt idx="2856">
                  <c:v>42059</c:v>
                </c:pt>
                <c:pt idx="2857">
                  <c:v>42060</c:v>
                </c:pt>
                <c:pt idx="2858">
                  <c:v>42061</c:v>
                </c:pt>
                <c:pt idx="2859">
                  <c:v>42062</c:v>
                </c:pt>
                <c:pt idx="2860">
                  <c:v>42065</c:v>
                </c:pt>
                <c:pt idx="2861">
                  <c:v>42066</c:v>
                </c:pt>
                <c:pt idx="2862">
                  <c:v>42067</c:v>
                </c:pt>
                <c:pt idx="2863">
                  <c:v>42068</c:v>
                </c:pt>
                <c:pt idx="2864">
                  <c:v>42069</c:v>
                </c:pt>
                <c:pt idx="2865">
                  <c:v>42072</c:v>
                </c:pt>
                <c:pt idx="2866">
                  <c:v>42073</c:v>
                </c:pt>
                <c:pt idx="2867">
                  <c:v>42074</c:v>
                </c:pt>
                <c:pt idx="2868">
                  <c:v>42075</c:v>
                </c:pt>
                <c:pt idx="2869">
                  <c:v>42076</c:v>
                </c:pt>
                <c:pt idx="2870">
                  <c:v>42079</c:v>
                </c:pt>
                <c:pt idx="2871">
                  <c:v>42080</c:v>
                </c:pt>
                <c:pt idx="2872">
                  <c:v>42081</c:v>
                </c:pt>
                <c:pt idx="2873">
                  <c:v>42082</c:v>
                </c:pt>
                <c:pt idx="2874">
                  <c:v>42083</c:v>
                </c:pt>
                <c:pt idx="2875">
                  <c:v>42086</c:v>
                </c:pt>
                <c:pt idx="2876">
                  <c:v>42087</c:v>
                </c:pt>
                <c:pt idx="2877">
                  <c:v>42088</c:v>
                </c:pt>
                <c:pt idx="2878">
                  <c:v>42089</c:v>
                </c:pt>
                <c:pt idx="2879">
                  <c:v>42090</c:v>
                </c:pt>
                <c:pt idx="2880">
                  <c:v>42093</c:v>
                </c:pt>
                <c:pt idx="2881">
                  <c:v>42094</c:v>
                </c:pt>
                <c:pt idx="2882">
                  <c:v>42095</c:v>
                </c:pt>
                <c:pt idx="2883">
                  <c:v>42096</c:v>
                </c:pt>
                <c:pt idx="2884">
                  <c:v>42101</c:v>
                </c:pt>
                <c:pt idx="2885">
                  <c:v>42102</c:v>
                </c:pt>
                <c:pt idx="2886">
                  <c:v>42103</c:v>
                </c:pt>
                <c:pt idx="2887">
                  <c:v>42104</c:v>
                </c:pt>
                <c:pt idx="2888">
                  <c:v>42107</c:v>
                </c:pt>
                <c:pt idx="2889">
                  <c:v>42108</c:v>
                </c:pt>
                <c:pt idx="2890">
                  <c:v>42109</c:v>
                </c:pt>
                <c:pt idx="2891">
                  <c:v>42110</c:v>
                </c:pt>
                <c:pt idx="2892">
                  <c:v>42111</c:v>
                </c:pt>
                <c:pt idx="2893">
                  <c:v>42114</c:v>
                </c:pt>
                <c:pt idx="2894">
                  <c:v>42115</c:v>
                </c:pt>
                <c:pt idx="2895">
                  <c:v>42116</c:v>
                </c:pt>
                <c:pt idx="2896">
                  <c:v>42117</c:v>
                </c:pt>
                <c:pt idx="2897">
                  <c:v>42118</c:v>
                </c:pt>
                <c:pt idx="2898">
                  <c:v>42121</c:v>
                </c:pt>
                <c:pt idx="2899">
                  <c:v>42122</c:v>
                </c:pt>
                <c:pt idx="2900">
                  <c:v>42123</c:v>
                </c:pt>
                <c:pt idx="2901">
                  <c:v>42124</c:v>
                </c:pt>
                <c:pt idx="2902">
                  <c:v>42128</c:v>
                </c:pt>
                <c:pt idx="2903">
                  <c:v>42129</c:v>
                </c:pt>
                <c:pt idx="2904">
                  <c:v>42130</c:v>
                </c:pt>
                <c:pt idx="2905">
                  <c:v>42131</c:v>
                </c:pt>
                <c:pt idx="2906">
                  <c:v>42132</c:v>
                </c:pt>
                <c:pt idx="2907">
                  <c:v>42135</c:v>
                </c:pt>
                <c:pt idx="2908">
                  <c:v>42136</c:v>
                </c:pt>
                <c:pt idx="2909">
                  <c:v>42137</c:v>
                </c:pt>
                <c:pt idx="2910">
                  <c:v>42138</c:v>
                </c:pt>
                <c:pt idx="2911">
                  <c:v>42139</c:v>
                </c:pt>
                <c:pt idx="2912">
                  <c:v>42142</c:v>
                </c:pt>
                <c:pt idx="2913">
                  <c:v>42143</c:v>
                </c:pt>
                <c:pt idx="2914">
                  <c:v>42144</c:v>
                </c:pt>
                <c:pt idx="2915">
                  <c:v>42145</c:v>
                </c:pt>
                <c:pt idx="2916">
                  <c:v>42146</c:v>
                </c:pt>
                <c:pt idx="2917">
                  <c:v>42149</c:v>
                </c:pt>
                <c:pt idx="2918">
                  <c:v>42150</c:v>
                </c:pt>
                <c:pt idx="2919">
                  <c:v>42151</c:v>
                </c:pt>
                <c:pt idx="2920">
                  <c:v>42152</c:v>
                </c:pt>
                <c:pt idx="2921">
                  <c:v>42153</c:v>
                </c:pt>
                <c:pt idx="2922">
                  <c:v>42156</c:v>
                </c:pt>
                <c:pt idx="2923">
                  <c:v>42157</c:v>
                </c:pt>
                <c:pt idx="2924">
                  <c:v>42158</c:v>
                </c:pt>
                <c:pt idx="2925">
                  <c:v>42159</c:v>
                </c:pt>
                <c:pt idx="2926">
                  <c:v>42160</c:v>
                </c:pt>
                <c:pt idx="2927">
                  <c:v>42163</c:v>
                </c:pt>
                <c:pt idx="2928">
                  <c:v>42164</c:v>
                </c:pt>
                <c:pt idx="2929">
                  <c:v>42165</c:v>
                </c:pt>
                <c:pt idx="2930">
                  <c:v>42166</c:v>
                </c:pt>
                <c:pt idx="2931">
                  <c:v>42167</c:v>
                </c:pt>
                <c:pt idx="2932">
                  <c:v>42170</c:v>
                </c:pt>
                <c:pt idx="2933">
                  <c:v>42171</c:v>
                </c:pt>
                <c:pt idx="2934">
                  <c:v>42172</c:v>
                </c:pt>
                <c:pt idx="2935">
                  <c:v>42173</c:v>
                </c:pt>
                <c:pt idx="2936">
                  <c:v>42174</c:v>
                </c:pt>
                <c:pt idx="2937">
                  <c:v>42177</c:v>
                </c:pt>
                <c:pt idx="2938">
                  <c:v>42178</c:v>
                </c:pt>
                <c:pt idx="2939">
                  <c:v>42179</c:v>
                </c:pt>
                <c:pt idx="2940">
                  <c:v>42180</c:v>
                </c:pt>
                <c:pt idx="2941">
                  <c:v>42181</c:v>
                </c:pt>
                <c:pt idx="2942">
                  <c:v>42184</c:v>
                </c:pt>
                <c:pt idx="2943">
                  <c:v>42185</c:v>
                </c:pt>
                <c:pt idx="2944">
                  <c:v>42186</c:v>
                </c:pt>
                <c:pt idx="2945">
                  <c:v>42187</c:v>
                </c:pt>
                <c:pt idx="2946">
                  <c:v>42188</c:v>
                </c:pt>
                <c:pt idx="2947">
                  <c:v>42191</c:v>
                </c:pt>
                <c:pt idx="2948">
                  <c:v>42192</c:v>
                </c:pt>
                <c:pt idx="2949">
                  <c:v>42193</c:v>
                </c:pt>
                <c:pt idx="2950">
                  <c:v>42194</c:v>
                </c:pt>
                <c:pt idx="2951">
                  <c:v>42195</c:v>
                </c:pt>
                <c:pt idx="2952">
                  <c:v>42198</c:v>
                </c:pt>
                <c:pt idx="2953">
                  <c:v>42199</c:v>
                </c:pt>
                <c:pt idx="2954">
                  <c:v>42200</c:v>
                </c:pt>
                <c:pt idx="2955">
                  <c:v>42201</c:v>
                </c:pt>
                <c:pt idx="2956">
                  <c:v>42202</c:v>
                </c:pt>
                <c:pt idx="2957">
                  <c:v>42205</c:v>
                </c:pt>
                <c:pt idx="2958">
                  <c:v>42206</c:v>
                </c:pt>
                <c:pt idx="2959">
                  <c:v>42207</c:v>
                </c:pt>
                <c:pt idx="2960">
                  <c:v>42208</c:v>
                </c:pt>
                <c:pt idx="2961">
                  <c:v>42209</c:v>
                </c:pt>
                <c:pt idx="2962">
                  <c:v>42212</c:v>
                </c:pt>
                <c:pt idx="2963">
                  <c:v>42213</c:v>
                </c:pt>
                <c:pt idx="2964">
                  <c:v>42214</c:v>
                </c:pt>
                <c:pt idx="2965">
                  <c:v>42215</c:v>
                </c:pt>
                <c:pt idx="2966">
                  <c:v>42216</c:v>
                </c:pt>
                <c:pt idx="2967">
                  <c:v>42219</c:v>
                </c:pt>
                <c:pt idx="2968">
                  <c:v>42220</c:v>
                </c:pt>
                <c:pt idx="2969">
                  <c:v>42221</c:v>
                </c:pt>
                <c:pt idx="2970">
                  <c:v>42222</c:v>
                </c:pt>
                <c:pt idx="2971">
                  <c:v>42223</c:v>
                </c:pt>
                <c:pt idx="2972">
                  <c:v>42226</c:v>
                </c:pt>
                <c:pt idx="2973">
                  <c:v>42227</c:v>
                </c:pt>
                <c:pt idx="2974">
                  <c:v>42228</c:v>
                </c:pt>
                <c:pt idx="2975">
                  <c:v>42229</c:v>
                </c:pt>
                <c:pt idx="2976">
                  <c:v>42230</c:v>
                </c:pt>
                <c:pt idx="2977">
                  <c:v>42233</c:v>
                </c:pt>
                <c:pt idx="2978">
                  <c:v>42234</c:v>
                </c:pt>
                <c:pt idx="2979">
                  <c:v>42235</c:v>
                </c:pt>
                <c:pt idx="2980">
                  <c:v>42236</c:v>
                </c:pt>
                <c:pt idx="2981">
                  <c:v>42237</c:v>
                </c:pt>
                <c:pt idx="2982">
                  <c:v>42240</c:v>
                </c:pt>
                <c:pt idx="2983">
                  <c:v>42241</c:v>
                </c:pt>
                <c:pt idx="2984">
                  <c:v>42242</c:v>
                </c:pt>
                <c:pt idx="2985">
                  <c:v>42243</c:v>
                </c:pt>
                <c:pt idx="2986">
                  <c:v>42244</c:v>
                </c:pt>
                <c:pt idx="2987">
                  <c:v>42247</c:v>
                </c:pt>
                <c:pt idx="2988">
                  <c:v>42248</c:v>
                </c:pt>
                <c:pt idx="2989">
                  <c:v>42249</c:v>
                </c:pt>
                <c:pt idx="2990">
                  <c:v>42250</c:v>
                </c:pt>
                <c:pt idx="2991">
                  <c:v>42251</c:v>
                </c:pt>
                <c:pt idx="2992">
                  <c:v>42254</c:v>
                </c:pt>
                <c:pt idx="2993">
                  <c:v>42255</c:v>
                </c:pt>
                <c:pt idx="2994">
                  <c:v>42256</c:v>
                </c:pt>
                <c:pt idx="2995">
                  <c:v>42257</c:v>
                </c:pt>
                <c:pt idx="2996">
                  <c:v>42258</c:v>
                </c:pt>
                <c:pt idx="2997">
                  <c:v>42261</c:v>
                </c:pt>
                <c:pt idx="2998">
                  <c:v>42262</c:v>
                </c:pt>
                <c:pt idx="2999">
                  <c:v>42263</c:v>
                </c:pt>
                <c:pt idx="3000">
                  <c:v>42264</c:v>
                </c:pt>
                <c:pt idx="3001">
                  <c:v>42265</c:v>
                </c:pt>
                <c:pt idx="3002">
                  <c:v>42268</c:v>
                </c:pt>
                <c:pt idx="3003">
                  <c:v>42269</c:v>
                </c:pt>
                <c:pt idx="3004">
                  <c:v>42270</c:v>
                </c:pt>
                <c:pt idx="3005">
                  <c:v>42271</c:v>
                </c:pt>
                <c:pt idx="3006">
                  <c:v>42272</c:v>
                </c:pt>
                <c:pt idx="3007">
                  <c:v>42275</c:v>
                </c:pt>
                <c:pt idx="3008">
                  <c:v>42276</c:v>
                </c:pt>
                <c:pt idx="3009">
                  <c:v>42277</c:v>
                </c:pt>
                <c:pt idx="3010">
                  <c:v>42278</c:v>
                </c:pt>
                <c:pt idx="3011">
                  <c:v>42279</c:v>
                </c:pt>
                <c:pt idx="3012">
                  <c:v>42282</c:v>
                </c:pt>
                <c:pt idx="3013">
                  <c:v>42283</c:v>
                </c:pt>
                <c:pt idx="3014">
                  <c:v>42284</c:v>
                </c:pt>
                <c:pt idx="3015">
                  <c:v>42285</c:v>
                </c:pt>
                <c:pt idx="3016">
                  <c:v>42286</c:v>
                </c:pt>
                <c:pt idx="3017">
                  <c:v>42289</c:v>
                </c:pt>
                <c:pt idx="3018">
                  <c:v>42290</c:v>
                </c:pt>
                <c:pt idx="3019">
                  <c:v>42291</c:v>
                </c:pt>
                <c:pt idx="3020">
                  <c:v>42292</c:v>
                </c:pt>
                <c:pt idx="3021">
                  <c:v>42293</c:v>
                </c:pt>
                <c:pt idx="3022">
                  <c:v>42296</c:v>
                </c:pt>
                <c:pt idx="3023">
                  <c:v>42297</c:v>
                </c:pt>
                <c:pt idx="3024">
                  <c:v>42298</c:v>
                </c:pt>
                <c:pt idx="3025">
                  <c:v>42299</c:v>
                </c:pt>
                <c:pt idx="3026">
                  <c:v>42300</c:v>
                </c:pt>
                <c:pt idx="3027">
                  <c:v>42303</c:v>
                </c:pt>
                <c:pt idx="3028">
                  <c:v>42304</c:v>
                </c:pt>
                <c:pt idx="3029">
                  <c:v>42305</c:v>
                </c:pt>
                <c:pt idx="3030">
                  <c:v>42306</c:v>
                </c:pt>
                <c:pt idx="3031">
                  <c:v>42307</c:v>
                </c:pt>
                <c:pt idx="3032">
                  <c:v>42310</c:v>
                </c:pt>
                <c:pt idx="3033">
                  <c:v>42311</c:v>
                </c:pt>
                <c:pt idx="3034">
                  <c:v>42312</c:v>
                </c:pt>
                <c:pt idx="3035">
                  <c:v>42313</c:v>
                </c:pt>
                <c:pt idx="3036">
                  <c:v>42314</c:v>
                </c:pt>
                <c:pt idx="3037">
                  <c:v>42317</c:v>
                </c:pt>
                <c:pt idx="3038">
                  <c:v>42318</c:v>
                </c:pt>
                <c:pt idx="3039">
                  <c:v>42319</c:v>
                </c:pt>
                <c:pt idx="3040">
                  <c:v>42320</c:v>
                </c:pt>
                <c:pt idx="3041">
                  <c:v>42321</c:v>
                </c:pt>
                <c:pt idx="3042">
                  <c:v>42324</c:v>
                </c:pt>
                <c:pt idx="3043">
                  <c:v>42325</c:v>
                </c:pt>
                <c:pt idx="3044">
                  <c:v>42326</c:v>
                </c:pt>
                <c:pt idx="3045">
                  <c:v>42327</c:v>
                </c:pt>
                <c:pt idx="3046">
                  <c:v>42328</c:v>
                </c:pt>
                <c:pt idx="3047">
                  <c:v>42331</c:v>
                </c:pt>
                <c:pt idx="3048">
                  <c:v>42332</c:v>
                </c:pt>
                <c:pt idx="3049">
                  <c:v>42333</c:v>
                </c:pt>
                <c:pt idx="3050">
                  <c:v>42334</c:v>
                </c:pt>
                <c:pt idx="3051">
                  <c:v>42335</c:v>
                </c:pt>
                <c:pt idx="3052">
                  <c:v>42338</c:v>
                </c:pt>
                <c:pt idx="3053">
                  <c:v>42339</c:v>
                </c:pt>
                <c:pt idx="3054">
                  <c:v>42340</c:v>
                </c:pt>
                <c:pt idx="3055">
                  <c:v>42341</c:v>
                </c:pt>
                <c:pt idx="3056">
                  <c:v>42342</c:v>
                </c:pt>
                <c:pt idx="3057">
                  <c:v>42345</c:v>
                </c:pt>
                <c:pt idx="3058">
                  <c:v>42346</c:v>
                </c:pt>
                <c:pt idx="3059">
                  <c:v>42347</c:v>
                </c:pt>
                <c:pt idx="3060">
                  <c:v>42348</c:v>
                </c:pt>
                <c:pt idx="3061">
                  <c:v>42349</c:v>
                </c:pt>
                <c:pt idx="3062">
                  <c:v>42352</c:v>
                </c:pt>
                <c:pt idx="3063">
                  <c:v>42353</c:v>
                </c:pt>
                <c:pt idx="3064">
                  <c:v>42354</c:v>
                </c:pt>
                <c:pt idx="3065">
                  <c:v>42355</c:v>
                </c:pt>
                <c:pt idx="3066">
                  <c:v>42356</c:v>
                </c:pt>
                <c:pt idx="3067">
                  <c:v>42359</c:v>
                </c:pt>
                <c:pt idx="3068">
                  <c:v>42360</c:v>
                </c:pt>
                <c:pt idx="3069">
                  <c:v>42361</c:v>
                </c:pt>
                <c:pt idx="3070">
                  <c:v>42362</c:v>
                </c:pt>
                <c:pt idx="3071">
                  <c:v>42366</c:v>
                </c:pt>
                <c:pt idx="3072">
                  <c:v>42367</c:v>
                </c:pt>
                <c:pt idx="3073">
                  <c:v>42368</c:v>
                </c:pt>
                <c:pt idx="3074">
                  <c:v>42369</c:v>
                </c:pt>
                <c:pt idx="3075">
                  <c:v>42373</c:v>
                </c:pt>
                <c:pt idx="3076">
                  <c:v>42374</c:v>
                </c:pt>
                <c:pt idx="3077">
                  <c:v>42375</c:v>
                </c:pt>
                <c:pt idx="3078">
                  <c:v>42376</c:v>
                </c:pt>
                <c:pt idx="3079">
                  <c:v>42377</c:v>
                </c:pt>
                <c:pt idx="3080">
                  <c:v>42380</c:v>
                </c:pt>
                <c:pt idx="3081">
                  <c:v>42381</c:v>
                </c:pt>
                <c:pt idx="3082">
                  <c:v>42382</c:v>
                </c:pt>
                <c:pt idx="3083">
                  <c:v>42383</c:v>
                </c:pt>
                <c:pt idx="3084">
                  <c:v>42384</c:v>
                </c:pt>
                <c:pt idx="3085">
                  <c:v>42387</c:v>
                </c:pt>
                <c:pt idx="3086">
                  <c:v>42388</c:v>
                </c:pt>
                <c:pt idx="3087">
                  <c:v>42389</c:v>
                </c:pt>
                <c:pt idx="3088">
                  <c:v>42390</c:v>
                </c:pt>
                <c:pt idx="3089">
                  <c:v>42391</c:v>
                </c:pt>
                <c:pt idx="3090">
                  <c:v>42394</c:v>
                </c:pt>
                <c:pt idx="3091">
                  <c:v>42395</c:v>
                </c:pt>
                <c:pt idx="3092">
                  <c:v>42396</c:v>
                </c:pt>
                <c:pt idx="3093">
                  <c:v>42397</c:v>
                </c:pt>
                <c:pt idx="3094">
                  <c:v>42398</c:v>
                </c:pt>
                <c:pt idx="3095">
                  <c:v>42401</c:v>
                </c:pt>
                <c:pt idx="3096">
                  <c:v>42402</c:v>
                </c:pt>
                <c:pt idx="3097">
                  <c:v>42403</c:v>
                </c:pt>
                <c:pt idx="3098">
                  <c:v>42404</c:v>
                </c:pt>
                <c:pt idx="3099">
                  <c:v>42405</c:v>
                </c:pt>
                <c:pt idx="3100">
                  <c:v>42408</c:v>
                </c:pt>
                <c:pt idx="3101">
                  <c:v>42409</c:v>
                </c:pt>
                <c:pt idx="3102">
                  <c:v>42410</c:v>
                </c:pt>
                <c:pt idx="3103">
                  <c:v>42411</c:v>
                </c:pt>
                <c:pt idx="3104">
                  <c:v>42412</c:v>
                </c:pt>
                <c:pt idx="3105">
                  <c:v>42415</c:v>
                </c:pt>
                <c:pt idx="3106">
                  <c:v>42416</c:v>
                </c:pt>
                <c:pt idx="3107">
                  <c:v>42417</c:v>
                </c:pt>
                <c:pt idx="3108">
                  <c:v>42418</c:v>
                </c:pt>
                <c:pt idx="3109">
                  <c:v>42419</c:v>
                </c:pt>
                <c:pt idx="3110">
                  <c:v>42422</c:v>
                </c:pt>
                <c:pt idx="3111">
                  <c:v>42423</c:v>
                </c:pt>
                <c:pt idx="3112">
                  <c:v>42424</c:v>
                </c:pt>
                <c:pt idx="3113">
                  <c:v>42425</c:v>
                </c:pt>
                <c:pt idx="3114">
                  <c:v>42426</c:v>
                </c:pt>
                <c:pt idx="3115">
                  <c:v>42429</c:v>
                </c:pt>
                <c:pt idx="3116">
                  <c:v>42430</c:v>
                </c:pt>
                <c:pt idx="3117">
                  <c:v>42431</c:v>
                </c:pt>
                <c:pt idx="3118">
                  <c:v>42432</c:v>
                </c:pt>
                <c:pt idx="3119">
                  <c:v>42433</c:v>
                </c:pt>
                <c:pt idx="3120">
                  <c:v>42436</c:v>
                </c:pt>
                <c:pt idx="3121">
                  <c:v>42437</c:v>
                </c:pt>
                <c:pt idx="3122">
                  <c:v>42438</c:v>
                </c:pt>
                <c:pt idx="3123">
                  <c:v>42439</c:v>
                </c:pt>
                <c:pt idx="3124">
                  <c:v>42440</c:v>
                </c:pt>
                <c:pt idx="3125">
                  <c:v>42443</c:v>
                </c:pt>
                <c:pt idx="3126">
                  <c:v>42444</c:v>
                </c:pt>
                <c:pt idx="3127">
                  <c:v>42445</c:v>
                </c:pt>
                <c:pt idx="3128">
                  <c:v>42446</c:v>
                </c:pt>
                <c:pt idx="3129">
                  <c:v>42447</c:v>
                </c:pt>
                <c:pt idx="3130">
                  <c:v>42450</c:v>
                </c:pt>
                <c:pt idx="3131">
                  <c:v>42451</c:v>
                </c:pt>
                <c:pt idx="3132">
                  <c:v>42452</c:v>
                </c:pt>
                <c:pt idx="3133">
                  <c:v>42453</c:v>
                </c:pt>
                <c:pt idx="3134">
                  <c:v>42458</c:v>
                </c:pt>
                <c:pt idx="3135">
                  <c:v>42459</c:v>
                </c:pt>
                <c:pt idx="3136">
                  <c:v>42460</c:v>
                </c:pt>
                <c:pt idx="3137">
                  <c:v>42461</c:v>
                </c:pt>
                <c:pt idx="3138">
                  <c:v>42464</c:v>
                </c:pt>
                <c:pt idx="3139">
                  <c:v>42465</c:v>
                </c:pt>
                <c:pt idx="3140">
                  <c:v>42466</c:v>
                </c:pt>
                <c:pt idx="3141">
                  <c:v>42467</c:v>
                </c:pt>
                <c:pt idx="3142">
                  <c:v>42468</c:v>
                </c:pt>
                <c:pt idx="3143">
                  <c:v>42471</c:v>
                </c:pt>
                <c:pt idx="3144">
                  <c:v>42472</c:v>
                </c:pt>
                <c:pt idx="3145">
                  <c:v>42473</c:v>
                </c:pt>
                <c:pt idx="3146">
                  <c:v>42474</c:v>
                </c:pt>
                <c:pt idx="3147">
                  <c:v>42475</c:v>
                </c:pt>
                <c:pt idx="3148">
                  <c:v>42478</c:v>
                </c:pt>
                <c:pt idx="3149">
                  <c:v>42479</c:v>
                </c:pt>
                <c:pt idx="3150">
                  <c:v>42480</c:v>
                </c:pt>
                <c:pt idx="3151">
                  <c:v>42481</c:v>
                </c:pt>
                <c:pt idx="3152">
                  <c:v>42482</c:v>
                </c:pt>
                <c:pt idx="3153">
                  <c:v>42485</c:v>
                </c:pt>
                <c:pt idx="3154">
                  <c:v>42486</c:v>
                </c:pt>
                <c:pt idx="3155">
                  <c:v>42487</c:v>
                </c:pt>
                <c:pt idx="3156">
                  <c:v>42488</c:v>
                </c:pt>
                <c:pt idx="3157">
                  <c:v>42489</c:v>
                </c:pt>
                <c:pt idx="3158">
                  <c:v>42492</c:v>
                </c:pt>
                <c:pt idx="3159">
                  <c:v>42493</c:v>
                </c:pt>
                <c:pt idx="3160">
                  <c:v>42494</c:v>
                </c:pt>
                <c:pt idx="3161">
                  <c:v>42495</c:v>
                </c:pt>
                <c:pt idx="3162">
                  <c:v>42496</c:v>
                </c:pt>
                <c:pt idx="3163">
                  <c:v>42499</c:v>
                </c:pt>
                <c:pt idx="3164">
                  <c:v>42500</c:v>
                </c:pt>
                <c:pt idx="3165">
                  <c:v>42501</c:v>
                </c:pt>
                <c:pt idx="3166">
                  <c:v>42502</c:v>
                </c:pt>
                <c:pt idx="3167">
                  <c:v>42503</c:v>
                </c:pt>
                <c:pt idx="3168">
                  <c:v>42506</c:v>
                </c:pt>
                <c:pt idx="3169">
                  <c:v>42507</c:v>
                </c:pt>
                <c:pt idx="3170">
                  <c:v>42508</c:v>
                </c:pt>
                <c:pt idx="3171">
                  <c:v>42509</c:v>
                </c:pt>
                <c:pt idx="3172">
                  <c:v>42510</c:v>
                </c:pt>
                <c:pt idx="3173">
                  <c:v>42513</c:v>
                </c:pt>
                <c:pt idx="3174">
                  <c:v>42514</c:v>
                </c:pt>
                <c:pt idx="3175">
                  <c:v>42515</c:v>
                </c:pt>
                <c:pt idx="3176">
                  <c:v>42516</c:v>
                </c:pt>
                <c:pt idx="3177">
                  <c:v>42517</c:v>
                </c:pt>
                <c:pt idx="3178">
                  <c:v>42520</c:v>
                </c:pt>
                <c:pt idx="3179">
                  <c:v>42521</c:v>
                </c:pt>
                <c:pt idx="3180">
                  <c:v>42522</c:v>
                </c:pt>
                <c:pt idx="3181">
                  <c:v>42523</c:v>
                </c:pt>
                <c:pt idx="3182">
                  <c:v>42524</c:v>
                </c:pt>
                <c:pt idx="3183">
                  <c:v>42527</c:v>
                </c:pt>
                <c:pt idx="3184">
                  <c:v>42528</c:v>
                </c:pt>
                <c:pt idx="3185">
                  <c:v>42529</c:v>
                </c:pt>
                <c:pt idx="3186">
                  <c:v>42530</c:v>
                </c:pt>
                <c:pt idx="3187">
                  <c:v>42531</c:v>
                </c:pt>
                <c:pt idx="3188">
                  <c:v>42534</c:v>
                </c:pt>
                <c:pt idx="3189">
                  <c:v>42535</c:v>
                </c:pt>
                <c:pt idx="3190">
                  <c:v>42536</c:v>
                </c:pt>
                <c:pt idx="3191">
                  <c:v>42537</c:v>
                </c:pt>
                <c:pt idx="3192">
                  <c:v>42538</c:v>
                </c:pt>
                <c:pt idx="3193">
                  <c:v>42541</c:v>
                </c:pt>
                <c:pt idx="3194">
                  <c:v>42542</c:v>
                </c:pt>
                <c:pt idx="3195">
                  <c:v>42543</c:v>
                </c:pt>
                <c:pt idx="3196">
                  <c:v>42544</c:v>
                </c:pt>
                <c:pt idx="3197">
                  <c:v>42545</c:v>
                </c:pt>
                <c:pt idx="3198">
                  <c:v>42548</c:v>
                </c:pt>
                <c:pt idx="3199">
                  <c:v>42549</c:v>
                </c:pt>
                <c:pt idx="3200">
                  <c:v>42550</c:v>
                </c:pt>
                <c:pt idx="3201">
                  <c:v>42551</c:v>
                </c:pt>
                <c:pt idx="3202">
                  <c:v>42552</c:v>
                </c:pt>
                <c:pt idx="3203">
                  <c:v>42555</c:v>
                </c:pt>
                <c:pt idx="3204">
                  <c:v>42556</c:v>
                </c:pt>
                <c:pt idx="3205">
                  <c:v>42557</c:v>
                </c:pt>
                <c:pt idx="3206">
                  <c:v>42558</c:v>
                </c:pt>
                <c:pt idx="3207">
                  <c:v>42559</c:v>
                </c:pt>
                <c:pt idx="3208">
                  <c:v>42562</c:v>
                </c:pt>
                <c:pt idx="3209">
                  <c:v>42563</c:v>
                </c:pt>
                <c:pt idx="3210">
                  <c:v>42564</c:v>
                </c:pt>
                <c:pt idx="3211">
                  <c:v>42565</c:v>
                </c:pt>
                <c:pt idx="3212">
                  <c:v>42566</c:v>
                </c:pt>
                <c:pt idx="3213">
                  <c:v>42569</c:v>
                </c:pt>
                <c:pt idx="3214">
                  <c:v>42570</c:v>
                </c:pt>
                <c:pt idx="3215">
                  <c:v>42571</c:v>
                </c:pt>
                <c:pt idx="3216">
                  <c:v>42572</c:v>
                </c:pt>
                <c:pt idx="3217">
                  <c:v>42573</c:v>
                </c:pt>
                <c:pt idx="3218">
                  <c:v>42576</c:v>
                </c:pt>
                <c:pt idx="3219">
                  <c:v>42577</c:v>
                </c:pt>
                <c:pt idx="3220">
                  <c:v>42578</c:v>
                </c:pt>
                <c:pt idx="3221">
                  <c:v>42579</c:v>
                </c:pt>
                <c:pt idx="3222">
                  <c:v>42580</c:v>
                </c:pt>
                <c:pt idx="3223">
                  <c:v>42583</c:v>
                </c:pt>
                <c:pt idx="3224">
                  <c:v>42584</c:v>
                </c:pt>
                <c:pt idx="3225">
                  <c:v>42585</c:v>
                </c:pt>
                <c:pt idx="3226">
                  <c:v>42586</c:v>
                </c:pt>
                <c:pt idx="3227">
                  <c:v>42587</c:v>
                </c:pt>
                <c:pt idx="3228">
                  <c:v>42590</c:v>
                </c:pt>
                <c:pt idx="3229">
                  <c:v>42591</c:v>
                </c:pt>
                <c:pt idx="3230">
                  <c:v>42592</c:v>
                </c:pt>
                <c:pt idx="3231">
                  <c:v>42593</c:v>
                </c:pt>
                <c:pt idx="3232">
                  <c:v>42594</c:v>
                </c:pt>
                <c:pt idx="3233">
                  <c:v>42597</c:v>
                </c:pt>
                <c:pt idx="3234">
                  <c:v>42598</c:v>
                </c:pt>
                <c:pt idx="3235">
                  <c:v>42599</c:v>
                </c:pt>
                <c:pt idx="3236">
                  <c:v>42600</c:v>
                </c:pt>
                <c:pt idx="3237">
                  <c:v>42601</c:v>
                </c:pt>
                <c:pt idx="3238">
                  <c:v>42604</c:v>
                </c:pt>
                <c:pt idx="3239">
                  <c:v>42605</c:v>
                </c:pt>
                <c:pt idx="3240">
                  <c:v>42606</c:v>
                </c:pt>
                <c:pt idx="3241">
                  <c:v>42607</c:v>
                </c:pt>
                <c:pt idx="3242">
                  <c:v>42608</c:v>
                </c:pt>
                <c:pt idx="3243">
                  <c:v>42611</c:v>
                </c:pt>
                <c:pt idx="3244">
                  <c:v>42612</c:v>
                </c:pt>
                <c:pt idx="3245">
                  <c:v>42613</c:v>
                </c:pt>
                <c:pt idx="3246">
                  <c:v>42614</c:v>
                </c:pt>
                <c:pt idx="3247">
                  <c:v>42615</c:v>
                </c:pt>
                <c:pt idx="3248">
                  <c:v>42618</c:v>
                </c:pt>
                <c:pt idx="3249">
                  <c:v>42619</c:v>
                </c:pt>
                <c:pt idx="3250">
                  <c:v>42620</c:v>
                </c:pt>
                <c:pt idx="3251">
                  <c:v>42621</c:v>
                </c:pt>
                <c:pt idx="3252">
                  <c:v>42622</c:v>
                </c:pt>
                <c:pt idx="3253">
                  <c:v>42625</c:v>
                </c:pt>
                <c:pt idx="3254">
                  <c:v>42626</c:v>
                </c:pt>
                <c:pt idx="3255">
                  <c:v>42627</c:v>
                </c:pt>
                <c:pt idx="3256">
                  <c:v>42628</c:v>
                </c:pt>
                <c:pt idx="3257">
                  <c:v>42629</c:v>
                </c:pt>
                <c:pt idx="3258">
                  <c:v>42632</c:v>
                </c:pt>
                <c:pt idx="3259">
                  <c:v>42633</c:v>
                </c:pt>
                <c:pt idx="3260">
                  <c:v>42634</c:v>
                </c:pt>
                <c:pt idx="3261">
                  <c:v>42635</c:v>
                </c:pt>
                <c:pt idx="3262">
                  <c:v>42636</c:v>
                </c:pt>
                <c:pt idx="3263">
                  <c:v>42639</c:v>
                </c:pt>
                <c:pt idx="3264">
                  <c:v>42640</c:v>
                </c:pt>
                <c:pt idx="3265">
                  <c:v>42641</c:v>
                </c:pt>
                <c:pt idx="3266">
                  <c:v>42642</c:v>
                </c:pt>
                <c:pt idx="3267">
                  <c:v>42643</c:v>
                </c:pt>
                <c:pt idx="3268">
                  <c:v>42646</c:v>
                </c:pt>
                <c:pt idx="3269">
                  <c:v>42647</c:v>
                </c:pt>
                <c:pt idx="3270">
                  <c:v>42648</c:v>
                </c:pt>
                <c:pt idx="3271">
                  <c:v>42649</c:v>
                </c:pt>
                <c:pt idx="3272">
                  <c:v>42650</c:v>
                </c:pt>
                <c:pt idx="3273">
                  <c:v>42653</c:v>
                </c:pt>
                <c:pt idx="3274">
                  <c:v>42654</c:v>
                </c:pt>
                <c:pt idx="3275">
                  <c:v>42655</c:v>
                </c:pt>
                <c:pt idx="3276">
                  <c:v>42656</c:v>
                </c:pt>
                <c:pt idx="3277">
                  <c:v>42657</c:v>
                </c:pt>
                <c:pt idx="3278">
                  <c:v>42660</c:v>
                </c:pt>
                <c:pt idx="3279">
                  <c:v>42661</c:v>
                </c:pt>
                <c:pt idx="3280">
                  <c:v>42662</c:v>
                </c:pt>
                <c:pt idx="3281">
                  <c:v>42663</c:v>
                </c:pt>
                <c:pt idx="3282">
                  <c:v>42664</c:v>
                </c:pt>
                <c:pt idx="3283">
                  <c:v>42667</c:v>
                </c:pt>
                <c:pt idx="3284">
                  <c:v>42668</c:v>
                </c:pt>
                <c:pt idx="3285">
                  <c:v>42669</c:v>
                </c:pt>
                <c:pt idx="3286">
                  <c:v>42670</c:v>
                </c:pt>
                <c:pt idx="3287">
                  <c:v>42671</c:v>
                </c:pt>
                <c:pt idx="3288">
                  <c:v>42674</c:v>
                </c:pt>
                <c:pt idx="3289">
                  <c:v>42675</c:v>
                </c:pt>
                <c:pt idx="3290">
                  <c:v>42676</c:v>
                </c:pt>
                <c:pt idx="3291">
                  <c:v>42677</c:v>
                </c:pt>
                <c:pt idx="3292">
                  <c:v>42678</c:v>
                </c:pt>
                <c:pt idx="3293">
                  <c:v>42681</c:v>
                </c:pt>
                <c:pt idx="3294">
                  <c:v>42682</c:v>
                </c:pt>
                <c:pt idx="3295">
                  <c:v>42683</c:v>
                </c:pt>
                <c:pt idx="3296">
                  <c:v>42684</c:v>
                </c:pt>
                <c:pt idx="3297">
                  <c:v>42685</c:v>
                </c:pt>
                <c:pt idx="3298">
                  <c:v>42688</c:v>
                </c:pt>
                <c:pt idx="3299">
                  <c:v>42689</c:v>
                </c:pt>
                <c:pt idx="3300">
                  <c:v>42690</c:v>
                </c:pt>
                <c:pt idx="3301">
                  <c:v>42691</c:v>
                </c:pt>
                <c:pt idx="3302">
                  <c:v>42692</c:v>
                </c:pt>
                <c:pt idx="3303">
                  <c:v>42695</c:v>
                </c:pt>
                <c:pt idx="3304">
                  <c:v>42696</c:v>
                </c:pt>
                <c:pt idx="3305">
                  <c:v>42697</c:v>
                </c:pt>
                <c:pt idx="3306">
                  <c:v>42698</c:v>
                </c:pt>
                <c:pt idx="3307">
                  <c:v>42699</c:v>
                </c:pt>
                <c:pt idx="3308">
                  <c:v>42702</c:v>
                </c:pt>
                <c:pt idx="3309">
                  <c:v>42703</c:v>
                </c:pt>
                <c:pt idx="3310">
                  <c:v>42704</c:v>
                </c:pt>
                <c:pt idx="3311">
                  <c:v>42705</c:v>
                </c:pt>
                <c:pt idx="3312">
                  <c:v>42706</c:v>
                </c:pt>
                <c:pt idx="3313">
                  <c:v>42709</c:v>
                </c:pt>
                <c:pt idx="3314">
                  <c:v>42710</c:v>
                </c:pt>
                <c:pt idx="3315">
                  <c:v>42711</c:v>
                </c:pt>
                <c:pt idx="3316">
                  <c:v>42712</c:v>
                </c:pt>
                <c:pt idx="3317">
                  <c:v>42713</c:v>
                </c:pt>
                <c:pt idx="3318">
                  <c:v>42716</c:v>
                </c:pt>
                <c:pt idx="3319">
                  <c:v>42717</c:v>
                </c:pt>
                <c:pt idx="3320">
                  <c:v>42718</c:v>
                </c:pt>
                <c:pt idx="3321">
                  <c:v>42719</c:v>
                </c:pt>
                <c:pt idx="3322">
                  <c:v>42720</c:v>
                </c:pt>
                <c:pt idx="3323">
                  <c:v>42723</c:v>
                </c:pt>
                <c:pt idx="3324">
                  <c:v>42724</c:v>
                </c:pt>
                <c:pt idx="3325">
                  <c:v>42725</c:v>
                </c:pt>
                <c:pt idx="3326">
                  <c:v>42726</c:v>
                </c:pt>
                <c:pt idx="3327">
                  <c:v>42727</c:v>
                </c:pt>
                <c:pt idx="3328">
                  <c:v>42731</c:v>
                </c:pt>
                <c:pt idx="3329">
                  <c:v>42732</c:v>
                </c:pt>
                <c:pt idx="3330">
                  <c:v>42733</c:v>
                </c:pt>
                <c:pt idx="3331">
                  <c:v>42734</c:v>
                </c:pt>
                <c:pt idx="3332">
                  <c:v>42737</c:v>
                </c:pt>
                <c:pt idx="3333">
                  <c:v>42738</c:v>
                </c:pt>
                <c:pt idx="3334">
                  <c:v>42739</c:v>
                </c:pt>
                <c:pt idx="3335">
                  <c:v>42740</c:v>
                </c:pt>
                <c:pt idx="3336">
                  <c:v>42741</c:v>
                </c:pt>
                <c:pt idx="3337">
                  <c:v>42744</c:v>
                </c:pt>
                <c:pt idx="3338">
                  <c:v>42745</c:v>
                </c:pt>
                <c:pt idx="3339">
                  <c:v>42746</c:v>
                </c:pt>
                <c:pt idx="3340">
                  <c:v>42747</c:v>
                </c:pt>
                <c:pt idx="3341">
                  <c:v>42748</c:v>
                </c:pt>
                <c:pt idx="3342">
                  <c:v>42751</c:v>
                </c:pt>
                <c:pt idx="3343">
                  <c:v>42752</c:v>
                </c:pt>
                <c:pt idx="3344">
                  <c:v>42753</c:v>
                </c:pt>
                <c:pt idx="3345">
                  <c:v>42754</c:v>
                </c:pt>
                <c:pt idx="3346">
                  <c:v>42755</c:v>
                </c:pt>
                <c:pt idx="3347">
                  <c:v>42758</c:v>
                </c:pt>
                <c:pt idx="3348">
                  <c:v>42759</c:v>
                </c:pt>
                <c:pt idx="3349">
                  <c:v>42760</c:v>
                </c:pt>
                <c:pt idx="3350">
                  <c:v>42761</c:v>
                </c:pt>
                <c:pt idx="3351">
                  <c:v>42762</c:v>
                </c:pt>
                <c:pt idx="3352">
                  <c:v>42765</c:v>
                </c:pt>
                <c:pt idx="3353">
                  <c:v>42766</c:v>
                </c:pt>
                <c:pt idx="3354">
                  <c:v>42767</c:v>
                </c:pt>
                <c:pt idx="3355">
                  <c:v>42768</c:v>
                </c:pt>
                <c:pt idx="3356">
                  <c:v>42769</c:v>
                </c:pt>
                <c:pt idx="3357">
                  <c:v>42772</c:v>
                </c:pt>
                <c:pt idx="3358">
                  <c:v>42773</c:v>
                </c:pt>
                <c:pt idx="3359">
                  <c:v>42774</c:v>
                </c:pt>
                <c:pt idx="3360">
                  <c:v>42775</c:v>
                </c:pt>
                <c:pt idx="3361">
                  <c:v>42776</c:v>
                </c:pt>
                <c:pt idx="3362">
                  <c:v>42779</c:v>
                </c:pt>
                <c:pt idx="3363">
                  <c:v>42780</c:v>
                </c:pt>
                <c:pt idx="3364">
                  <c:v>42781</c:v>
                </c:pt>
                <c:pt idx="3365">
                  <c:v>42782</c:v>
                </c:pt>
                <c:pt idx="3366">
                  <c:v>42783</c:v>
                </c:pt>
                <c:pt idx="3367">
                  <c:v>42786</c:v>
                </c:pt>
                <c:pt idx="3368">
                  <c:v>42787</c:v>
                </c:pt>
                <c:pt idx="3369">
                  <c:v>42788</c:v>
                </c:pt>
                <c:pt idx="3370">
                  <c:v>42789</c:v>
                </c:pt>
                <c:pt idx="3371">
                  <c:v>42790</c:v>
                </c:pt>
                <c:pt idx="3372">
                  <c:v>42793</c:v>
                </c:pt>
                <c:pt idx="3373">
                  <c:v>42794</c:v>
                </c:pt>
                <c:pt idx="3374">
                  <c:v>42795</c:v>
                </c:pt>
                <c:pt idx="3375">
                  <c:v>42796</c:v>
                </c:pt>
                <c:pt idx="3376">
                  <c:v>42797</c:v>
                </c:pt>
                <c:pt idx="3377">
                  <c:v>42800</c:v>
                </c:pt>
                <c:pt idx="3378">
                  <c:v>42801</c:v>
                </c:pt>
                <c:pt idx="3379">
                  <c:v>42802</c:v>
                </c:pt>
                <c:pt idx="3380">
                  <c:v>42803</c:v>
                </c:pt>
                <c:pt idx="3381">
                  <c:v>42804</c:v>
                </c:pt>
                <c:pt idx="3382">
                  <c:v>42807</c:v>
                </c:pt>
                <c:pt idx="3383">
                  <c:v>42808</c:v>
                </c:pt>
                <c:pt idx="3384">
                  <c:v>42809</c:v>
                </c:pt>
                <c:pt idx="3385">
                  <c:v>42810</c:v>
                </c:pt>
                <c:pt idx="3386">
                  <c:v>42811</c:v>
                </c:pt>
                <c:pt idx="3387">
                  <c:v>42814</c:v>
                </c:pt>
                <c:pt idx="3388">
                  <c:v>42815</c:v>
                </c:pt>
                <c:pt idx="3389">
                  <c:v>42816</c:v>
                </c:pt>
                <c:pt idx="3390">
                  <c:v>42817</c:v>
                </c:pt>
                <c:pt idx="3391">
                  <c:v>42818</c:v>
                </c:pt>
                <c:pt idx="3392">
                  <c:v>42821</c:v>
                </c:pt>
                <c:pt idx="3393">
                  <c:v>42822</c:v>
                </c:pt>
                <c:pt idx="3394">
                  <c:v>42823</c:v>
                </c:pt>
                <c:pt idx="3395">
                  <c:v>42824</c:v>
                </c:pt>
                <c:pt idx="3396">
                  <c:v>42825</c:v>
                </c:pt>
                <c:pt idx="3397">
                  <c:v>42828</c:v>
                </c:pt>
                <c:pt idx="3398">
                  <c:v>42829</c:v>
                </c:pt>
                <c:pt idx="3399">
                  <c:v>42830</c:v>
                </c:pt>
                <c:pt idx="3400">
                  <c:v>42831</c:v>
                </c:pt>
                <c:pt idx="3401">
                  <c:v>42832</c:v>
                </c:pt>
                <c:pt idx="3402">
                  <c:v>42835</c:v>
                </c:pt>
                <c:pt idx="3403">
                  <c:v>42836</c:v>
                </c:pt>
                <c:pt idx="3404">
                  <c:v>42837</c:v>
                </c:pt>
                <c:pt idx="3405">
                  <c:v>42838</c:v>
                </c:pt>
                <c:pt idx="3406">
                  <c:v>42843</c:v>
                </c:pt>
                <c:pt idx="3407">
                  <c:v>42844</c:v>
                </c:pt>
                <c:pt idx="3408">
                  <c:v>42845</c:v>
                </c:pt>
                <c:pt idx="3409">
                  <c:v>42846</c:v>
                </c:pt>
                <c:pt idx="3410">
                  <c:v>42849</c:v>
                </c:pt>
                <c:pt idx="3411">
                  <c:v>42850</c:v>
                </c:pt>
                <c:pt idx="3412">
                  <c:v>42851</c:v>
                </c:pt>
                <c:pt idx="3413">
                  <c:v>42852</c:v>
                </c:pt>
                <c:pt idx="3414">
                  <c:v>42853</c:v>
                </c:pt>
                <c:pt idx="3415">
                  <c:v>42857</c:v>
                </c:pt>
                <c:pt idx="3416">
                  <c:v>42858</c:v>
                </c:pt>
                <c:pt idx="3417">
                  <c:v>42859</c:v>
                </c:pt>
                <c:pt idx="3418">
                  <c:v>42860</c:v>
                </c:pt>
                <c:pt idx="3419">
                  <c:v>42863</c:v>
                </c:pt>
                <c:pt idx="3420">
                  <c:v>42864</c:v>
                </c:pt>
                <c:pt idx="3421">
                  <c:v>42865</c:v>
                </c:pt>
                <c:pt idx="3422">
                  <c:v>42866</c:v>
                </c:pt>
                <c:pt idx="3423">
                  <c:v>42867</c:v>
                </c:pt>
                <c:pt idx="3424">
                  <c:v>42870</c:v>
                </c:pt>
                <c:pt idx="3425">
                  <c:v>42871</c:v>
                </c:pt>
                <c:pt idx="3426">
                  <c:v>42872</c:v>
                </c:pt>
                <c:pt idx="3427">
                  <c:v>42873</c:v>
                </c:pt>
                <c:pt idx="3428">
                  <c:v>42874</c:v>
                </c:pt>
                <c:pt idx="3429">
                  <c:v>42877</c:v>
                </c:pt>
                <c:pt idx="3430">
                  <c:v>42878</c:v>
                </c:pt>
                <c:pt idx="3431">
                  <c:v>42879</c:v>
                </c:pt>
                <c:pt idx="3432">
                  <c:v>42880</c:v>
                </c:pt>
                <c:pt idx="3433">
                  <c:v>42881</c:v>
                </c:pt>
                <c:pt idx="3434">
                  <c:v>42884</c:v>
                </c:pt>
                <c:pt idx="3435">
                  <c:v>42885</c:v>
                </c:pt>
                <c:pt idx="3436">
                  <c:v>42886</c:v>
                </c:pt>
                <c:pt idx="3437">
                  <c:v>42887</c:v>
                </c:pt>
                <c:pt idx="3438">
                  <c:v>42888</c:v>
                </c:pt>
                <c:pt idx="3439">
                  <c:v>42891</c:v>
                </c:pt>
                <c:pt idx="3440">
                  <c:v>42892</c:v>
                </c:pt>
                <c:pt idx="3441">
                  <c:v>42893</c:v>
                </c:pt>
                <c:pt idx="3442">
                  <c:v>42894</c:v>
                </c:pt>
                <c:pt idx="3443">
                  <c:v>42895</c:v>
                </c:pt>
                <c:pt idx="3444">
                  <c:v>42898</c:v>
                </c:pt>
                <c:pt idx="3445">
                  <c:v>42899</c:v>
                </c:pt>
                <c:pt idx="3446">
                  <c:v>42900</c:v>
                </c:pt>
                <c:pt idx="3447">
                  <c:v>42901</c:v>
                </c:pt>
                <c:pt idx="3448">
                  <c:v>42902</c:v>
                </c:pt>
                <c:pt idx="3449">
                  <c:v>42905</c:v>
                </c:pt>
                <c:pt idx="3450">
                  <c:v>42906</c:v>
                </c:pt>
                <c:pt idx="3451">
                  <c:v>42907</c:v>
                </c:pt>
                <c:pt idx="3452">
                  <c:v>42908</c:v>
                </c:pt>
                <c:pt idx="3453">
                  <c:v>42909</c:v>
                </c:pt>
                <c:pt idx="3454">
                  <c:v>42912</c:v>
                </c:pt>
                <c:pt idx="3455">
                  <c:v>42913</c:v>
                </c:pt>
                <c:pt idx="3456">
                  <c:v>42914</c:v>
                </c:pt>
                <c:pt idx="3457">
                  <c:v>42915</c:v>
                </c:pt>
                <c:pt idx="3458">
                  <c:v>42916</c:v>
                </c:pt>
                <c:pt idx="3459">
                  <c:v>42919</c:v>
                </c:pt>
                <c:pt idx="3460">
                  <c:v>42920</c:v>
                </c:pt>
                <c:pt idx="3461">
                  <c:v>42921</c:v>
                </c:pt>
                <c:pt idx="3462">
                  <c:v>42922</c:v>
                </c:pt>
                <c:pt idx="3463">
                  <c:v>42923</c:v>
                </c:pt>
                <c:pt idx="3464">
                  <c:v>42926</c:v>
                </c:pt>
                <c:pt idx="3465">
                  <c:v>42927</c:v>
                </c:pt>
                <c:pt idx="3466">
                  <c:v>42928</c:v>
                </c:pt>
                <c:pt idx="3467">
                  <c:v>42929</c:v>
                </c:pt>
                <c:pt idx="3468">
                  <c:v>42930</c:v>
                </c:pt>
                <c:pt idx="3469">
                  <c:v>42933</c:v>
                </c:pt>
                <c:pt idx="3470">
                  <c:v>42934</c:v>
                </c:pt>
                <c:pt idx="3471">
                  <c:v>42935</c:v>
                </c:pt>
                <c:pt idx="3472">
                  <c:v>42936</c:v>
                </c:pt>
                <c:pt idx="3473">
                  <c:v>42937</c:v>
                </c:pt>
                <c:pt idx="3474">
                  <c:v>42940</c:v>
                </c:pt>
                <c:pt idx="3475">
                  <c:v>42941</c:v>
                </c:pt>
                <c:pt idx="3476">
                  <c:v>42942</c:v>
                </c:pt>
                <c:pt idx="3477">
                  <c:v>42943</c:v>
                </c:pt>
                <c:pt idx="3478">
                  <c:v>42944</c:v>
                </c:pt>
                <c:pt idx="3479">
                  <c:v>42947</c:v>
                </c:pt>
                <c:pt idx="3480">
                  <c:v>42948</c:v>
                </c:pt>
                <c:pt idx="3481">
                  <c:v>42949</c:v>
                </c:pt>
                <c:pt idx="3482">
                  <c:v>42950</c:v>
                </c:pt>
                <c:pt idx="3483">
                  <c:v>42951</c:v>
                </c:pt>
                <c:pt idx="3484">
                  <c:v>42954</c:v>
                </c:pt>
                <c:pt idx="3485">
                  <c:v>42955</c:v>
                </c:pt>
                <c:pt idx="3486">
                  <c:v>42956</c:v>
                </c:pt>
                <c:pt idx="3487">
                  <c:v>42957</c:v>
                </c:pt>
                <c:pt idx="3488">
                  <c:v>42958</c:v>
                </c:pt>
                <c:pt idx="3489">
                  <c:v>42961</c:v>
                </c:pt>
                <c:pt idx="3490">
                  <c:v>42962</c:v>
                </c:pt>
                <c:pt idx="3491">
                  <c:v>42963</c:v>
                </c:pt>
                <c:pt idx="3492">
                  <c:v>42964</c:v>
                </c:pt>
                <c:pt idx="3493">
                  <c:v>42965</c:v>
                </c:pt>
                <c:pt idx="3494">
                  <c:v>42968</c:v>
                </c:pt>
                <c:pt idx="3495">
                  <c:v>42969</c:v>
                </c:pt>
                <c:pt idx="3496">
                  <c:v>42970</c:v>
                </c:pt>
                <c:pt idx="3497">
                  <c:v>42971</c:v>
                </c:pt>
                <c:pt idx="3498">
                  <c:v>42972</c:v>
                </c:pt>
                <c:pt idx="3499">
                  <c:v>42975</c:v>
                </c:pt>
                <c:pt idx="3500">
                  <c:v>42976</c:v>
                </c:pt>
                <c:pt idx="3501">
                  <c:v>42977</c:v>
                </c:pt>
                <c:pt idx="3502">
                  <c:v>42978</c:v>
                </c:pt>
                <c:pt idx="3503">
                  <c:v>42979</c:v>
                </c:pt>
                <c:pt idx="3504">
                  <c:v>42982</c:v>
                </c:pt>
                <c:pt idx="3505">
                  <c:v>42983</c:v>
                </c:pt>
                <c:pt idx="3506">
                  <c:v>42984</c:v>
                </c:pt>
                <c:pt idx="3507">
                  <c:v>42985</c:v>
                </c:pt>
                <c:pt idx="3508">
                  <c:v>42986</c:v>
                </c:pt>
                <c:pt idx="3509">
                  <c:v>42989</c:v>
                </c:pt>
                <c:pt idx="3510">
                  <c:v>42990</c:v>
                </c:pt>
                <c:pt idx="3511">
                  <c:v>42991</c:v>
                </c:pt>
                <c:pt idx="3512">
                  <c:v>42992</c:v>
                </c:pt>
                <c:pt idx="3513">
                  <c:v>42993</c:v>
                </c:pt>
                <c:pt idx="3514">
                  <c:v>42996</c:v>
                </c:pt>
                <c:pt idx="3515">
                  <c:v>42997</c:v>
                </c:pt>
                <c:pt idx="3516">
                  <c:v>42998</c:v>
                </c:pt>
                <c:pt idx="3517">
                  <c:v>42999</c:v>
                </c:pt>
                <c:pt idx="3518">
                  <c:v>43000</c:v>
                </c:pt>
                <c:pt idx="3519">
                  <c:v>43003</c:v>
                </c:pt>
                <c:pt idx="3520">
                  <c:v>43004</c:v>
                </c:pt>
                <c:pt idx="3521">
                  <c:v>43005</c:v>
                </c:pt>
                <c:pt idx="3522">
                  <c:v>43006</c:v>
                </c:pt>
                <c:pt idx="3523">
                  <c:v>43007</c:v>
                </c:pt>
                <c:pt idx="3524">
                  <c:v>43010</c:v>
                </c:pt>
                <c:pt idx="3525">
                  <c:v>43011</c:v>
                </c:pt>
                <c:pt idx="3526">
                  <c:v>43012</c:v>
                </c:pt>
                <c:pt idx="3527">
                  <c:v>43013</c:v>
                </c:pt>
                <c:pt idx="3528">
                  <c:v>43014</c:v>
                </c:pt>
                <c:pt idx="3529">
                  <c:v>43017</c:v>
                </c:pt>
                <c:pt idx="3530">
                  <c:v>43018</c:v>
                </c:pt>
                <c:pt idx="3531">
                  <c:v>43019</c:v>
                </c:pt>
                <c:pt idx="3532">
                  <c:v>43020</c:v>
                </c:pt>
                <c:pt idx="3533">
                  <c:v>43021</c:v>
                </c:pt>
                <c:pt idx="3534">
                  <c:v>43024</c:v>
                </c:pt>
                <c:pt idx="3535">
                  <c:v>43025</c:v>
                </c:pt>
                <c:pt idx="3536">
                  <c:v>43026</c:v>
                </c:pt>
                <c:pt idx="3537">
                  <c:v>43027</c:v>
                </c:pt>
                <c:pt idx="3538">
                  <c:v>43028</c:v>
                </c:pt>
                <c:pt idx="3539">
                  <c:v>43031</c:v>
                </c:pt>
                <c:pt idx="3540">
                  <c:v>43032</c:v>
                </c:pt>
                <c:pt idx="3541">
                  <c:v>43033</c:v>
                </c:pt>
                <c:pt idx="3542">
                  <c:v>43034</c:v>
                </c:pt>
                <c:pt idx="3543">
                  <c:v>43035</c:v>
                </c:pt>
                <c:pt idx="3544">
                  <c:v>43038</c:v>
                </c:pt>
                <c:pt idx="3545">
                  <c:v>43039</c:v>
                </c:pt>
                <c:pt idx="3546">
                  <c:v>43040</c:v>
                </c:pt>
                <c:pt idx="3547">
                  <c:v>43041</c:v>
                </c:pt>
                <c:pt idx="3548">
                  <c:v>43042</c:v>
                </c:pt>
                <c:pt idx="3549">
                  <c:v>43045</c:v>
                </c:pt>
                <c:pt idx="3550">
                  <c:v>43046</c:v>
                </c:pt>
                <c:pt idx="3551">
                  <c:v>43047</c:v>
                </c:pt>
                <c:pt idx="3552">
                  <c:v>43048</c:v>
                </c:pt>
                <c:pt idx="3553">
                  <c:v>43049</c:v>
                </c:pt>
                <c:pt idx="3554">
                  <c:v>43052</c:v>
                </c:pt>
                <c:pt idx="3555">
                  <c:v>43053</c:v>
                </c:pt>
                <c:pt idx="3556">
                  <c:v>43054</c:v>
                </c:pt>
                <c:pt idx="3557">
                  <c:v>43055</c:v>
                </c:pt>
                <c:pt idx="3558">
                  <c:v>43056</c:v>
                </c:pt>
                <c:pt idx="3559">
                  <c:v>43059</c:v>
                </c:pt>
                <c:pt idx="3560">
                  <c:v>43060</c:v>
                </c:pt>
                <c:pt idx="3561">
                  <c:v>43061</c:v>
                </c:pt>
                <c:pt idx="3562">
                  <c:v>43062</c:v>
                </c:pt>
                <c:pt idx="3563">
                  <c:v>43063</c:v>
                </c:pt>
                <c:pt idx="3564">
                  <c:v>43066</c:v>
                </c:pt>
                <c:pt idx="3565">
                  <c:v>43067</c:v>
                </c:pt>
                <c:pt idx="3566">
                  <c:v>43068</c:v>
                </c:pt>
                <c:pt idx="3567">
                  <c:v>43069</c:v>
                </c:pt>
                <c:pt idx="3568">
                  <c:v>43070</c:v>
                </c:pt>
                <c:pt idx="3569">
                  <c:v>43073</c:v>
                </c:pt>
                <c:pt idx="3570">
                  <c:v>43074</c:v>
                </c:pt>
                <c:pt idx="3571">
                  <c:v>43075</c:v>
                </c:pt>
                <c:pt idx="3572">
                  <c:v>43076</c:v>
                </c:pt>
                <c:pt idx="3573">
                  <c:v>43077</c:v>
                </c:pt>
                <c:pt idx="3574">
                  <c:v>43080</c:v>
                </c:pt>
                <c:pt idx="3575">
                  <c:v>43081</c:v>
                </c:pt>
                <c:pt idx="3576">
                  <c:v>43082</c:v>
                </c:pt>
                <c:pt idx="3577">
                  <c:v>43083</c:v>
                </c:pt>
                <c:pt idx="3578">
                  <c:v>43084</c:v>
                </c:pt>
                <c:pt idx="3579">
                  <c:v>43087</c:v>
                </c:pt>
                <c:pt idx="3580">
                  <c:v>43088</c:v>
                </c:pt>
                <c:pt idx="3581">
                  <c:v>43089</c:v>
                </c:pt>
                <c:pt idx="3582">
                  <c:v>43090</c:v>
                </c:pt>
                <c:pt idx="3583">
                  <c:v>43091</c:v>
                </c:pt>
                <c:pt idx="3584">
                  <c:v>43096</c:v>
                </c:pt>
                <c:pt idx="3585">
                  <c:v>43097</c:v>
                </c:pt>
                <c:pt idx="3586">
                  <c:v>43098</c:v>
                </c:pt>
                <c:pt idx="3587">
                  <c:v>43102</c:v>
                </c:pt>
                <c:pt idx="3588">
                  <c:v>43103</c:v>
                </c:pt>
                <c:pt idx="3589">
                  <c:v>43104</c:v>
                </c:pt>
                <c:pt idx="3590">
                  <c:v>43105</c:v>
                </c:pt>
                <c:pt idx="3591">
                  <c:v>43108</c:v>
                </c:pt>
                <c:pt idx="3592">
                  <c:v>43109</c:v>
                </c:pt>
                <c:pt idx="3593">
                  <c:v>43110</c:v>
                </c:pt>
                <c:pt idx="3594">
                  <c:v>43111</c:v>
                </c:pt>
                <c:pt idx="3595">
                  <c:v>43112</c:v>
                </c:pt>
                <c:pt idx="3596">
                  <c:v>43115</c:v>
                </c:pt>
                <c:pt idx="3597">
                  <c:v>43116</c:v>
                </c:pt>
                <c:pt idx="3598">
                  <c:v>43117</c:v>
                </c:pt>
                <c:pt idx="3599">
                  <c:v>43118</c:v>
                </c:pt>
                <c:pt idx="3600">
                  <c:v>43119</c:v>
                </c:pt>
                <c:pt idx="3601">
                  <c:v>43122</c:v>
                </c:pt>
                <c:pt idx="3602">
                  <c:v>43123</c:v>
                </c:pt>
                <c:pt idx="3603">
                  <c:v>43124</c:v>
                </c:pt>
                <c:pt idx="3604">
                  <c:v>43125</c:v>
                </c:pt>
                <c:pt idx="3605">
                  <c:v>43126</c:v>
                </c:pt>
                <c:pt idx="3606">
                  <c:v>43129</c:v>
                </c:pt>
                <c:pt idx="3607">
                  <c:v>43130</c:v>
                </c:pt>
                <c:pt idx="3608">
                  <c:v>43131</c:v>
                </c:pt>
                <c:pt idx="3609">
                  <c:v>43132</c:v>
                </c:pt>
                <c:pt idx="3610">
                  <c:v>43133</c:v>
                </c:pt>
                <c:pt idx="3611">
                  <c:v>43136</c:v>
                </c:pt>
                <c:pt idx="3612">
                  <c:v>43137</c:v>
                </c:pt>
                <c:pt idx="3613">
                  <c:v>43138</c:v>
                </c:pt>
                <c:pt idx="3614">
                  <c:v>43139</c:v>
                </c:pt>
                <c:pt idx="3615">
                  <c:v>43140</c:v>
                </c:pt>
                <c:pt idx="3616">
                  <c:v>43143</c:v>
                </c:pt>
              </c:numCache>
            </c:numRef>
          </c:cat>
          <c:val>
            <c:numRef>
              <c:f>Euribor!$C$3:$C$3619</c:f>
              <c:numCache>
                <c:formatCode>General</c:formatCode>
                <c:ptCount val="3617"/>
                <c:pt idx="0">
                  <c:v>2.12</c:v>
                </c:pt>
                <c:pt idx="1">
                  <c:v>2.1139999999999999</c:v>
                </c:pt>
                <c:pt idx="2">
                  <c:v>2.113</c:v>
                </c:pt>
                <c:pt idx="3">
                  <c:v>2.1040000000000001</c:v>
                </c:pt>
                <c:pt idx="4">
                  <c:v>2.1030000000000002</c:v>
                </c:pt>
                <c:pt idx="5">
                  <c:v>2.1019999999999999</c:v>
                </c:pt>
                <c:pt idx="6">
                  <c:v>2.0950000000000002</c:v>
                </c:pt>
                <c:pt idx="7">
                  <c:v>2.0920000000000001</c:v>
                </c:pt>
                <c:pt idx="8">
                  <c:v>2.0859999999999999</c:v>
                </c:pt>
                <c:pt idx="9">
                  <c:v>2.08</c:v>
                </c:pt>
                <c:pt idx="10">
                  <c:v>2.0760000000000001</c:v>
                </c:pt>
                <c:pt idx="11">
                  <c:v>2.077</c:v>
                </c:pt>
                <c:pt idx="12">
                  <c:v>2.08</c:v>
                </c:pt>
                <c:pt idx="13">
                  <c:v>2.0750000000000002</c:v>
                </c:pt>
                <c:pt idx="14">
                  <c:v>2.0750000000000002</c:v>
                </c:pt>
                <c:pt idx="15">
                  <c:v>2.073</c:v>
                </c:pt>
                <c:pt idx="16">
                  <c:v>2.0739999999999998</c:v>
                </c:pt>
                <c:pt idx="17">
                  <c:v>2.0779999999999998</c:v>
                </c:pt>
                <c:pt idx="18">
                  <c:v>2.0779999999999998</c:v>
                </c:pt>
                <c:pt idx="19">
                  <c:v>2.0910000000000002</c:v>
                </c:pt>
                <c:pt idx="20">
                  <c:v>2.093</c:v>
                </c:pt>
                <c:pt idx="21">
                  <c:v>2.0910000000000002</c:v>
                </c:pt>
                <c:pt idx="22">
                  <c:v>2.089</c:v>
                </c:pt>
                <c:pt idx="23">
                  <c:v>2.085</c:v>
                </c:pt>
                <c:pt idx="24">
                  <c:v>2.0830000000000002</c:v>
                </c:pt>
                <c:pt idx="25">
                  <c:v>2.08</c:v>
                </c:pt>
                <c:pt idx="26">
                  <c:v>2.0739999999999998</c:v>
                </c:pt>
                <c:pt idx="27">
                  <c:v>2.0699999999999998</c:v>
                </c:pt>
                <c:pt idx="28">
                  <c:v>2.0739999999999998</c:v>
                </c:pt>
                <c:pt idx="29">
                  <c:v>2.0670000000000002</c:v>
                </c:pt>
                <c:pt idx="30">
                  <c:v>2.0670000000000002</c:v>
                </c:pt>
                <c:pt idx="31">
                  <c:v>2.0649999999999999</c:v>
                </c:pt>
                <c:pt idx="32">
                  <c:v>2.0659999999999998</c:v>
                </c:pt>
                <c:pt idx="33">
                  <c:v>2.0550000000000002</c:v>
                </c:pt>
                <c:pt idx="34">
                  <c:v>2.06</c:v>
                </c:pt>
                <c:pt idx="35">
                  <c:v>2.0609999999999999</c:v>
                </c:pt>
                <c:pt idx="36">
                  <c:v>2.073</c:v>
                </c:pt>
                <c:pt idx="37">
                  <c:v>2.0760000000000001</c:v>
                </c:pt>
                <c:pt idx="38">
                  <c:v>2.0699999999999998</c:v>
                </c:pt>
                <c:pt idx="39">
                  <c:v>2.0529999999999999</c:v>
                </c:pt>
                <c:pt idx="40">
                  <c:v>2.052</c:v>
                </c:pt>
                <c:pt idx="41">
                  <c:v>2.0470000000000002</c:v>
                </c:pt>
                <c:pt idx="42">
                  <c:v>2.052</c:v>
                </c:pt>
                <c:pt idx="43">
                  <c:v>2.0569999999999999</c:v>
                </c:pt>
                <c:pt idx="44">
                  <c:v>2.0539999999999998</c:v>
                </c:pt>
                <c:pt idx="45">
                  <c:v>2.0609999999999999</c:v>
                </c:pt>
                <c:pt idx="46">
                  <c:v>2.052</c:v>
                </c:pt>
                <c:pt idx="47">
                  <c:v>2.052</c:v>
                </c:pt>
                <c:pt idx="48">
                  <c:v>2.0539999999999998</c:v>
                </c:pt>
                <c:pt idx="49">
                  <c:v>2.0579999999999998</c:v>
                </c:pt>
                <c:pt idx="50">
                  <c:v>2.0529999999999999</c:v>
                </c:pt>
                <c:pt idx="51">
                  <c:v>2.052</c:v>
                </c:pt>
                <c:pt idx="52">
                  <c:v>2.0529999999999999</c:v>
                </c:pt>
                <c:pt idx="53">
                  <c:v>2.052</c:v>
                </c:pt>
                <c:pt idx="54">
                  <c:v>2.04</c:v>
                </c:pt>
                <c:pt idx="55">
                  <c:v>2.0339999999999998</c:v>
                </c:pt>
                <c:pt idx="56">
                  <c:v>2.0249999999999999</c:v>
                </c:pt>
                <c:pt idx="57">
                  <c:v>2.0209999999999999</c:v>
                </c:pt>
                <c:pt idx="58">
                  <c:v>2.0169999999999999</c:v>
                </c:pt>
                <c:pt idx="59">
                  <c:v>1.9890000000000001</c:v>
                </c:pt>
                <c:pt idx="60">
                  <c:v>1.9670000000000001</c:v>
                </c:pt>
                <c:pt idx="61">
                  <c:v>1.9570000000000001</c:v>
                </c:pt>
                <c:pt idx="62">
                  <c:v>1.958</c:v>
                </c:pt>
                <c:pt idx="63">
                  <c:v>1.958</c:v>
                </c:pt>
                <c:pt idx="64">
                  <c:v>1.96</c:v>
                </c:pt>
                <c:pt idx="65">
                  <c:v>2.0249999999999999</c:v>
                </c:pt>
                <c:pt idx="66">
                  <c:v>2.0539999999999998</c:v>
                </c:pt>
                <c:pt idx="67">
                  <c:v>2.0510000000000002</c:v>
                </c:pt>
                <c:pt idx="68">
                  <c:v>2.0379999999999998</c:v>
                </c:pt>
                <c:pt idx="69">
                  <c:v>2.036</c:v>
                </c:pt>
                <c:pt idx="70">
                  <c:v>2.0379999999999998</c:v>
                </c:pt>
                <c:pt idx="71">
                  <c:v>2.048</c:v>
                </c:pt>
                <c:pt idx="72">
                  <c:v>2.0510000000000002</c:v>
                </c:pt>
                <c:pt idx="73">
                  <c:v>2.0529999999999999</c:v>
                </c:pt>
                <c:pt idx="74">
                  <c:v>2.052</c:v>
                </c:pt>
                <c:pt idx="75">
                  <c:v>2.052</c:v>
                </c:pt>
                <c:pt idx="76">
                  <c:v>2.0659999999999998</c:v>
                </c:pt>
                <c:pt idx="77">
                  <c:v>2.0590000000000002</c:v>
                </c:pt>
                <c:pt idx="78">
                  <c:v>2.056</c:v>
                </c:pt>
                <c:pt idx="79">
                  <c:v>2.0640000000000001</c:v>
                </c:pt>
                <c:pt idx="80">
                  <c:v>2.0630000000000002</c:v>
                </c:pt>
                <c:pt idx="81">
                  <c:v>2.0640000000000001</c:v>
                </c:pt>
                <c:pt idx="82">
                  <c:v>2.0720000000000001</c:v>
                </c:pt>
                <c:pt idx="83">
                  <c:v>2.073</c:v>
                </c:pt>
                <c:pt idx="84">
                  <c:v>2.0720000000000001</c:v>
                </c:pt>
                <c:pt idx="85">
                  <c:v>2.073</c:v>
                </c:pt>
                <c:pt idx="86">
                  <c:v>2.0720000000000001</c:v>
                </c:pt>
                <c:pt idx="87">
                  <c:v>2.0739999999999998</c:v>
                </c:pt>
                <c:pt idx="88">
                  <c:v>2.081</c:v>
                </c:pt>
                <c:pt idx="89">
                  <c:v>2.0859999999999999</c:v>
                </c:pt>
                <c:pt idx="90">
                  <c:v>2.085</c:v>
                </c:pt>
                <c:pt idx="91">
                  <c:v>2.0840000000000001</c:v>
                </c:pt>
                <c:pt idx="92">
                  <c:v>2.093</c:v>
                </c:pt>
                <c:pt idx="93">
                  <c:v>2.0939999999999999</c:v>
                </c:pt>
                <c:pt idx="94">
                  <c:v>2.09</c:v>
                </c:pt>
                <c:pt idx="95">
                  <c:v>2.0910000000000002</c:v>
                </c:pt>
                <c:pt idx="96">
                  <c:v>2.0910000000000002</c:v>
                </c:pt>
                <c:pt idx="97">
                  <c:v>2.0910000000000002</c:v>
                </c:pt>
                <c:pt idx="98">
                  <c:v>2.09</c:v>
                </c:pt>
                <c:pt idx="99">
                  <c:v>2.093</c:v>
                </c:pt>
                <c:pt idx="100">
                  <c:v>2.0920000000000001</c:v>
                </c:pt>
                <c:pt idx="101">
                  <c:v>2.09</c:v>
                </c:pt>
                <c:pt idx="102">
                  <c:v>2.0870000000000002</c:v>
                </c:pt>
                <c:pt idx="103">
                  <c:v>2.0870000000000002</c:v>
                </c:pt>
                <c:pt idx="104">
                  <c:v>2.0870000000000002</c:v>
                </c:pt>
                <c:pt idx="105">
                  <c:v>2.0870000000000002</c:v>
                </c:pt>
                <c:pt idx="106">
                  <c:v>2.089</c:v>
                </c:pt>
                <c:pt idx="107">
                  <c:v>2.0960000000000001</c:v>
                </c:pt>
                <c:pt idx="108">
                  <c:v>2.101</c:v>
                </c:pt>
                <c:pt idx="109">
                  <c:v>2.1019999999999999</c:v>
                </c:pt>
                <c:pt idx="110">
                  <c:v>2.1019999999999999</c:v>
                </c:pt>
                <c:pt idx="111">
                  <c:v>2.1030000000000002</c:v>
                </c:pt>
                <c:pt idx="112">
                  <c:v>2.109</c:v>
                </c:pt>
                <c:pt idx="113">
                  <c:v>2.1120000000000001</c:v>
                </c:pt>
                <c:pt idx="114">
                  <c:v>2.1150000000000002</c:v>
                </c:pt>
                <c:pt idx="115">
                  <c:v>2.121</c:v>
                </c:pt>
                <c:pt idx="116">
                  <c:v>2.1190000000000002</c:v>
                </c:pt>
                <c:pt idx="117">
                  <c:v>2.1219999999999999</c:v>
                </c:pt>
                <c:pt idx="118">
                  <c:v>2.1230000000000002</c:v>
                </c:pt>
                <c:pt idx="119">
                  <c:v>2.1240000000000001</c:v>
                </c:pt>
                <c:pt idx="120">
                  <c:v>2.1230000000000002</c:v>
                </c:pt>
                <c:pt idx="121">
                  <c:v>2.1230000000000002</c:v>
                </c:pt>
                <c:pt idx="122">
                  <c:v>2.1219999999999999</c:v>
                </c:pt>
                <c:pt idx="123">
                  <c:v>2.1219999999999999</c:v>
                </c:pt>
                <c:pt idx="124">
                  <c:v>2.121</c:v>
                </c:pt>
                <c:pt idx="125">
                  <c:v>2.1230000000000002</c:v>
                </c:pt>
                <c:pt idx="126">
                  <c:v>2.12</c:v>
                </c:pt>
                <c:pt idx="127">
                  <c:v>2.1160000000000001</c:v>
                </c:pt>
                <c:pt idx="128">
                  <c:v>2.1160000000000001</c:v>
                </c:pt>
                <c:pt idx="129">
                  <c:v>2.1139999999999999</c:v>
                </c:pt>
                <c:pt idx="130">
                  <c:v>2.1150000000000002</c:v>
                </c:pt>
                <c:pt idx="131">
                  <c:v>2.1139999999999999</c:v>
                </c:pt>
                <c:pt idx="132">
                  <c:v>2.1139999999999999</c:v>
                </c:pt>
                <c:pt idx="133">
                  <c:v>2.1139999999999999</c:v>
                </c:pt>
                <c:pt idx="134">
                  <c:v>2.1139999999999999</c:v>
                </c:pt>
                <c:pt idx="135">
                  <c:v>2.1150000000000002</c:v>
                </c:pt>
                <c:pt idx="136">
                  <c:v>2.1150000000000002</c:v>
                </c:pt>
                <c:pt idx="137">
                  <c:v>2.1150000000000002</c:v>
                </c:pt>
                <c:pt idx="138">
                  <c:v>2.1150000000000002</c:v>
                </c:pt>
                <c:pt idx="139">
                  <c:v>2.1150000000000002</c:v>
                </c:pt>
                <c:pt idx="140">
                  <c:v>2.1150000000000002</c:v>
                </c:pt>
                <c:pt idx="141">
                  <c:v>2.12</c:v>
                </c:pt>
                <c:pt idx="142">
                  <c:v>2.12</c:v>
                </c:pt>
                <c:pt idx="143">
                  <c:v>2.12</c:v>
                </c:pt>
                <c:pt idx="144">
                  <c:v>2.117</c:v>
                </c:pt>
                <c:pt idx="145">
                  <c:v>2.117</c:v>
                </c:pt>
                <c:pt idx="146">
                  <c:v>2.1179999999999999</c:v>
                </c:pt>
                <c:pt idx="147">
                  <c:v>2.1179999999999999</c:v>
                </c:pt>
                <c:pt idx="148">
                  <c:v>2.1160000000000001</c:v>
                </c:pt>
                <c:pt idx="149">
                  <c:v>2.1150000000000002</c:v>
                </c:pt>
                <c:pt idx="150">
                  <c:v>2.1160000000000001</c:v>
                </c:pt>
                <c:pt idx="151">
                  <c:v>2.1160000000000001</c:v>
                </c:pt>
                <c:pt idx="152">
                  <c:v>2.1160000000000001</c:v>
                </c:pt>
                <c:pt idx="153">
                  <c:v>2.1150000000000002</c:v>
                </c:pt>
                <c:pt idx="154">
                  <c:v>2.1120000000000001</c:v>
                </c:pt>
                <c:pt idx="155">
                  <c:v>2.1120000000000001</c:v>
                </c:pt>
                <c:pt idx="156">
                  <c:v>2.113</c:v>
                </c:pt>
                <c:pt idx="157">
                  <c:v>2.1139999999999999</c:v>
                </c:pt>
                <c:pt idx="158">
                  <c:v>2.1120000000000001</c:v>
                </c:pt>
                <c:pt idx="159">
                  <c:v>2.113</c:v>
                </c:pt>
                <c:pt idx="160">
                  <c:v>2.113</c:v>
                </c:pt>
                <c:pt idx="161">
                  <c:v>2.1139999999999999</c:v>
                </c:pt>
                <c:pt idx="162">
                  <c:v>2.1139999999999999</c:v>
                </c:pt>
                <c:pt idx="163">
                  <c:v>2.1139999999999999</c:v>
                </c:pt>
                <c:pt idx="164">
                  <c:v>2.1139999999999999</c:v>
                </c:pt>
                <c:pt idx="165">
                  <c:v>2.1150000000000002</c:v>
                </c:pt>
                <c:pt idx="166">
                  <c:v>2.1150000000000002</c:v>
                </c:pt>
                <c:pt idx="167">
                  <c:v>2.1160000000000001</c:v>
                </c:pt>
                <c:pt idx="168">
                  <c:v>2.1150000000000002</c:v>
                </c:pt>
                <c:pt idx="169">
                  <c:v>2.1150000000000002</c:v>
                </c:pt>
                <c:pt idx="170">
                  <c:v>2.1150000000000002</c:v>
                </c:pt>
                <c:pt idx="171">
                  <c:v>2.1150000000000002</c:v>
                </c:pt>
                <c:pt idx="172">
                  <c:v>2.1110000000000002</c:v>
                </c:pt>
                <c:pt idx="173">
                  <c:v>2.1139999999999999</c:v>
                </c:pt>
                <c:pt idx="174">
                  <c:v>2.1160000000000001</c:v>
                </c:pt>
                <c:pt idx="175">
                  <c:v>2.1160000000000001</c:v>
                </c:pt>
                <c:pt idx="176">
                  <c:v>2.1150000000000002</c:v>
                </c:pt>
                <c:pt idx="177">
                  <c:v>2.1160000000000001</c:v>
                </c:pt>
                <c:pt idx="178">
                  <c:v>2.1160000000000001</c:v>
                </c:pt>
                <c:pt idx="179">
                  <c:v>2.1160000000000001</c:v>
                </c:pt>
                <c:pt idx="180">
                  <c:v>2.1160000000000001</c:v>
                </c:pt>
                <c:pt idx="181">
                  <c:v>2.1160000000000001</c:v>
                </c:pt>
                <c:pt idx="182">
                  <c:v>2.1160000000000001</c:v>
                </c:pt>
                <c:pt idx="183">
                  <c:v>2.1160000000000001</c:v>
                </c:pt>
                <c:pt idx="184">
                  <c:v>2.1150000000000002</c:v>
                </c:pt>
                <c:pt idx="185">
                  <c:v>2.1160000000000001</c:v>
                </c:pt>
                <c:pt idx="186">
                  <c:v>2.1160000000000001</c:v>
                </c:pt>
                <c:pt idx="187">
                  <c:v>2.1160000000000001</c:v>
                </c:pt>
                <c:pt idx="188">
                  <c:v>2.1160000000000001</c:v>
                </c:pt>
                <c:pt idx="189">
                  <c:v>2.1160000000000001</c:v>
                </c:pt>
                <c:pt idx="190">
                  <c:v>2.1160000000000001</c:v>
                </c:pt>
                <c:pt idx="191">
                  <c:v>2.149</c:v>
                </c:pt>
                <c:pt idx="192">
                  <c:v>2.15</c:v>
                </c:pt>
                <c:pt idx="193">
                  <c:v>2.1480000000000001</c:v>
                </c:pt>
                <c:pt idx="194">
                  <c:v>2.149</c:v>
                </c:pt>
                <c:pt idx="195">
                  <c:v>2.149</c:v>
                </c:pt>
                <c:pt idx="196">
                  <c:v>2.15</c:v>
                </c:pt>
                <c:pt idx="197">
                  <c:v>2.15</c:v>
                </c:pt>
                <c:pt idx="198">
                  <c:v>2.149</c:v>
                </c:pt>
                <c:pt idx="199">
                  <c:v>2.1459999999999999</c:v>
                </c:pt>
                <c:pt idx="200">
                  <c:v>2.1459999999999999</c:v>
                </c:pt>
                <c:pt idx="201">
                  <c:v>2.1480000000000001</c:v>
                </c:pt>
                <c:pt idx="202">
                  <c:v>2.1469999999999998</c:v>
                </c:pt>
                <c:pt idx="203">
                  <c:v>2.1459999999999999</c:v>
                </c:pt>
                <c:pt idx="204">
                  <c:v>2.145</c:v>
                </c:pt>
                <c:pt idx="205">
                  <c:v>2.1440000000000001</c:v>
                </c:pt>
                <c:pt idx="206">
                  <c:v>2.1440000000000001</c:v>
                </c:pt>
                <c:pt idx="207">
                  <c:v>2.145</c:v>
                </c:pt>
                <c:pt idx="208">
                  <c:v>2.145</c:v>
                </c:pt>
                <c:pt idx="209">
                  <c:v>2.145</c:v>
                </c:pt>
                <c:pt idx="210">
                  <c:v>2.1469999999999998</c:v>
                </c:pt>
                <c:pt idx="211">
                  <c:v>2.1459999999999999</c:v>
                </c:pt>
                <c:pt idx="212">
                  <c:v>2.1520000000000001</c:v>
                </c:pt>
                <c:pt idx="213">
                  <c:v>2.153</c:v>
                </c:pt>
                <c:pt idx="214">
                  <c:v>2.1520000000000001</c:v>
                </c:pt>
                <c:pt idx="215">
                  <c:v>2.153</c:v>
                </c:pt>
                <c:pt idx="216">
                  <c:v>2.1579999999999999</c:v>
                </c:pt>
                <c:pt idx="217">
                  <c:v>2.161</c:v>
                </c:pt>
                <c:pt idx="218">
                  <c:v>2.161</c:v>
                </c:pt>
                <c:pt idx="219">
                  <c:v>2.169</c:v>
                </c:pt>
                <c:pt idx="220">
                  <c:v>2.17</c:v>
                </c:pt>
                <c:pt idx="221">
                  <c:v>2.1709999999999998</c:v>
                </c:pt>
                <c:pt idx="222">
                  <c:v>2.1720000000000002</c:v>
                </c:pt>
                <c:pt idx="223">
                  <c:v>2.1720000000000002</c:v>
                </c:pt>
                <c:pt idx="224">
                  <c:v>2.173</c:v>
                </c:pt>
                <c:pt idx="225">
                  <c:v>2.1739999999999999</c:v>
                </c:pt>
                <c:pt idx="226">
                  <c:v>2.1739999999999999</c:v>
                </c:pt>
                <c:pt idx="227">
                  <c:v>2.1760000000000002</c:v>
                </c:pt>
                <c:pt idx="228">
                  <c:v>2.1760000000000002</c:v>
                </c:pt>
                <c:pt idx="229">
                  <c:v>2.177</c:v>
                </c:pt>
                <c:pt idx="230">
                  <c:v>2.177</c:v>
                </c:pt>
                <c:pt idx="231">
                  <c:v>2.1760000000000002</c:v>
                </c:pt>
                <c:pt idx="232">
                  <c:v>2.1760000000000002</c:v>
                </c:pt>
                <c:pt idx="233">
                  <c:v>2.177</c:v>
                </c:pt>
                <c:pt idx="234">
                  <c:v>2.1760000000000002</c:v>
                </c:pt>
                <c:pt idx="235">
                  <c:v>2.1760000000000002</c:v>
                </c:pt>
                <c:pt idx="236">
                  <c:v>2.1739999999999999</c:v>
                </c:pt>
                <c:pt idx="237">
                  <c:v>2.1720000000000002</c:v>
                </c:pt>
                <c:pt idx="238">
                  <c:v>2.1739999999999999</c:v>
                </c:pt>
                <c:pt idx="239">
                  <c:v>2.17</c:v>
                </c:pt>
                <c:pt idx="240">
                  <c:v>2.1709999999999998</c:v>
                </c:pt>
                <c:pt idx="241">
                  <c:v>2.17</c:v>
                </c:pt>
                <c:pt idx="242">
                  <c:v>2.17</c:v>
                </c:pt>
                <c:pt idx="243">
                  <c:v>2.173</c:v>
                </c:pt>
                <c:pt idx="244">
                  <c:v>2.1739999999999999</c:v>
                </c:pt>
                <c:pt idx="245">
                  <c:v>2.1749999999999998</c:v>
                </c:pt>
                <c:pt idx="246">
                  <c:v>2.1749999999999998</c:v>
                </c:pt>
                <c:pt idx="247">
                  <c:v>2.1749999999999998</c:v>
                </c:pt>
                <c:pt idx="248">
                  <c:v>2.1749999999999998</c:v>
                </c:pt>
                <c:pt idx="249">
                  <c:v>2.177</c:v>
                </c:pt>
                <c:pt idx="250">
                  <c:v>2.1760000000000002</c:v>
                </c:pt>
                <c:pt idx="251">
                  <c:v>2.1760000000000002</c:v>
                </c:pt>
                <c:pt idx="252">
                  <c:v>2.1779999999999999</c:v>
                </c:pt>
                <c:pt idx="253">
                  <c:v>2.1779999999999999</c:v>
                </c:pt>
                <c:pt idx="254">
                  <c:v>2.1779999999999999</c:v>
                </c:pt>
                <c:pt idx="255">
                  <c:v>2.1789999999999998</c:v>
                </c:pt>
                <c:pt idx="256">
                  <c:v>2.1800000000000002</c:v>
                </c:pt>
                <c:pt idx="257">
                  <c:v>2.1579999999999999</c:v>
                </c:pt>
                <c:pt idx="258">
                  <c:v>2.1549999999999998</c:v>
                </c:pt>
                <c:pt idx="259">
                  <c:v>2.1539999999999999</c:v>
                </c:pt>
                <c:pt idx="260">
                  <c:v>2.1509999999999998</c:v>
                </c:pt>
                <c:pt idx="261">
                  <c:v>2.1509999999999998</c:v>
                </c:pt>
                <c:pt idx="262">
                  <c:v>2.15</c:v>
                </c:pt>
                <c:pt idx="263">
                  <c:v>2.1459999999999999</c:v>
                </c:pt>
                <c:pt idx="264">
                  <c:v>2.1459999999999999</c:v>
                </c:pt>
                <c:pt idx="265">
                  <c:v>2.1459999999999999</c:v>
                </c:pt>
                <c:pt idx="266">
                  <c:v>2.145</c:v>
                </c:pt>
                <c:pt idx="267">
                  <c:v>2.1440000000000001</c:v>
                </c:pt>
                <c:pt idx="268">
                  <c:v>2.1440000000000001</c:v>
                </c:pt>
                <c:pt idx="269">
                  <c:v>2.1429999999999998</c:v>
                </c:pt>
                <c:pt idx="270">
                  <c:v>2.1440000000000001</c:v>
                </c:pt>
                <c:pt idx="271">
                  <c:v>2.1429999999999998</c:v>
                </c:pt>
                <c:pt idx="272">
                  <c:v>2.1440000000000001</c:v>
                </c:pt>
                <c:pt idx="273">
                  <c:v>2.1429999999999998</c:v>
                </c:pt>
                <c:pt idx="274">
                  <c:v>2.1429999999999998</c:v>
                </c:pt>
                <c:pt idx="275">
                  <c:v>2.1440000000000001</c:v>
                </c:pt>
                <c:pt idx="276">
                  <c:v>2.1429999999999998</c:v>
                </c:pt>
                <c:pt idx="277">
                  <c:v>2.1440000000000001</c:v>
                </c:pt>
                <c:pt idx="278">
                  <c:v>2.1440000000000001</c:v>
                </c:pt>
                <c:pt idx="279">
                  <c:v>2.1419999999999999</c:v>
                </c:pt>
                <c:pt idx="280">
                  <c:v>2.1419999999999999</c:v>
                </c:pt>
                <c:pt idx="281">
                  <c:v>2.141</c:v>
                </c:pt>
                <c:pt idx="282">
                  <c:v>2.1440000000000001</c:v>
                </c:pt>
                <c:pt idx="283">
                  <c:v>2.1419999999999999</c:v>
                </c:pt>
                <c:pt idx="284">
                  <c:v>2.1419999999999999</c:v>
                </c:pt>
                <c:pt idx="285">
                  <c:v>2.141</c:v>
                </c:pt>
                <c:pt idx="286">
                  <c:v>2.1419999999999999</c:v>
                </c:pt>
                <c:pt idx="287">
                  <c:v>2.14</c:v>
                </c:pt>
                <c:pt idx="288">
                  <c:v>2.14</c:v>
                </c:pt>
                <c:pt idx="289">
                  <c:v>2.1389999999999998</c:v>
                </c:pt>
                <c:pt idx="290">
                  <c:v>2.1360000000000001</c:v>
                </c:pt>
                <c:pt idx="291">
                  <c:v>2.1349999999999998</c:v>
                </c:pt>
                <c:pt idx="292">
                  <c:v>2.1349999999999998</c:v>
                </c:pt>
                <c:pt idx="293">
                  <c:v>2.1349999999999998</c:v>
                </c:pt>
                <c:pt idx="294">
                  <c:v>2.1349999999999998</c:v>
                </c:pt>
                <c:pt idx="295">
                  <c:v>2.1349999999999998</c:v>
                </c:pt>
                <c:pt idx="296">
                  <c:v>2.1349999999999998</c:v>
                </c:pt>
                <c:pt idx="297">
                  <c:v>2.1360000000000001</c:v>
                </c:pt>
                <c:pt idx="298">
                  <c:v>2.1360000000000001</c:v>
                </c:pt>
                <c:pt idx="299">
                  <c:v>2.1360000000000001</c:v>
                </c:pt>
                <c:pt idx="300">
                  <c:v>2.1360000000000001</c:v>
                </c:pt>
                <c:pt idx="301">
                  <c:v>2.1349999999999998</c:v>
                </c:pt>
                <c:pt idx="302">
                  <c:v>2.1349999999999998</c:v>
                </c:pt>
                <c:pt idx="303">
                  <c:v>2.1339999999999999</c:v>
                </c:pt>
                <c:pt idx="304">
                  <c:v>2.133</c:v>
                </c:pt>
                <c:pt idx="305">
                  <c:v>2.1339999999999999</c:v>
                </c:pt>
                <c:pt idx="306">
                  <c:v>2.1339999999999999</c:v>
                </c:pt>
                <c:pt idx="307">
                  <c:v>2.1339999999999999</c:v>
                </c:pt>
                <c:pt idx="308">
                  <c:v>2.1349999999999998</c:v>
                </c:pt>
                <c:pt idx="309">
                  <c:v>2.1349999999999998</c:v>
                </c:pt>
                <c:pt idx="310">
                  <c:v>2.1349999999999998</c:v>
                </c:pt>
                <c:pt idx="311">
                  <c:v>2.1349999999999998</c:v>
                </c:pt>
                <c:pt idx="312">
                  <c:v>2.1360000000000001</c:v>
                </c:pt>
                <c:pt idx="313">
                  <c:v>2.1349999999999998</c:v>
                </c:pt>
                <c:pt idx="314">
                  <c:v>2.1349999999999998</c:v>
                </c:pt>
                <c:pt idx="315">
                  <c:v>2.1379999999999999</c:v>
                </c:pt>
                <c:pt idx="316">
                  <c:v>2.1419999999999999</c:v>
                </c:pt>
                <c:pt idx="317">
                  <c:v>2.1429999999999998</c:v>
                </c:pt>
                <c:pt idx="318">
                  <c:v>2.1440000000000001</c:v>
                </c:pt>
                <c:pt idx="319">
                  <c:v>2.1459999999999999</c:v>
                </c:pt>
                <c:pt idx="320">
                  <c:v>2.1469999999999998</c:v>
                </c:pt>
                <c:pt idx="321">
                  <c:v>2.1469999999999998</c:v>
                </c:pt>
                <c:pt idx="322">
                  <c:v>2.1469999999999998</c:v>
                </c:pt>
                <c:pt idx="323">
                  <c:v>2.1469999999999998</c:v>
                </c:pt>
                <c:pt idx="324">
                  <c:v>2.1480000000000001</c:v>
                </c:pt>
                <c:pt idx="325">
                  <c:v>2.1459999999999999</c:v>
                </c:pt>
                <c:pt idx="326">
                  <c:v>2.1440000000000001</c:v>
                </c:pt>
                <c:pt idx="327">
                  <c:v>2.1419999999999999</c:v>
                </c:pt>
                <c:pt idx="328">
                  <c:v>2.14</c:v>
                </c:pt>
                <c:pt idx="329">
                  <c:v>2.1379999999999999</c:v>
                </c:pt>
                <c:pt idx="330">
                  <c:v>2.137</c:v>
                </c:pt>
                <c:pt idx="331">
                  <c:v>2.1360000000000001</c:v>
                </c:pt>
                <c:pt idx="332">
                  <c:v>2.1339999999999999</c:v>
                </c:pt>
                <c:pt idx="333">
                  <c:v>2.1339999999999999</c:v>
                </c:pt>
                <c:pt idx="334">
                  <c:v>2.1349999999999998</c:v>
                </c:pt>
                <c:pt idx="335">
                  <c:v>2.133</c:v>
                </c:pt>
                <c:pt idx="336">
                  <c:v>2.133</c:v>
                </c:pt>
                <c:pt idx="337">
                  <c:v>2.129</c:v>
                </c:pt>
                <c:pt idx="338">
                  <c:v>2.129</c:v>
                </c:pt>
                <c:pt idx="339">
                  <c:v>2.129</c:v>
                </c:pt>
                <c:pt idx="340">
                  <c:v>2.1280000000000001</c:v>
                </c:pt>
                <c:pt idx="341">
                  <c:v>2.1259999999999999</c:v>
                </c:pt>
                <c:pt idx="342">
                  <c:v>2.1259999999999999</c:v>
                </c:pt>
                <c:pt idx="343">
                  <c:v>2.1259999999999999</c:v>
                </c:pt>
                <c:pt idx="344">
                  <c:v>2.125</c:v>
                </c:pt>
                <c:pt idx="345">
                  <c:v>2.1259999999999999</c:v>
                </c:pt>
                <c:pt idx="346">
                  <c:v>2.125</c:v>
                </c:pt>
                <c:pt idx="347">
                  <c:v>2.1280000000000001</c:v>
                </c:pt>
                <c:pt idx="348">
                  <c:v>2.125</c:v>
                </c:pt>
                <c:pt idx="349">
                  <c:v>2.125</c:v>
                </c:pt>
                <c:pt idx="350">
                  <c:v>2.1259999999999999</c:v>
                </c:pt>
                <c:pt idx="351">
                  <c:v>2.125</c:v>
                </c:pt>
                <c:pt idx="352">
                  <c:v>2.1259999999999999</c:v>
                </c:pt>
                <c:pt idx="353">
                  <c:v>2.1259999999999999</c:v>
                </c:pt>
                <c:pt idx="354">
                  <c:v>2.1259999999999999</c:v>
                </c:pt>
                <c:pt idx="355">
                  <c:v>2.125</c:v>
                </c:pt>
                <c:pt idx="356">
                  <c:v>2.1259999999999999</c:v>
                </c:pt>
                <c:pt idx="357">
                  <c:v>2.1259999999999999</c:v>
                </c:pt>
                <c:pt idx="358">
                  <c:v>2.1259999999999999</c:v>
                </c:pt>
                <c:pt idx="359">
                  <c:v>2.125</c:v>
                </c:pt>
                <c:pt idx="360">
                  <c:v>2.125</c:v>
                </c:pt>
                <c:pt idx="361">
                  <c:v>2.125</c:v>
                </c:pt>
                <c:pt idx="362">
                  <c:v>2.1240000000000001</c:v>
                </c:pt>
                <c:pt idx="363">
                  <c:v>2.1269999999999998</c:v>
                </c:pt>
                <c:pt idx="364">
                  <c:v>2.1240000000000001</c:v>
                </c:pt>
                <c:pt idx="365">
                  <c:v>2.1150000000000002</c:v>
                </c:pt>
                <c:pt idx="366">
                  <c:v>2.1150000000000002</c:v>
                </c:pt>
                <c:pt idx="367">
                  <c:v>2.1160000000000001</c:v>
                </c:pt>
                <c:pt idx="368">
                  <c:v>2.1160000000000001</c:v>
                </c:pt>
                <c:pt idx="369">
                  <c:v>2.113</c:v>
                </c:pt>
                <c:pt idx="370">
                  <c:v>2.113</c:v>
                </c:pt>
                <c:pt idx="371">
                  <c:v>2.1139999999999999</c:v>
                </c:pt>
                <c:pt idx="372">
                  <c:v>2.1110000000000002</c:v>
                </c:pt>
                <c:pt idx="373">
                  <c:v>2.1110000000000002</c:v>
                </c:pt>
                <c:pt idx="374">
                  <c:v>2.1120000000000001</c:v>
                </c:pt>
                <c:pt idx="375">
                  <c:v>2.1160000000000001</c:v>
                </c:pt>
                <c:pt idx="376">
                  <c:v>2.1160000000000001</c:v>
                </c:pt>
                <c:pt idx="377">
                  <c:v>2.1160000000000001</c:v>
                </c:pt>
                <c:pt idx="378">
                  <c:v>2.1080000000000001</c:v>
                </c:pt>
                <c:pt idx="379">
                  <c:v>2.1040000000000001</c:v>
                </c:pt>
                <c:pt idx="380">
                  <c:v>2.1019999999999999</c:v>
                </c:pt>
                <c:pt idx="381">
                  <c:v>2.1040000000000001</c:v>
                </c:pt>
                <c:pt idx="382">
                  <c:v>2.1040000000000001</c:v>
                </c:pt>
                <c:pt idx="383">
                  <c:v>2.1030000000000002</c:v>
                </c:pt>
                <c:pt idx="384">
                  <c:v>2.1040000000000001</c:v>
                </c:pt>
                <c:pt idx="385">
                  <c:v>2.1059999999999999</c:v>
                </c:pt>
                <c:pt idx="386">
                  <c:v>2.1070000000000002</c:v>
                </c:pt>
                <c:pt idx="387">
                  <c:v>2.1110000000000002</c:v>
                </c:pt>
                <c:pt idx="388">
                  <c:v>2.1139999999999999</c:v>
                </c:pt>
                <c:pt idx="389">
                  <c:v>2.1150000000000002</c:v>
                </c:pt>
                <c:pt idx="390">
                  <c:v>2.1139999999999999</c:v>
                </c:pt>
                <c:pt idx="391">
                  <c:v>2.1139999999999999</c:v>
                </c:pt>
                <c:pt idx="392">
                  <c:v>2.1150000000000002</c:v>
                </c:pt>
                <c:pt idx="393">
                  <c:v>2.117</c:v>
                </c:pt>
                <c:pt idx="394">
                  <c:v>2.1190000000000002</c:v>
                </c:pt>
                <c:pt idx="395">
                  <c:v>2.1190000000000002</c:v>
                </c:pt>
                <c:pt idx="396">
                  <c:v>2.1219999999999999</c:v>
                </c:pt>
                <c:pt idx="397">
                  <c:v>2.1230000000000002</c:v>
                </c:pt>
                <c:pt idx="398">
                  <c:v>2.1230000000000002</c:v>
                </c:pt>
                <c:pt idx="399">
                  <c:v>2.1240000000000001</c:v>
                </c:pt>
                <c:pt idx="400">
                  <c:v>2.1230000000000002</c:v>
                </c:pt>
                <c:pt idx="401">
                  <c:v>2.1240000000000001</c:v>
                </c:pt>
                <c:pt idx="402">
                  <c:v>2.1240000000000001</c:v>
                </c:pt>
                <c:pt idx="403">
                  <c:v>2.125</c:v>
                </c:pt>
                <c:pt idx="404">
                  <c:v>2.1259999999999999</c:v>
                </c:pt>
                <c:pt idx="405">
                  <c:v>2.1240000000000001</c:v>
                </c:pt>
                <c:pt idx="406">
                  <c:v>2.125</c:v>
                </c:pt>
                <c:pt idx="407">
                  <c:v>2.1259999999999999</c:v>
                </c:pt>
                <c:pt idx="408">
                  <c:v>2.1269999999999998</c:v>
                </c:pt>
                <c:pt idx="409">
                  <c:v>2.1309999999999998</c:v>
                </c:pt>
                <c:pt idx="410">
                  <c:v>2.1309999999999998</c:v>
                </c:pt>
                <c:pt idx="411">
                  <c:v>2.1320000000000001</c:v>
                </c:pt>
                <c:pt idx="412">
                  <c:v>2.133</c:v>
                </c:pt>
                <c:pt idx="413">
                  <c:v>2.1339999999999999</c:v>
                </c:pt>
                <c:pt idx="414">
                  <c:v>2.1339999999999999</c:v>
                </c:pt>
                <c:pt idx="415">
                  <c:v>2.1339999999999999</c:v>
                </c:pt>
                <c:pt idx="416">
                  <c:v>2.1339999999999999</c:v>
                </c:pt>
                <c:pt idx="417">
                  <c:v>2.1349999999999998</c:v>
                </c:pt>
                <c:pt idx="418">
                  <c:v>2.1349999999999998</c:v>
                </c:pt>
                <c:pt idx="419">
                  <c:v>2.1339999999999999</c:v>
                </c:pt>
                <c:pt idx="420">
                  <c:v>2.1320000000000001</c:v>
                </c:pt>
                <c:pt idx="421">
                  <c:v>2.1320000000000001</c:v>
                </c:pt>
                <c:pt idx="422">
                  <c:v>2.1320000000000001</c:v>
                </c:pt>
                <c:pt idx="423">
                  <c:v>2.133</c:v>
                </c:pt>
                <c:pt idx="424">
                  <c:v>2.1320000000000001</c:v>
                </c:pt>
                <c:pt idx="425">
                  <c:v>2.133</c:v>
                </c:pt>
                <c:pt idx="426">
                  <c:v>2.1320000000000001</c:v>
                </c:pt>
                <c:pt idx="427">
                  <c:v>2.133</c:v>
                </c:pt>
                <c:pt idx="428">
                  <c:v>2.1339999999999999</c:v>
                </c:pt>
                <c:pt idx="429">
                  <c:v>2.1339999999999999</c:v>
                </c:pt>
                <c:pt idx="430">
                  <c:v>2.133</c:v>
                </c:pt>
                <c:pt idx="431">
                  <c:v>2.13</c:v>
                </c:pt>
                <c:pt idx="432">
                  <c:v>2.1309999999999998</c:v>
                </c:pt>
                <c:pt idx="433">
                  <c:v>2.1320000000000001</c:v>
                </c:pt>
                <c:pt idx="434">
                  <c:v>2.1339999999999999</c:v>
                </c:pt>
                <c:pt idx="435">
                  <c:v>2.1339999999999999</c:v>
                </c:pt>
                <c:pt idx="436">
                  <c:v>2.1339999999999999</c:v>
                </c:pt>
                <c:pt idx="437">
                  <c:v>2.1339999999999999</c:v>
                </c:pt>
                <c:pt idx="438">
                  <c:v>2.1360000000000001</c:v>
                </c:pt>
                <c:pt idx="439">
                  <c:v>2.1349999999999998</c:v>
                </c:pt>
                <c:pt idx="440">
                  <c:v>2.1360000000000001</c:v>
                </c:pt>
                <c:pt idx="441">
                  <c:v>2.1360000000000001</c:v>
                </c:pt>
                <c:pt idx="442">
                  <c:v>2.1360000000000001</c:v>
                </c:pt>
                <c:pt idx="443">
                  <c:v>2.1360000000000001</c:v>
                </c:pt>
                <c:pt idx="444">
                  <c:v>2.1360000000000001</c:v>
                </c:pt>
                <c:pt idx="445">
                  <c:v>2.1349999999999998</c:v>
                </c:pt>
                <c:pt idx="446">
                  <c:v>2.1360000000000001</c:v>
                </c:pt>
                <c:pt idx="447">
                  <c:v>2.141</c:v>
                </c:pt>
                <c:pt idx="448">
                  <c:v>2.1440000000000001</c:v>
                </c:pt>
                <c:pt idx="449">
                  <c:v>2.1459999999999999</c:v>
                </c:pt>
                <c:pt idx="450">
                  <c:v>2.17</c:v>
                </c:pt>
                <c:pt idx="451">
                  <c:v>2.1760000000000002</c:v>
                </c:pt>
                <c:pt idx="452">
                  <c:v>2.1779999999999999</c:v>
                </c:pt>
                <c:pt idx="453">
                  <c:v>2.181</c:v>
                </c:pt>
                <c:pt idx="454">
                  <c:v>2.1829999999999998</c:v>
                </c:pt>
                <c:pt idx="455">
                  <c:v>2.1829999999999998</c:v>
                </c:pt>
                <c:pt idx="456">
                  <c:v>2.1920000000000002</c:v>
                </c:pt>
                <c:pt idx="457">
                  <c:v>2.1909999999999998</c:v>
                </c:pt>
                <c:pt idx="458">
                  <c:v>2.1920000000000002</c:v>
                </c:pt>
                <c:pt idx="459">
                  <c:v>2.1859999999999999</c:v>
                </c:pt>
                <c:pt idx="460">
                  <c:v>2.1850000000000001</c:v>
                </c:pt>
                <c:pt idx="461">
                  <c:v>2.1850000000000001</c:v>
                </c:pt>
                <c:pt idx="462">
                  <c:v>2.1869999999999998</c:v>
                </c:pt>
                <c:pt idx="463">
                  <c:v>2.1880000000000002</c:v>
                </c:pt>
                <c:pt idx="464">
                  <c:v>2.1880000000000002</c:v>
                </c:pt>
                <c:pt idx="465">
                  <c:v>2.1869999999999998</c:v>
                </c:pt>
                <c:pt idx="466">
                  <c:v>2.1859999999999999</c:v>
                </c:pt>
                <c:pt idx="467">
                  <c:v>2.1850000000000001</c:v>
                </c:pt>
                <c:pt idx="468">
                  <c:v>2.1859999999999999</c:v>
                </c:pt>
                <c:pt idx="469">
                  <c:v>2.2090000000000001</c:v>
                </c:pt>
                <c:pt idx="470">
                  <c:v>2.2400000000000002</c:v>
                </c:pt>
                <c:pt idx="471">
                  <c:v>2.254</c:v>
                </c:pt>
                <c:pt idx="472">
                  <c:v>2.2629999999999999</c:v>
                </c:pt>
                <c:pt idx="473">
                  <c:v>2.2639999999999998</c:v>
                </c:pt>
                <c:pt idx="474">
                  <c:v>2.2639999999999998</c:v>
                </c:pt>
                <c:pt idx="475">
                  <c:v>2.2730000000000001</c:v>
                </c:pt>
                <c:pt idx="476">
                  <c:v>2.2650000000000001</c:v>
                </c:pt>
                <c:pt idx="477">
                  <c:v>2.274</c:v>
                </c:pt>
                <c:pt idx="478">
                  <c:v>2.2970000000000002</c:v>
                </c:pt>
                <c:pt idx="479">
                  <c:v>2.3050000000000002</c:v>
                </c:pt>
                <c:pt idx="480">
                  <c:v>2.3239999999999998</c:v>
                </c:pt>
                <c:pt idx="481">
                  <c:v>2.3210000000000002</c:v>
                </c:pt>
                <c:pt idx="482">
                  <c:v>2.323</c:v>
                </c:pt>
                <c:pt idx="483">
                  <c:v>2.35</c:v>
                </c:pt>
                <c:pt idx="484">
                  <c:v>2.35</c:v>
                </c:pt>
                <c:pt idx="485">
                  <c:v>2.35</c:v>
                </c:pt>
                <c:pt idx="486">
                  <c:v>2.3530000000000002</c:v>
                </c:pt>
                <c:pt idx="487">
                  <c:v>2.4390000000000001</c:v>
                </c:pt>
                <c:pt idx="488">
                  <c:v>2.4369999999999998</c:v>
                </c:pt>
                <c:pt idx="489">
                  <c:v>2.4430000000000001</c:v>
                </c:pt>
                <c:pt idx="490">
                  <c:v>2.4500000000000002</c:v>
                </c:pt>
                <c:pt idx="491">
                  <c:v>2.4500000000000002</c:v>
                </c:pt>
                <c:pt idx="492">
                  <c:v>2.4609999999999999</c:v>
                </c:pt>
                <c:pt idx="493">
                  <c:v>2.4729999999999999</c:v>
                </c:pt>
                <c:pt idx="494">
                  <c:v>2.4729999999999999</c:v>
                </c:pt>
                <c:pt idx="495">
                  <c:v>2.4740000000000002</c:v>
                </c:pt>
                <c:pt idx="496">
                  <c:v>2.452</c:v>
                </c:pt>
                <c:pt idx="497">
                  <c:v>2.452</c:v>
                </c:pt>
                <c:pt idx="498">
                  <c:v>2.4529999999999998</c:v>
                </c:pt>
                <c:pt idx="499">
                  <c:v>2.452</c:v>
                </c:pt>
                <c:pt idx="500">
                  <c:v>2.452</c:v>
                </c:pt>
                <c:pt idx="501">
                  <c:v>2.4540000000000002</c:v>
                </c:pt>
                <c:pt idx="502">
                  <c:v>2.4540000000000002</c:v>
                </c:pt>
                <c:pt idx="503">
                  <c:v>2.456</c:v>
                </c:pt>
                <c:pt idx="504">
                  <c:v>2.4630000000000001</c:v>
                </c:pt>
                <c:pt idx="505">
                  <c:v>2.4750000000000001</c:v>
                </c:pt>
                <c:pt idx="506">
                  <c:v>2.4809999999999999</c:v>
                </c:pt>
                <c:pt idx="507">
                  <c:v>2.4860000000000002</c:v>
                </c:pt>
                <c:pt idx="508">
                  <c:v>2.4889999999999999</c:v>
                </c:pt>
                <c:pt idx="509">
                  <c:v>2.4900000000000002</c:v>
                </c:pt>
                <c:pt idx="510">
                  <c:v>2.4940000000000002</c:v>
                </c:pt>
                <c:pt idx="511">
                  <c:v>2.4950000000000001</c:v>
                </c:pt>
                <c:pt idx="512">
                  <c:v>2.4910000000000001</c:v>
                </c:pt>
                <c:pt idx="513">
                  <c:v>2.492</c:v>
                </c:pt>
                <c:pt idx="514">
                  <c:v>2.4870000000000001</c:v>
                </c:pt>
                <c:pt idx="515">
                  <c:v>2.488</c:v>
                </c:pt>
                <c:pt idx="516">
                  <c:v>2.488</c:v>
                </c:pt>
                <c:pt idx="517">
                  <c:v>2.4889999999999999</c:v>
                </c:pt>
                <c:pt idx="518">
                  <c:v>2.4889999999999999</c:v>
                </c:pt>
                <c:pt idx="519">
                  <c:v>2.4900000000000002</c:v>
                </c:pt>
                <c:pt idx="520">
                  <c:v>2.4910000000000001</c:v>
                </c:pt>
                <c:pt idx="521">
                  <c:v>2.492</c:v>
                </c:pt>
                <c:pt idx="522">
                  <c:v>2.4950000000000001</c:v>
                </c:pt>
                <c:pt idx="523">
                  <c:v>2.5019999999999998</c:v>
                </c:pt>
                <c:pt idx="524">
                  <c:v>2.5139999999999998</c:v>
                </c:pt>
                <c:pt idx="525">
                  <c:v>2.5070000000000001</c:v>
                </c:pt>
                <c:pt idx="526">
                  <c:v>2.508</c:v>
                </c:pt>
                <c:pt idx="527">
                  <c:v>2.508</c:v>
                </c:pt>
                <c:pt idx="528">
                  <c:v>2.5049999999999999</c:v>
                </c:pt>
                <c:pt idx="529">
                  <c:v>2.516</c:v>
                </c:pt>
                <c:pt idx="530">
                  <c:v>2.52</c:v>
                </c:pt>
                <c:pt idx="531">
                  <c:v>2.524</c:v>
                </c:pt>
                <c:pt idx="532">
                  <c:v>2.5270000000000001</c:v>
                </c:pt>
                <c:pt idx="533">
                  <c:v>2.5329999999999999</c:v>
                </c:pt>
                <c:pt idx="534">
                  <c:v>2.5339999999999998</c:v>
                </c:pt>
                <c:pt idx="535">
                  <c:v>2.536</c:v>
                </c:pt>
                <c:pt idx="536">
                  <c:v>2.5419999999999998</c:v>
                </c:pt>
                <c:pt idx="537">
                  <c:v>2.5470000000000002</c:v>
                </c:pt>
                <c:pt idx="538">
                  <c:v>2.5539999999999998</c:v>
                </c:pt>
                <c:pt idx="539">
                  <c:v>2.5630000000000002</c:v>
                </c:pt>
                <c:pt idx="540">
                  <c:v>2.57</c:v>
                </c:pt>
                <c:pt idx="541">
                  <c:v>2.57</c:v>
                </c:pt>
                <c:pt idx="542">
                  <c:v>2.569</c:v>
                </c:pt>
                <c:pt idx="543">
                  <c:v>2.5750000000000002</c:v>
                </c:pt>
                <c:pt idx="544">
                  <c:v>2.585</c:v>
                </c:pt>
                <c:pt idx="545">
                  <c:v>2.5920000000000001</c:v>
                </c:pt>
                <c:pt idx="546">
                  <c:v>2.5939999999999999</c:v>
                </c:pt>
                <c:pt idx="547">
                  <c:v>2.5960000000000001</c:v>
                </c:pt>
                <c:pt idx="548">
                  <c:v>2.597</c:v>
                </c:pt>
                <c:pt idx="549">
                  <c:v>2.6040000000000001</c:v>
                </c:pt>
                <c:pt idx="550">
                  <c:v>2.6080000000000001</c:v>
                </c:pt>
                <c:pt idx="551">
                  <c:v>2.609</c:v>
                </c:pt>
                <c:pt idx="552">
                  <c:v>2.6120000000000001</c:v>
                </c:pt>
                <c:pt idx="553">
                  <c:v>2.6160000000000001</c:v>
                </c:pt>
                <c:pt idx="554">
                  <c:v>2.6280000000000001</c:v>
                </c:pt>
                <c:pt idx="555">
                  <c:v>2.6440000000000001</c:v>
                </c:pt>
                <c:pt idx="556">
                  <c:v>2.657</c:v>
                </c:pt>
                <c:pt idx="557">
                  <c:v>2.6640000000000001</c:v>
                </c:pt>
                <c:pt idx="558">
                  <c:v>2.6659999999999999</c:v>
                </c:pt>
                <c:pt idx="559">
                  <c:v>2.6739999999999999</c:v>
                </c:pt>
                <c:pt idx="560">
                  <c:v>2.6840000000000002</c:v>
                </c:pt>
                <c:pt idx="561">
                  <c:v>2.6880000000000002</c:v>
                </c:pt>
                <c:pt idx="562">
                  <c:v>2.6920000000000002</c:v>
                </c:pt>
                <c:pt idx="563">
                  <c:v>2.694</c:v>
                </c:pt>
                <c:pt idx="564">
                  <c:v>2.6949999999999998</c:v>
                </c:pt>
                <c:pt idx="565">
                  <c:v>2.698</c:v>
                </c:pt>
                <c:pt idx="566">
                  <c:v>2.7010000000000001</c:v>
                </c:pt>
                <c:pt idx="567">
                  <c:v>2.7040000000000002</c:v>
                </c:pt>
                <c:pt idx="568">
                  <c:v>2.7029999999999998</c:v>
                </c:pt>
                <c:pt idx="569">
                  <c:v>2.7040000000000002</c:v>
                </c:pt>
                <c:pt idx="570">
                  <c:v>2.7050000000000001</c:v>
                </c:pt>
                <c:pt idx="571">
                  <c:v>2.7229999999999999</c:v>
                </c:pt>
                <c:pt idx="572">
                  <c:v>2.7280000000000002</c:v>
                </c:pt>
                <c:pt idx="573">
                  <c:v>2.7370000000000001</c:v>
                </c:pt>
                <c:pt idx="574">
                  <c:v>2.7389999999999999</c:v>
                </c:pt>
                <c:pt idx="575">
                  <c:v>2.7410000000000001</c:v>
                </c:pt>
                <c:pt idx="576">
                  <c:v>2.7450000000000001</c:v>
                </c:pt>
                <c:pt idx="577">
                  <c:v>2.7719999999999998</c:v>
                </c:pt>
                <c:pt idx="578">
                  <c:v>2.7970000000000002</c:v>
                </c:pt>
                <c:pt idx="579">
                  <c:v>2.8140000000000001</c:v>
                </c:pt>
                <c:pt idx="580">
                  <c:v>2.8159999999999998</c:v>
                </c:pt>
                <c:pt idx="581">
                  <c:v>2.8180000000000001</c:v>
                </c:pt>
                <c:pt idx="582">
                  <c:v>2.8220000000000001</c:v>
                </c:pt>
                <c:pt idx="583">
                  <c:v>2.8239999999999998</c:v>
                </c:pt>
                <c:pt idx="584">
                  <c:v>2.831</c:v>
                </c:pt>
                <c:pt idx="585">
                  <c:v>2.7639999999999998</c:v>
                </c:pt>
                <c:pt idx="586">
                  <c:v>2.7629999999999999</c:v>
                </c:pt>
                <c:pt idx="587">
                  <c:v>2.762</c:v>
                </c:pt>
                <c:pt idx="588">
                  <c:v>2.7639999999999998</c:v>
                </c:pt>
                <c:pt idx="589">
                  <c:v>2.7650000000000001</c:v>
                </c:pt>
                <c:pt idx="590">
                  <c:v>2.7690000000000001</c:v>
                </c:pt>
                <c:pt idx="591">
                  <c:v>2.77</c:v>
                </c:pt>
                <c:pt idx="592">
                  <c:v>2.7759999999999998</c:v>
                </c:pt>
                <c:pt idx="593">
                  <c:v>2.7789999999999999</c:v>
                </c:pt>
                <c:pt idx="594">
                  <c:v>2.7829999999999999</c:v>
                </c:pt>
                <c:pt idx="595">
                  <c:v>2.79</c:v>
                </c:pt>
                <c:pt idx="596">
                  <c:v>2.8239999999999998</c:v>
                </c:pt>
                <c:pt idx="597">
                  <c:v>2.8319999999999999</c:v>
                </c:pt>
                <c:pt idx="598">
                  <c:v>2.8519999999999999</c:v>
                </c:pt>
                <c:pt idx="599">
                  <c:v>2.86</c:v>
                </c:pt>
                <c:pt idx="600">
                  <c:v>2.8650000000000002</c:v>
                </c:pt>
                <c:pt idx="601">
                  <c:v>2.855</c:v>
                </c:pt>
                <c:pt idx="602">
                  <c:v>2.859</c:v>
                </c:pt>
                <c:pt idx="603">
                  <c:v>2.8660000000000001</c:v>
                </c:pt>
                <c:pt idx="604">
                  <c:v>2.8719999999999999</c:v>
                </c:pt>
                <c:pt idx="605">
                  <c:v>2.8769999999999998</c:v>
                </c:pt>
                <c:pt idx="606">
                  <c:v>2.879</c:v>
                </c:pt>
                <c:pt idx="607">
                  <c:v>2.8849999999999998</c:v>
                </c:pt>
                <c:pt idx="608">
                  <c:v>2.8839999999999999</c:v>
                </c:pt>
                <c:pt idx="609">
                  <c:v>2.883</c:v>
                </c:pt>
                <c:pt idx="610">
                  <c:v>2.8839999999999999</c:v>
                </c:pt>
                <c:pt idx="611">
                  <c:v>2.8929999999999998</c:v>
                </c:pt>
                <c:pt idx="612">
                  <c:v>2.8959999999999999</c:v>
                </c:pt>
                <c:pt idx="613">
                  <c:v>2.9009999999999998</c:v>
                </c:pt>
                <c:pt idx="614">
                  <c:v>2.9039999999999999</c:v>
                </c:pt>
                <c:pt idx="615">
                  <c:v>2.9049999999999998</c:v>
                </c:pt>
                <c:pt idx="616">
                  <c:v>2.91</c:v>
                </c:pt>
                <c:pt idx="617">
                  <c:v>2.9129999999999998</c:v>
                </c:pt>
                <c:pt idx="618">
                  <c:v>2.919</c:v>
                </c:pt>
                <c:pt idx="619">
                  <c:v>2.9220000000000002</c:v>
                </c:pt>
                <c:pt idx="620">
                  <c:v>2.9260000000000002</c:v>
                </c:pt>
                <c:pt idx="621">
                  <c:v>2.944</c:v>
                </c:pt>
                <c:pt idx="622">
                  <c:v>2.95</c:v>
                </c:pt>
                <c:pt idx="623">
                  <c:v>2.9569999999999999</c:v>
                </c:pt>
                <c:pt idx="624">
                  <c:v>2.9689999999999999</c:v>
                </c:pt>
                <c:pt idx="625">
                  <c:v>2.9740000000000002</c:v>
                </c:pt>
                <c:pt idx="626">
                  <c:v>2.99</c:v>
                </c:pt>
                <c:pt idx="627">
                  <c:v>2.9529999999999998</c:v>
                </c:pt>
                <c:pt idx="628">
                  <c:v>2.9529999999999998</c:v>
                </c:pt>
                <c:pt idx="629">
                  <c:v>2.9590000000000001</c:v>
                </c:pt>
                <c:pt idx="630">
                  <c:v>2.9609999999999999</c:v>
                </c:pt>
                <c:pt idx="631">
                  <c:v>2.9630000000000001</c:v>
                </c:pt>
                <c:pt idx="632">
                  <c:v>2.9660000000000002</c:v>
                </c:pt>
                <c:pt idx="633">
                  <c:v>2.9729999999999999</c:v>
                </c:pt>
                <c:pt idx="634">
                  <c:v>2.976</c:v>
                </c:pt>
                <c:pt idx="635">
                  <c:v>2.9849999999999999</c:v>
                </c:pt>
                <c:pt idx="636">
                  <c:v>2.9929999999999999</c:v>
                </c:pt>
                <c:pt idx="637">
                  <c:v>2.9969999999999999</c:v>
                </c:pt>
                <c:pt idx="638">
                  <c:v>3.0009999999999999</c:v>
                </c:pt>
                <c:pt idx="639">
                  <c:v>3.0409999999999999</c:v>
                </c:pt>
                <c:pt idx="640">
                  <c:v>3.0609999999999999</c:v>
                </c:pt>
                <c:pt idx="641">
                  <c:v>3.0630000000000002</c:v>
                </c:pt>
                <c:pt idx="642">
                  <c:v>3.056</c:v>
                </c:pt>
                <c:pt idx="643">
                  <c:v>3.0550000000000002</c:v>
                </c:pt>
                <c:pt idx="644">
                  <c:v>3.0550000000000002</c:v>
                </c:pt>
                <c:pt idx="645">
                  <c:v>3.06</c:v>
                </c:pt>
                <c:pt idx="646">
                  <c:v>3.0619999999999998</c:v>
                </c:pt>
                <c:pt idx="647">
                  <c:v>3.0750000000000002</c:v>
                </c:pt>
                <c:pt idx="648">
                  <c:v>3.0790000000000002</c:v>
                </c:pt>
                <c:pt idx="649">
                  <c:v>3.0790000000000002</c:v>
                </c:pt>
                <c:pt idx="650">
                  <c:v>3.0830000000000002</c:v>
                </c:pt>
                <c:pt idx="651">
                  <c:v>3.09</c:v>
                </c:pt>
                <c:pt idx="652">
                  <c:v>3.0920000000000001</c:v>
                </c:pt>
                <c:pt idx="653">
                  <c:v>3.1</c:v>
                </c:pt>
                <c:pt idx="654">
                  <c:v>3.1040000000000001</c:v>
                </c:pt>
                <c:pt idx="655">
                  <c:v>3.1139999999999999</c:v>
                </c:pt>
                <c:pt idx="656">
                  <c:v>3.117</c:v>
                </c:pt>
                <c:pt idx="657">
                  <c:v>3.1240000000000001</c:v>
                </c:pt>
                <c:pt idx="658">
                  <c:v>3.1259999999999999</c:v>
                </c:pt>
                <c:pt idx="659">
                  <c:v>3.1339999999999999</c:v>
                </c:pt>
                <c:pt idx="660">
                  <c:v>3.141</c:v>
                </c:pt>
                <c:pt idx="661">
                  <c:v>3.1459999999999999</c:v>
                </c:pt>
                <c:pt idx="662">
                  <c:v>3.149</c:v>
                </c:pt>
                <c:pt idx="663">
                  <c:v>3.161</c:v>
                </c:pt>
                <c:pt idx="664">
                  <c:v>3.17</c:v>
                </c:pt>
                <c:pt idx="665">
                  <c:v>3.1779999999999999</c:v>
                </c:pt>
                <c:pt idx="666">
                  <c:v>3.1850000000000001</c:v>
                </c:pt>
                <c:pt idx="667">
                  <c:v>3.2010000000000001</c:v>
                </c:pt>
                <c:pt idx="668">
                  <c:v>3.2040000000000002</c:v>
                </c:pt>
                <c:pt idx="669">
                  <c:v>3.2069999999999999</c:v>
                </c:pt>
                <c:pt idx="670">
                  <c:v>3.21</c:v>
                </c:pt>
                <c:pt idx="671">
                  <c:v>3.2149999999999999</c:v>
                </c:pt>
                <c:pt idx="672">
                  <c:v>3.2170000000000001</c:v>
                </c:pt>
                <c:pt idx="673">
                  <c:v>3.2189999999999999</c:v>
                </c:pt>
                <c:pt idx="674">
                  <c:v>3.22</c:v>
                </c:pt>
                <c:pt idx="675">
                  <c:v>3.2269999999999999</c:v>
                </c:pt>
                <c:pt idx="676">
                  <c:v>3.234</c:v>
                </c:pt>
                <c:pt idx="677">
                  <c:v>3.2360000000000002</c:v>
                </c:pt>
                <c:pt idx="678">
                  <c:v>3.2440000000000002</c:v>
                </c:pt>
                <c:pt idx="679">
                  <c:v>3.2490000000000001</c:v>
                </c:pt>
                <c:pt idx="680">
                  <c:v>3.2530000000000001</c:v>
                </c:pt>
                <c:pt idx="681">
                  <c:v>3.254</c:v>
                </c:pt>
                <c:pt idx="682">
                  <c:v>3.2549999999999999</c:v>
                </c:pt>
                <c:pt idx="683">
                  <c:v>3.254</c:v>
                </c:pt>
                <c:pt idx="684">
                  <c:v>3.2570000000000001</c:v>
                </c:pt>
                <c:pt idx="685">
                  <c:v>3.2559999999999998</c:v>
                </c:pt>
                <c:pt idx="686">
                  <c:v>3.2639999999999998</c:v>
                </c:pt>
                <c:pt idx="687">
                  <c:v>3.2669999999999999</c:v>
                </c:pt>
                <c:pt idx="688">
                  <c:v>3.2709999999999999</c:v>
                </c:pt>
                <c:pt idx="689">
                  <c:v>3.2749999999999999</c:v>
                </c:pt>
                <c:pt idx="690">
                  <c:v>3.2890000000000001</c:v>
                </c:pt>
                <c:pt idx="691">
                  <c:v>3.294</c:v>
                </c:pt>
                <c:pt idx="692">
                  <c:v>3.3010000000000002</c:v>
                </c:pt>
                <c:pt idx="693">
                  <c:v>3.3050000000000002</c:v>
                </c:pt>
                <c:pt idx="694">
                  <c:v>3.3149999999999999</c:v>
                </c:pt>
                <c:pt idx="695">
                  <c:v>3.3210000000000002</c:v>
                </c:pt>
                <c:pt idx="696">
                  <c:v>3.3330000000000002</c:v>
                </c:pt>
                <c:pt idx="697">
                  <c:v>3.335</c:v>
                </c:pt>
                <c:pt idx="698">
                  <c:v>3.34</c:v>
                </c:pt>
                <c:pt idx="699">
                  <c:v>3.3490000000000002</c:v>
                </c:pt>
                <c:pt idx="700">
                  <c:v>3.3519999999999999</c:v>
                </c:pt>
                <c:pt idx="701">
                  <c:v>3.3719999999999999</c:v>
                </c:pt>
                <c:pt idx="702">
                  <c:v>3.3759999999999999</c:v>
                </c:pt>
                <c:pt idx="703">
                  <c:v>3.3740000000000001</c:v>
                </c:pt>
                <c:pt idx="704">
                  <c:v>3.3679999999999999</c:v>
                </c:pt>
                <c:pt idx="705">
                  <c:v>3.3759999999999999</c:v>
                </c:pt>
                <c:pt idx="706">
                  <c:v>3.4129999999999998</c:v>
                </c:pt>
                <c:pt idx="707">
                  <c:v>3.4169999999999998</c:v>
                </c:pt>
                <c:pt idx="708">
                  <c:v>3.4239999999999999</c:v>
                </c:pt>
                <c:pt idx="709">
                  <c:v>3.4350000000000001</c:v>
                </c:pt>
                <c:pt idx="710">
                  <c:v>3.4529999999999998</c:v>
                </c:pt>
                <c:pt idx="711">
                  <c:v>3.464</c:v>
                </c:pt>
                <c:pt idx="712">
                  <c:v>3.464</c:v>
                </c:pt>
                <c:pt idx="713">
                  <c:v>3.47</c:v>
                </c:pt>
                <c:pt idx="714">
                  <c:v>3.4790000000000001</c:v>
                </c:pt>
                <c:pt idx="715">
                  <c:v>3.4870000000000001</c:v>
                </c:pt>
                <c:pt idx="716">
                  <c:v>3.4940000000000002</c:v>
                </c:pt>
                <c:pt idx="717">
                  <c:v>3.4990000000000001</c:v>
                </c:pt>
                <c:pt idx="718">
                  <c:v>3.5019999999999998</c:v>
                </c:pt>
                <c:pt idx="719">
                  <c:v>3.5030000000000001</c:v>
                </c:pt>
                <c:pt idx="720">
                  <c:v>3.5110000000000001</c:v>
                </c:pt>
                <c:pt idx="721">
                  <c:v>3.5190000000000001</c:v>
                </c:pt>
                <c:pt idx="722">
                  <c:v>3.5209999999999999</c:v>
                </c:pt>
                <c:pt idx="723">
                  <c:v>3.5259999999999998</c:v>
                </c:pt>
                <c:pt idx="724">
                  <c:v>3.528</c:v>
                </c:pt>
                <c:pt idx="725">
                  <c:v>3.5379999999999998</c:v>
                </c:pt>
                <c:pt idx="726">
                  <c:v>3.548</c:v>
                </c:pt>
                <c:pt idx="727">
                  <c:v>3.5539999999999998</c:v>
                </c:pt>
                <c:pt idx="728">
                  <c:v>3.5609999999999999</c:v>
                </c:pt>
                <c:pt idx="729">
                  <c:v>3.5640000000000001</c:v>
                </c:pt>
                <c:pt idx="730">
                  <c:v>3.5630000000000002</c:v>
                </c:pt>
                <c:pt idx="731">
                  <c:v>3.5659999999999998</c:v>
                </c:pt>
                <c:pt idx="732">
                  <c:v>3.5659999999999998</c:v>
                </c:pt>
                <c:pt idx="733">
                  <c:v>3.569</c:v>
                </c:pt>
                <c:pt idx="734">
                  <c:v>3.5750000000000002</c:v>
                </c:pt>
                <c:pt idx="735">
                  <c:v>3.577</c:v>
                </c:pt>
                <c:pt idx="736">
                  <c:v>3.5840000000000001</c:v>
                </c:pt>
                <c:pt idx="737">
                  <c:v>3.585</c:v>
                </c:pt>
                <c:pt idx="738">
                  <c:v>3.5870000000000002</c:v>
                </c:pt>
                <c:pt idx="739">
                  <c:v>3.593</c:v>
                </c:pt>
                <c:pt idx="740">
                  <c:v>3.5950000000000002</c:v>
                </c:pt>
                <c:pt idx="741">
                  <c:v>3.5979999999999999</c:v>
                </c:pt>
                <c:pt idx="742">
                  <c:v>3.6040000000000001</c:v>
                </c:pt>
                <c:pt idx="743">
                  <c:v>3.6030000000000002</c:v>
                </c:pt>
                <c:pt idx="744">
                  <c:v>3.6040000000000001</c:v>
                </c:pt>
                <c:pt idx="745">
                  <c:v>3.613</c:v>
                </c:pt>
                <c:pt idx="746">
                  <c:v>3.6179999999999999</c:v>
                </c:pt>
                <c:pt idx="747">
                  <c:v>3.6240000000000001</c:v>
                </c:pt>
                <c:pt idx="748">
                  <c:v>3.625</c:v>
                </c:pt>
                <c:pt idx="749">
                  <c:v>3.6259999999999999</c:v>
                </c:pt>
                <c:pt idx="750">
                  <c:v>3.6269999999999998</c:v>
                </c:pt>
                <c:pt idx="751">
                  <c:v>3.6360000000000001</c:v>
                </c:pt>
                <c:pt idx="752">
                  <c:v>3.6379999999999999</c:v>
                </c:pt>
                <c:pt idx="753">
                  <c:v>3.6389999999999998</c:v>
                </c:pt>
                <c:pt idx="754">
                  <c:v>3.6429999999999998</c:v>
                </c:pt>
                <c:pt idx="755">
                  <c:v>3.653</c:v>
                </c:pt>
                <c:pt idx="756">
                  <c:v>3.6619999999999999</c:v>
                </c:pt>
                <c:pt idx="757">
                  <c:v>3.669</c:v>
                </c:pt>
                <c:pt idx="758">
                  <c:v>3.673</c:v>
                </c:pt>
                <c:pt idx="759">
                  <c:v>3.6739999999999999</c:v>
                </c:pt>
                <c:pt idx="760">
                  <c:v>3.6739999999999999</c:v>
                </c:pt>
                <c:pt idx="761">
                  <c:v>3.6789999999999998</c:v>
                </c:pt>
                <c:pt idx="762">
                  <c:v>3.6859999999999999</c:v>
                </c:pt>
                <c:pt idx="763">
                  <c:v>3.6989999999999998</c:v>
                </c:pt>
                <c:pt idx="764">
                  <c:v>3.7040000000000002</c:v>
                </c:pt>
                <c:pt idx="765">
                  <c:v>3.7069999999999999</c:v>
                </c:pt>
                <c:pt idx="766">
                  <c:v>3.714</c:v>
                </c:pt>
                <c:pt idx="767">
                  <c:v>3.7160000000000002</c:v>
                </c:pt>
                <c:pt idx="768">
                  <c:v>3.722</c:v>
                </c:pt>
                <c:pt idx="769">
                  <c:v>3.7229999999999999</c:v>
                </c:pt>
                <c:pt idx="770">
                  <c:v>3.7250000000000001</c:v>
                </c:pt>
                <c:pt idx="771">
                  <c:v>3.7250000000000001</c:v>
                </c:pt>
                <c:pt idx="772">
                  <c:v>3.726</c:v>
                </c:pt>
                <c:pt idx="773">
                  <c:v>3.734</c:v>
                </c:pt>
                <c:pt idx="774">
                  <c:v>3.7349999999999999</c:v>
                </c:pt>
                <c:pt idx="775">
                  <c:v>3.738</c:v>
                </c:pt>
                <c:pt idx="776">
                  <c:v>3.742</c:v>
                </c:pt>
                <c:pt idx="777">
                  <c:v>3.7450000000000001</c:v>
                </c:pt>
                <c:pt idx="778">
                  <c:v>3.7570000000000001</c:v>
                </c:pt>
                <c:pt idx="779">
                  <c:v>3.7450000000000001</c:v>
                </c:pt>
                <c:pt idx="780">
                  <c:v>3.746</c:v>
                </c:pt>
                <c:pt idx="781">
                  <c:v>3.746</c:v>
                </c:pt>
                <c:pt idx="782">
                  <c:v>3.7469999999999999</c:v>
                </c:pt>
                <c:pt idx="783">
                  <c:v>3.754</c:v>
                </c:pt>
                <c:pt idx="784">
                  <c:v>3.754</c:v>
                </c:pt>
                <c:pt idx="785">
                  <c:v>3.7549999999999999</c:v>
                </c:pt>
                <c:pt idx="786">
                  <c:v>3.7570000000000001</c:v>
                </c:pt>
                <c:pt idx="787">
                  <c:v>3.7559999999999998</c:v>
                </c:pt>
                <c:pt idx="788">
                  <c:v>3.7690000000000001</c:v>
                </c:pt>
                <c:pt idx="789">
                  <c:v>3.7719999999999998</c:v>
                </c:pt>
                <c:pt idx="790">
                  <c:v>3.7749999999999999</c:v>
                </c:pt>
                <c:pt idx="791">
                  <c:v>3.7810000000000001</c:v>
                </c:pt>
                <c:pt idx="792">
                  <c:v>3.782</c:v>
                </c:pt>
                <c:pt idx="793">
                  <c:v>3.7850000000000001</c:v>
                </c:pt>
                <c:pt idx="794">
                  <c:v>3.7879999999999998</c:v>
                </c:pt>
                <c:pt idx="795">
                  <c:v>3.78</c:v>
                </c:pt>
                <c:pt idx="796">
                  <c:v>3.7839999999999998</c:v>
                </c:pt>
                <c:pt idx="797">
                  <c:v>3.786</c:v>
                </c:pt>
                <c:pt idx="798">
                  <c:v>3.8029999999999999</c:v>
                </c:pt>
                <c:pt idx="799">
                  <c:v>3.806</c:v>
                </c:pt>
                <c:pt idx="800">
                  <c:v>3.8090000000000002</c:v>
                </c:pt>
                <c:pt idx="801">
                  <c:v>3.8140000000000001</c:v>
                </c:pt>
                <c:pt idx="802">
                  <c:v>3.8149999999999999</c:v>
                </c:pt>
                <c:pt idx="803">
                  <c:v>3.8250000000000002</c:v>
                </c:pt>
                <c:pt idx="804">
                  <c:v>3.8260000000000001</c:v>
                </c:pt>
                <c:pt idx="805">
                  <c:v>3.831</c:v>
                </c:pt>
                <c:pt idx="806">
                  <c:v>3.8330000000000002</c:v>
                </c:pt>
                <c:pt idx="807">
                  <c:v>3.835</c:v>
                </c:pt>
                <c:pt idx="808">
                  <c:v>3.843</c:v>
                </c:pt>
                <c:pt idx="809">
                  <c:v>3.8460000000000001</c:v>
                </c:pt>
                <c:pt idx="810">
                  <c:v>3.8530000000000002</c:v>
                </c:pt>
                <c:pt idx="811">
                  <c:v>3.8540000000000001</c:v>
                </c:pt>
                <c:pt idx="812">
                  <c:v>3.8479999999999999</c:v>
                </c:pt>
                <c:pt idx="813">
                  <c:v>3.8559999999999999</c:v>
                </c:pt>
                <c:pt idx="814">
                  <c:v>3.859</c:v>
                </c:pt>
                <c:pt idx="815">
                  <c:v>3.86</c:v>
                </c:pt>
                <c:pt idx="816">
                  <c:v>3.8660000000000001</c:v>
                </c:pt>
                <c:pt idx="817">
                  <c:v>3.8679999999999999</c:v>
                </c:pt>
                <c:pt idx="818">
                  <c:v>3.8780000000000001</c:v>
                </c:pt>
                <c:pt idx="819">
                  <c:v>3.8849999999999998</c:v>
                </c:pt>
                <c:pt idx="820">
                  <c:v>3.8889999999999998</c:v>
                </c:pt>
                <c:pt idx="821">
                  <c:v>3.8889999999999998</c:v>
                </c:pt>
                <c:pt idx="822">
                  <c:v>3.8929999999999998</c:v>
                </c:pt>
                <c:pt idx="823">
                  <c:v>3.8959999999999999</c:v>
                </c:pt>
                <c:pt idx="824">
                  <c:v>3.8959999999999999</c:v>
                </c:pt>
                <c:pt idx="825">
                  <c:v>3.8919999999999999</c:v>
                </c:pt>
                <c:pt idx="826">
                  <c:v>3.895</c:v>
                </c:pt>
                <c:pt idx="827">
                  <c:v>3.8969999999999998</c:v>
                </c:pt>
                <c:pt idx="828">
                  <c:v>3.9020000000000001</c:v>
                </c:pt>
                <c:pt idx="829">
                  <c:v>3.9039999999999999</c:v>
                </c:pt>
                <c:pt idx="830">
                  <c:v>3.9060000000000001</c:v>
                </c:pt>
                <c:pt idx="831">
                  <c:v>3.9089999999999998</c:v>
                </c:pt>
                <c:pt idx="832">
                  <c:v>3.9140000000000001</c:v>
                </c:pt>
                <c:pt idx="833">
                  <c:v>3.9220000000000002</c:v>
                </c:pt>
                <c:pt idx="834">
                  <c:v>3.9239999999999999</c:v>
                </c:pt>
                <c:pt idx="835">
                  <c:v>3.927</c:v>
                </c:pt>
                <c:pt idx="836">
                  <c:v>3.9359999999999999</c:v>
                </c:pt>
                <c:pt idx="837">
                  <c:v>3.944</c:v>
                </c:pt>
                <c:pt idx="838">
                  <c:v>3.9460000000000002</c:v>
                </c:pt>
                <c:pt idx="839">
                  <c:v>3.9550000000000001</c:v>
                </c:pt>
                <c:pt idx="840">
                  <c:v>3.9580000000000002</c:v>
                </c:pt>
                <c:pt idx="841">
                  <c:v>3.968</c:v>
                </c:pt>
                <c:pt idx="842">
                  <c:v>3.97</c:v>
                </c:pt>
                <c:pt idx="843">
                  <c:v>3.9750000000000001</c:v>
                </c:pt>
                <c:pt idx="844">
                  <c:v>3.9780000000000002</c:v>
                </c:pt>
                <c:pt idx="845">
                  <c:v>3.9790000000000001</c:v>
                </c:pt>
                <c:pt idx="846">
                  <c:v>3.9849999999999999</c:v>
                </c:pt>
                <c:pt idx="847">
                  <c:v>3.988</c:v>
                </c:pt>
                <c:pt idx="848">
                  <c:v>3.992</c:v>
                </c:pt>
                <c:pt idx="849">
                  <c:v>3.9950000000000001</c:v>
                </c:pt>
                <c:pt idx="850">
                  <c:v>3.9990000000000001</c:v>
                </c:pt>
                <c:pt idx="851">
                  <c:v>4.0049999999999999</c:v>
                </c:pt>
                <c:pt idx="852">
                  <c:v>4.0129999999999999</c:v>
                </c:pt>
                <c:pt idx="853">
                  <c:v>4.0170000000000003</c:v>
                </c:pt>
                <c:pt idx="854">
                  <c:v>4.0229999999999997</c:v>
                </c:pt>
                <c:pt idx="855">
                  <c:v>4.0339999999999998</c:v>
                </c:pt>
                <c:pt idx="856">
                  <c:v>4.0359999999999996</c:v>
                </c:pt>
                <c:pt idx="857">
                  <c:v>4.0380000000000003</c:v>
                </c:pt>
                <c:pt idx="858">
                  <c:v>4.0430000000000001</c:v>
                </c:pt>
                <c:pt idx="859">
                  <c:v>4.0460000000000003</c:v>
                </c:pt>
                <c:pt idx="860">
                  <c:v>4.0549999999999997</c:v>
                </c:pt>
                <c:pt idx="861">
                  <c:v>4.0609999999999999</c:v>
                </c:pt>
                <c:pt idx="862">
                  <c:v>4.0629999999999997</c:v>
                </c:pt>
                <c:pt idx="863">
                  <c:v>4.0659999999999998</c:v>
                </c:pt>
                <c:pt idx="864">
                  <c:v>4.0670000000000002</c:v>
                </c:pt>
                <c:pt idx="865">
                  <c:v>4.0730000000000004</c:v>
                </c:pt>
                <c:pt idx="866">
                  <c:v>4.077</c:v>
                </c:pt>
                <c:pt idx="867">
                  <c:v>4.0780000000000003</c:v>
                </c:pt>
                <c:pt idx="868">
                  <c:v>4.08</c:v>
                </c:pt>
                <c:pt idx="869">
                  <c:v>4.0860000000000003</c:v>
                </c:pt>
                <c:pt idx="870">
                  <c:v>4.0949999999999998</c:v>
                </c:pt>
                <c:pt idx="871">
                  <c:v>4.0979999999999999</c:v>
                </c:pt>
                <c:pt idx="872">
                  <c:v>4.1070000000000002</c:v>
                </c:pt>
                <c:pt idx="873">
                  <c:v>4.109</c:v>
                </c:pt>
                <c:pt idx="874">
                  <c:v>4.1130000000000004</c:v>
                </c:pt>
                <c:pt idx="875">
                  <c:v>4.1219999999999999</c:v>
                </c:pt>
                <c:pt idx="876">
                  <c:v>4.1239999999999997</c:v>
                </c:pt>
                <c:pt idx="877">
                  <c:v>4.125</c:v>
                </c:pt>
                <c:pt idx="878">
                  <c:v>4.1260000000000003</c:v>
                </c:pt>
                <c:pt idx="879">
                  <c:v>4.1260000000000003</c:v>
                </c:pt>
                <c:pt idx="880">
                  <c:v>4.1349999999999998</c:v>
                </c:pt>
                <c:pt idx="881">
                  <c:v>4.1379999999999999</c:v>
                </c:pt>
                <c:pt idx="882">
                  <c:v>4.1399999999999997</c:v>
                </c:pt>
                <c:pt idx="883">
                  <c:v>4.1420000000000003</c:v>
                </c:pt>
                <c:pt idx="884">
                  <c:v>4.1449999999999996</c:v>
                </c:pt>
                <c:pt idx="885">
                  <c:v>4.1470000000000002</c:v>
                </c:pt>
                <c:pt idx="886">
                  <c:v>4.1479999999999997</c:v>
                </c:pt>
                <c:pt idx="887">
                  <c:v>4.1479999999999997</c:v>
                </c:pt>
                <c:pt idx="888">
                  <c:v>4.1529999999999996</c:v>
                </c:pt>
                <c:pt idx="889">
                  <c:v>4.1550000000000002</c:v>
                </c:pt>
                <c:pt idx="890">
                  <c:v>4.1589999999999998</c:v>
                </c:pt>
                <c:pt idx="891">
                  <c:v>4.16</c:v>
                </c:pt>
                <c:pt idx="892">
                  <c:v>4.1589999999999998</c:v>
                </c:pt>
                <c:pt idx="893">
                  <c:v>4.1619999999999999</c:v>
                </c:pt>
                <c:pt idx="894">
                  <c:v>4.1639999999999997</c:v>
                </c:pt>
                <c:pt idx="895">
                  <c:v>4.1719999999999997</c:v>
                </c:pt>
                <c:pt idx="896">
                  <c:v>4.1749999999999998</c:v>
                </c:pt>
                <c:pt idx="897">
                  <c:v>4.1760000000000002</c:v>
                </c:pt>
                <c:pt idx="898">
                  <c:v>4.1820000000000004</c:v>
                </c:pt>
                <c:pt idx="899">
                  <c:v>4.1829999999999998</c:v>
                </c:pt>
                <c:pt idx="900">
                  <c:v>4.1900000000000004</c:v>
                </c:pt>
                <c:pt idx="901">
                  <c:v>4.1959999999999997</c:v>
                </c:pt>
                <c:pt idx="902">
                  <c:v>4.1970000000000001</c:v>
                </c:pt>
                <c:pt idx="903">
                  <c:v>4.1970000000000001</c:v>
                </c:pt>
                <c:pt idx="904">
                  <c:v>4.2009999999999996</c:v>
                </c:pt>
                <c:pt idx="905">
                  <c:v>4.2089999999999996</c:v>
                </c:pt>
                <c:pt idx="906">
                  <c:v>4.2140000000000004</c:v>
                </c:pt>
                <c:pt idx="907">
                  <c:v>4.2149999999999999</c:v>
                </c:pt>
                <c:pt idx="908">
                  <c:v>4.2149999999999999</c:v>
                </c:pt>
                <c:pt idx="909">
                  <c:v>4.2210000000000001</c:v>
                </c:pt>
                <c:pt idx="910">
                  <c:v>4.226</c:v>
                </c:pt>
                <c:pt idx="911">
                  <c:v>4.2279999999999998</c:v>
                </c:pt>
                <c:pt idx="912">
                  <c:v>4.2290000000000001</c:v>
                </c:pt>
                <c:pt idx="913">
                  <c:v>4.2350000000000003</c:v>
                </c:pt>
                <c:pt idx="914">
                  <c:v>4.2389999999999999</c:v>
                </c:pt>
                <c:pt idx="915">
                  <c:v>4.2450000000000001</c:v>
                </c:pt>
                <c:pt idx="916">
                  <c:v>4.2460000000000004</c:v>
                </c:pt>
                <c:pt idx="917">
                  <c:v>4.2519999999999998</c:v>
                </c:pt>
                <c:pt idx="918">
                  <c:v>4.26</c:v>
                </c:pt>
                <c:pt idx="919">
                  <c:v>4.2640000000000002</c:v>
                </c:pt>
                <c:pt idx="920">
                  <c:v>4.2809999999999997</c:v>
                </c:pt>
                <c:pt idx="921">
                  <c:v>4.2960000000000003</c:v>
                </c:pt>
                <c:pt idx="922">
                  <c:v>4.3090000000000002</c:v>
                </c:pt>
                <c:pt idx="923">
                  <c:v>4.3280000000000003</c:v>
                </c:pt>
                <c:pt idx="924">
                  <c:v>4.3520000000000003</c:v>
                </c:pt>
                <c:pt idx="925">
                  <c:v>4.399</c:v>
                </c:pt>
                <c:pt idx="926">
                  <c:v>4.4509999999999996</c:v>
                </c:pt>
                <c:pt idx="927">
                  <c:v>4.5060000000000002</c:v>
                </c:pt>
                <c:pt idx="928">
                  <c:v>4.5190000000000001</c:v>
                </c:pt>
                <c:pt idx="929">
                  <c:v>4.5250000000000004</c:v>
                </c:pt>
                <c:pt idx="930">
                  <c:v>4.5739999999999998</c:v>
                </c:pt>
                <c:pt idx="931">
                  <c:v>4.6449999999999996</c:v>
                </c:pt>
                <c:pt idx="932">
                  <c:v>4.6559999999999997</c:v>
                </c:pt>
                <c:pt idx="933">
                  <c:v>4.6639999999999997</c:v>
                </c:pt>
                <c:pt idx="934">
                  <c:v>4.6760000000000002</c:v>
                </c:pt>
                <c:pt idx="935">
                  <c:v>4.7110000000000003</c:v>
                </c:pt>
                <c:pt idx="936">
                  <c:v>4.7210000000000001</c:v>
                </c:pt>
                <c:pt idx="937">
                  <c:v>4.7279999999999998</c:v>
                </c:pt>
                <c:pt idx="938">
                  <c:v>4.7169999999999996</c:v>
                </c:pt>
                <c:pt idx="939">
                  <c:v>4.7220000000000004</c:v>
                </c:pt>
                <c:pt idx="940">
                  <c:v>4.7240000000000002</c:v>
                </c:pt>
                <c:pt idx="941">
                  <c:v>4.7350000000000003</c:v>
                </c:pt>
                <c:pt idx="942">
                  <c:v>4.7409999999999997</c:v>
                </c:pt>
                <c:pt idx="943">
                  <c:v>4.7450000000000001</c:v>
                </c:pt>
                <c:pt idx="944">
                  <c:v>4.7549999999999999</c:v>
                </c:pt>
                <c:pt idx="945">
                  <c:v>4.7549999999999999</c:v>
                </c:pt>
                <c:pt idx="946">
                  <c:v>4.7519999999999998</c:v>
                </c:pt>
                <c:pt idx="947">
                  <c:v>4.7480000000000002</c:v>
                </c:pt>
                <c:pt idx="948">
                  <c:v>4.75</c:v>
                </c:pt>
                <c:pt idx="949">
                  <c:v>4.75</c:v>
                </c:pt>
                <c:pt idx="950">
                  <c:v>4.7300000000000004</c:v>
                </c:pt>
                <c:pt idx="951">
                  <c:v>4.7240000000000002</c:v>
                </c:pt>
                <c:pt idx="952">
                  <c:v>4.7290000000000001</c:v>
                </c:pt>
                <c:pt idx="953">
                  <c:v>4.7309999999999999</c:v>
                </c:pt>
                <c:pt idx="954">
                  <c:v>4.7229999999999999</c:v>
                </c:pt>
                <c:pt idx="955">
                  <c:v>4.726</c:v>
                </c:pt>
                <c:pt idx="956">
                  <c:v>4.7229999999999999</c:v>
                </c:pt>
                <c:pt idx="957">
                  <c:v>4.7229999999999999</c:v>
                </c:pt>
                <c:pt idx="958">
                  <c:v>4.7249999999999996</c:v>
                </c:pt>
                <c:pt idx="959">
                  <c:v>4.726</c:v>
                </c:pt>
                <c:pt idx="960">
                  <c:v>4.7859999999999996</c:v>
                </c:pt>
                <c:pt idx="961">
                  <c:v>4.7919999999999998</c:v>
                </c:pt>
                <c:pt idx="962">
                  <c:v>4.7910000000000004</c:v>
                </c:pt>
                <c:pt idx="963">
                  <c:v>4.7949999999999999</c:v>
                </c:pt>
                <c:pt idx="964">
                  <c:v>4.79</c:v>
                </c:pt>
                <c:pt idx="965">
                  <c:v>4.7850000000000001</c:v>
                </c:pt>
                <c:pt idx="966">
                  <c:v>4.7750000000000004</c:v>
                </c:pt>
                <c:pt idx="967">
                  <c:v>4.7670000000000003</c:v>
                </c:pt>
                <c:pt idx="968">
                  <c:v>4.7539999999999996</c:v>
                </c:pt>
                <c:pt idx="969">
                  <c:v>4.7489999999999997</c:v>
                </c:pt>
                <c:pt idx="970">
                  <c:v>4.7320000000000002</c:v>
                </c:pt>
                <c:pt idx="971">
                  <c:v>4.6909999999999998</c:v>
                </c:pt>
                <c:pt idx="972">
                  <c:v>4.6589999999999998</c:v>
                </c:pt>
                <c:pt idx="973">
                  <c:v>4.6550000000000002</c:v>
                </c:pt>
                <c:pt idx="974">
                  <c:v>4.6550000000000002</c:v>
                </c:pt>
                <c:pt idx="975">
                  <c:v>4.6529999999999996</c:v>
                </c:pt>
                <c:pt idx="976">
                  <c:v>4.6369999999999996</c:v>
                </c:pt>
                <c:pt idx="977">
                  <c:v>4.6319999999999997</c:v>
                </c:pt>
                <c:pt idx="978">
                  <c:v>4.63</c:v>
                </c:pt>
                <c:pt idx="979">
                  <c:v>4.6260000000000003</c:v>
                </c:pt>
                <c:pt idx="980">
                  <c:v>4.6130000000000004</c:v>
                </c:pt>
                <c:pt idx="981">
                  <c:v>4.6050000000000004</c:v>
                </c:pt>
                <c:pt idx="982">
                  <c:v>4.6059999999999999</c:v>
                </c:pt>
                <c:pt idx="983">
                  <c:v>4.6070000000000002</c:v>
                </c:pt>
                <c:pt idx="984">
                  <c:v>4.6029999999999998</c:v>
                </c:pt>
                <c:pt idx="985">
                  <c:v>4.5979999999999999</c:v>
                </c:pt>
                <c:pt idx="986">
                  <c:v>4.5910000000000002</c:v>
                </c:pt>
                <c:pt idx="987">
                  <c:v>4.59</c:v>
                </c:pt>
                <c:pt idx="988">
                  <c:v>4.5890000000000004</c:v>
                </c:pt>
                <c:pt idx="989">
                  <c:v>4.5890000000000004</c:v>
                </c:pt>
                <c:pt idx="990">
                  <c:v>4.5789999999999997</c:v>
                </c:pt>
                <c:pt idx="991">
                  <c:v>4.5789999999999997</c:v>
                </c:pt>
                <c:pt idx="992">
                  <c:v>4.5739999999999998</c:v>
                </c:pt>
                <c:pt idx="993">
                  <c:v>4.5750000000000002</c:v>
                </c:pt>
                <c:pt idx="994">
                  <c:v>4.5759999999999996</c:v>
                </c:pt>
                <c:pt idx="995">
                  <c:v>4.58</c:v>
                </c:pt>
                <c:pt idx="996">
                  <c:v>4.5839999999999996</c:v>
                </c:pt>
                <c:pt idx="997">
                  <c:v>4.6189999999999998</c:v>
                </c:pt>
                <c:pt idx="998">
                  <c:v>4.6360000000000001</c:v>
                </c:pt>
                <c:pt idx="999">
                  <c:v>4.6539999999999999</c:v>
                </c:pt>
                <c:pt idx="1000">
                  <c:v>4.6769999999999996</c:v>
                </c:pt>
                <c:pt idx="1001">
                  <c:v>4.6970000000000001</c:v>
                </c:pt>
                <c:pt idx="1002">
                  <c:v>4.7130000000000001</c:v>
                </c:pt>
                <c:pt idx="1003">
                  <c:v>4.7190000000000003</c:v>
                </c:pt>
                <c:pt idx="1004">
                  <c:v>4.7430000000000003</c:v>
                </c:pt>
                <c:pt idx="1005">
                  <c:v>4.7759999999999998</c:v>
                </c:pt>
                <c:pt idx="1006">
                  <c:v>4.8099999999999996</c:v>
                </c:pt>
                <c:pt idx="1007">
                  <c:v>4.8390000000000004</c:v>
                </c:pt>
                <c:pt idx="1008">
                  <c:v>4.8579999999999997</c:v>
                </c:pt>
                <c:pt idx="1009">
                  <c:v>4.8710000000000004</c:v>
                </c:pt>
                <c:pt idx="1010">
                  <c:v>4.8840000000000003</c:v>
                </c:pt>
                <c:pt idx="1011">
                  <c:v>4.891</c:v>
                </c:pt>
                <c:pt idx="1012">
                  <c:v>4.9020000000000001</c:v>
                </c:pt>
                <c:pt idx="1013">
                  <c:v>4.9269999999999996</c:v>
                </c:pt>
                <c:pt idx="1014">
                  <c:v>4.9530000000000003</c:v>
                </c:pt>
                <c:pt idx="1015">
                  <c:v>4.9480000000000004</c:v>
                </c:pt>
                <c:pt idx="1016">
                  <c:v>4.9409999999999998</c:v>
                </c:pt>
                <c:pt idx="1017">
                  <c:v>4.9489999999999998</c:v>
                </c:pt>
                <c:pt idx="1018">
                  <c:v>4.8760000000000003</c:v>
                </c:pt>
                <c:pt idx="1019">
                  <c:v>4.8120000000000003</c:v>
                </c:pt>
                <c:pt idx="1020">
                  <c:v>4.79</c:v>
                </c:pt>
                <c:pt idx="1021">
                  <c:v>4.774</c:v>
                </c:pt>
                <c:pt idx="1022">
                  <c:v>4.7649999999999997</c:v>
                </c:pt>
                <c:pt idx="1023">
                  <c:v>4.7649999999999997</c:v>
                </c:pt>
                <c:pt idx="1024">
                  <c:v>4.6900000000000004</c:v>
                </c:pt>
                <c:pt idx="1025">
                  <c:v>4.6840000000000002</c:v>
                </c:pt>
                <c:pt idx="1026">
                  <c:v>4.665</c:v>
                </c:pt>
                <c:pt idx="1027">
                  <c:v>4.6440000000000001</c:v>
                </c:pt>
                <c:pt idx="1028">
                  <c:v>4.63</c:v>
                </c:pt>
                <c:pt idx="1029">
                  <c:v>4.6159999999999997</c:v>
                </c:pt>
                <c:pt idx="1030">
                  <c:v>4.5979999999999999</c:v>
                </c:pt>
                <c:pt idx="1031">
                  <c:v>4.5970000000000004</c:v>
                </c:pt>
                <c:pt idx="1032">
                  <c:v>4.5910000000000002</c:v>
                </c:pt>
                <c:pt idx="1033">
                  <c:v>4.5759999999999996</c:v>
                </c:pt>
                <c:pt idx="1034">
                  <c:v>4.5579999999999998</c:v>
                </c:pt>
                <c:pt idx="1035">
                  <c:v>4.5410000000000004</c:v>
                </c:pt>
                <c:pt idx="1036">
                  <c:v>4.5090000000000003</c:v>
                </c:pt>
                <c:pt idx="1037">
                  <c:v>4.4459999999999997</c:v>
                </c:pt>
                <c:pt idx="1038">
                  <c:v>4.4109999999999996</c:v>
                </c:pt>
                <c:pt idx="1039">
                  <c:v>4.3929999999999998</c:v>
                </c:pt>
                <c:pt idx="1040">
                  <c:v>4.33</c:v>
                </c:pt>
                <c:pt idx="1041">
                  <c:v>4.2880000000000003</c:v>
                </c:pt>
                <c:pt idx="1042">
                  <c:v>4.3019999999999996</c:v>
                </c:pt>
                <c:pt idx="1043">
                  <c:v>4.383</c:v>
                </c:pt>
                <c:pt idx="1044">
                  <c:v>4.3780000000000001</c:v>
                </c:pt>
                <c:pt idx="1045">
                  <c:v>4.383</c:v>
                </c:pt>
                <c:pt idx="1046">
                  <c:v>4.3810000000000002</c:v>
                </c:pt>
                <c:pt idx="1047">
                  <c:v>4.3739999999999997</c:v>
                </c:pt>
                <c:pt idx="1048">
                  <c:v>4.367</c:v>
                </c:pt>
                <c:pt idx="1049">
                  <c:v>4.3680000000000003</c:v>
                </c:pt>
                <c:pt idx="1050">
                  <c:v>4.3719999999999999</c:v>
                </c:pt>
                <c:pt idx="1051">
                  <c:v>4.359</c:v>
                </c:pt>
                <c:pt idx="1052">
                  <c:v>4.3529999999999998</c:v>
                </c:pt>
                <c:pt idx="1053">
                  <c:v>4.3310000000000004</c:v>
                </c:pt>
                <c:pt idx="1054">
                  <c:v>4.3339999999999996</c:v>
                </c:pt>
                <c:pt idx="1055">
                  <c:v>4.3339999999999996</c:v>
                </c:pt>
                <c:pt idx="1056">
                  <c:v>4.34</c:v>
                </c:pt>
                <c:pt idx="1057">
                  <c:v>4.3419999999999996</c:v>
                </c:pt>
                <c:pt idx="1058">
                  <c:v>4.3550000000000004</c:v>
                </c:pt>
                <c:pt idx="1059">
                  <c:v>4.3579999999999997</c:v>
                </c:pt>
                <c:pt idx="1060">
                  <c:v>4.3600000000000003</c:v>
                </c:pt>
                <c:pt idx="1061">
                  <c:v>4.3659999999999997</c:v>
                </c:pt>
                <c:pt idx="1062">
                  <c:v>4.3730000000000002</c:v>
                </c:pt>
                <c:pt idx="1063">
                  <c:v>4.3739999999999997</c:v>
                </c:pt>
                <c:pt idx="1064">
                  <c:v>4.3789999999999996</c:v>
                </c:pt>
                <c:pt idx="1065">
                  <c:v>4.3819999999999997</c:v>
                </c:pt>
                <c:pt idx="1066">
                  <c:v>4.3860000000000001</c:v>
                </c:pt>
                <c:pt idx="1067">
                  <c:v>4.3869999999999996</c:v>
                </c:pt>
                <c:pt idx="1068">
                  <c:v>4.3840000000000003</c:v>
                </c:pt>
                <c:pt idx="1069">
                  <c:v>4.383</c:v>
                </c:pt>
                <c:pt idx="1070">
                  <c:v>4.391</c:v>
                </c:pt>
                <c:pt idx="1071">
                  <c:v>4.4009999999999998</c:v>
                </c:pt>
                <c:pt idx="1072">
                  <c:v>4.4290000000000003</c:v>
                </c:pt>
                <c:pt idx="1073">
                  <c:v>4.4969999999999999</c:v>
                </c:pt>
                <c:pt idx="1074">
                  <c:v>4.5579999999999998</c:v>
                </c:pt>
                <c:pt idx="1075">
                  <c:v>4.5970000000000004</c:v>
                </c:pt>
                <c:pt idx="1076">
                  <c:v>4.6050000000000004</c:v>
                </c:pt>
                <c:pt idx="1077">
                  <c:v>4.6059999999999999</c:v>
                </c:pt>
                <c:pt idx="1078">
                  <c:v>4.617</c:v>
                </c:pt>
                <c:pt idx="1079">
                  <c:v>4.6520000000000001</c:v>
                </c:pt>
                <c:pt idx="1080">
                  <c:v>4.6539999999999999</c:v>
                </c:pt>
                <c:pt idx="1081">
                  <c:v>4.6639999999999997</c:v>
                </c:pt>
                <c:pt idx="1082">
                  <c:v>4.6740000000000004</c:v>
                </c:pt>
                <c:pt idx="1083">
                  <c:v>4.6989999999999998</c:v>
                </c:pt>
                <c:pt idx="1084">
                  <c:v>4.718</c:v>
                </c:pt>
                <c:pt idx="1085">
                  <c:v>4.7279999999999998</c:v>
                </c:pt>
                <c:pt idx="1086">
                  <c:v>4.7309999999999999</c:v>
                </c:pt>
                <c:pt idx="1087">
                  <c:v>4.7270000000000003</c:v>
                </c:pt>
                <c:pt idx="1088">
                  <c:v>4.7309999999999999</c:v>
                </c:pt>
                <c:pt idx="1089">
                  <c:v>4.7359999999999998</c:v>
                </c:pt>
                <c:pt idx="1090">
                  <c:v>4.7409999999999997</c:v>
                </c:pt>
                <c:pt idx="1091">
                  <c:v>4.7409999999999997</c:v>
                </c:pt>
                <c:pt idx="1092">
                  <c:v>4.742</c:v>
                </c:pt>
                <c:pt idx="1093">
                  <c:v>4.742</c:v>
                </c:pt>
                <c:pt idx="1094">
                  <c:v>4.7439999999999998</c:v>
                </c:pt>
                <c:pt idx="1095">
                  <c:v>4.7439999999999998</c:v>
                </c:pt>
                <c:pt idx="1096">
                  <c:v>4.7469999999999999</c:v>
                </c:pt>
                <c:pt idx="1097">
                  <c:v>4.7530000000000001</c:v>
                </c:pt>
                <c:pt idx="1098">
                  <c:v>4.7640000000000002</c:v>
                </c:pt>
                <c:pt idx="1099">
                  <c:v>4.774</c:v>
                </c:pt>
                <c:pt idx="1100">
                  <c:v>4.7839999999999998</c:v>
                </c:pt>
                <c:pt idx="1101">
                  <c:v>4.7939999999999996</c:v>
                </c:pt>
                <c:pt idx="1102">
                  <c:v>4.8049999999999997</c:v>
                </c:pt>
                <c:pt idx="1103">
                  <c:v>4.82</c:v>
                </c:pt>
                <c:pt idx="1104">
                  <c:v>4.8289999999999997</c:v>
                </c:pt>
                <c:pt idx="1105">
                  <c:v>4.8369999999999997</c:v>
                </c:pt>
                <c:pt idx="1106">
                  <c:v>4.8470000000000004</c:v>
                </c:pt>
                <c:pt idx="1107">
                  <c:v>4.8479999999999999</c:v>
                </c:pt>
                <c:pt idx="1108">
                  <c:v>4.8570000000000002</c:v>
                </c:pt>
                <c:pt idx="1109">
                  <c:v>4.8570000000000002</c:v>
                </c:pt>
                <c:pt idx="1110">
                  <c:v>4.8550000000000004</c:v>
                </c:pt>
                <c:pt idx="1111">
                  <c:v>4.8570000000000002</c:v>
                </c:pt>
                <c:pt idx="1112">
                  <c:v>4.8570000000000002</c:v>
                </c:pt>
                <c:pt idx="1113">
                  <c:v>4.8559999999999999</c:v>
                </c:pt>
                <c:pt idx="1114">
                  <c:v>4.8550000000000004</c:v>
                </c:pt>
                <c:pt idx="1115">
                  <c:v>4.8550000000000004</c:v>
                </c:pt>
                <c:pt idx="1116">
                  <c:v>4.8570000000000002</c:v>
                </c:pt>
                <c:pt idx="1117">
                  <c:v>4.8559999999999999</c:v>
                </c:pt>
                <c:pt idx="1118">
                  <c:v>4.859</c:v>
                </c:pt>
                <c:pt idx="1119">
                  <c:v>4.8600000000000003</c:v>
                </c:pt>
                <c:pt idx="1120">
                  <c:v>4.859</c:v>
                </c:pt>
                <c:pt idx="1121">
                  <c:v>4.8579999999999997</c:v>
                </c:pt>
                <c:pt idx="1122">
                  <c:v>4.8559999999999999</c:v>
                </c:pt>
                <c:pt idx="1123">
                  <c:v>4.8579999999999997</c:v>
                </c:pt>
                <c:pt idx="1124">
                  <c:v>4.8550000000000004</c:v>
                </c:pt>
                <c:pt idx="1125">
                  <c:v>4.8570000000000002</c:v>
                </c:pt>
                <c:pt idx="1126">
                  <c:v>4.8570000000000002</c:v>
                </c:pt>
                <c:pt idx="1127">
                  <c:v>4.8570000000000002</c:v>
                </c:pt>
                <c:pt idx="1128">
                  <c:v>4.8570000000000002</c:v>
                </c:pt>
                <c:pt idx="1129">
                  <c:v>4.8600000000000003</c:v>
                </c:pt>
                <c:pt idx="1130">
                  <c:v>4.8639999999999999</c:v>
                </c:pt>
                <c:pt idx="1131">
                  <c:v>4.8650000000000002</c:v>
                </c:pt>
                <c:pt idx="1132">
                  <c:v>4.8639999999999999</c:v>
                </c:pt>
                <c:pt idx="1133">
                  <c:v>4.8639999999999999</c:v>
                </c:pt>
                <c:pt idx="1134">
                  <c:v>4.8659999999999997</c:v>
                </c:pt>
                <c:pt idx="1135">
                  <c:v>4.9669999999999996</c:v>
                </c:pt>
                <c:pt idx="1136">
                  <c:v>4.9610000000000003</c:v>
                </c:pt>
                <c:pt idx="1137">
                  <c:v>4.96</c:v>
                </c:pt>
                <c:pt idx="1138">
                  <c:v>4.9589999999999996</c:v>
                </c:pt>
                <c:pt idx="1139">
                  <c:v>4.9580000000000002</c:v>
                </c:pt>
                <c:pt idx="1140">
                  <c:v>4.9610000000000003</c:v>
                </c:pt>
                <c:pt idx="1141">
                  <c:v>4.96</c:v>
                </c:pt>
                <c:pt idx="1142">
                  <c:v>4.9610000000000003</c:v>
                </c:pt>
                <c:pt idx="1143">
                  <c:v>4.9619999999999997</c:v>
                </c:pt>
                <c:pt idx="1144">
                  <c:v>4.9610000000000003</c:v>
                </c:pt>
                <c:pt idx="1145">
                  <c:v>4.9589999999999996</c:v>
                </c:pt>
                <c:pt idx="1146">
                  <c:v>4.9580000000000002</c:v>
                </c:pt>
                <c:pt idx="1147">
                  <c:v>4.9580000000000002</c:v>
                </c:pt>
                <c:pt idx="1148">
                  <c:v>4.9580000000000002</c:v>
                </c:pt>
                <c:pt idx="1149">
                  <c:v>4.9550000000000001</c:v>
                </c:pt>
                <c:pt idx="1150">
                  <c:v>4.9470000000000001</c:v>
                </c:pt>
                <c:pt idx="1151">
                  <c:v>4.9470000000000001</c:v>
                </c:pt>
                <c:pt idx="1152">
                  <c:v>4.9550000000000001</c:v>
                </c:pt>
                <c:pt idx="1153">
                  <c:v>4.9560000000000004</c:v>
                </c:pt>
                <c:pt idx="1154">
                  <c:v>4.9660000000000002</c:v>
                </c:pt>
                <c:pt idx="1155">
                  <c:v>4.9589999999999996</c:v>
                </c:pt>
                <c:pt idx="1156">
                  <c:v>4.96</c:v>
                </c:pt>
                <c:pt idx="1157">
                  <c:v>4.9619999999999997</c:v>
                </c:pt>
                <c:pt idx="1158">
                  <c:v>4.9619999999999997</c:v>
                </c:pt>
                <c:pt idx="1159">
                  <c:v>4.9630000000000001</c:v>
                </c:pt>
                <c:pt idx="1160">
                  <c:v>4.9630000000000001</c:v>
                </c:pt>
                <c:pt idx="1161">
                  <c:v>4.9619999999999997</c:v>
                </c:pt>
                <c:pt idx="1162">
                  <c:v>4.9610000000000003</c:v>
                </c:pt>
                <c:pt idx="1163">
                  <c:v>4.9569999999999999</c:v>
                </c:pt>
                <c:pt idx="1164">
                  <c:v>4.9580000000000002</c:v>
                </c:pt>
                <c:pt idx="1165">
                  <c:v>4.9569999999999999</c:v>
                </c:pt>
                <c:pt idx="1166">
                  <c:v>4.96</c:v>
                </c:pt>
                <c:pt idx="1167">
                  <c:v>4.9610000000000003</c:v>
                </c:pt>
                <c:pt idx="1168">
                  <c:v>4.9630000000000001</c:v>
                </c:pt>
                <c:pt idx="1169">
                  <c:v>4.9619999999999997</c:v>
                </c:pt>
                <c:pt idx="1170">
                  <c:v>4.9619999999999997</c:v>
                </c:pt>
                <c:pt idx="1171">
                  <c:v>4.9619999999999997</c:v>
                </c:pt>
                <c:pt idx="1172">
                  <c:v>4.9610000000000003</c:v>
                </c:pt>
                <c:pt idx="1173">
                  <c:v>4.9630000000000001</c:v>
                </c:pt>
                <c:pt idx="1174">
                  <c:v>4.968</c:v>
                </c:pt>
                <c:pt idx="1175">
                  <c:v>4.968</c:v>
                </c:pt>
                <c:pt idx="1176">
                  <c:v>4.97</c:v>
                </c:pt>
                <c:pt idx="1177">
                  <c:v>4.968</c:v>
                </c:pt>
                <c:pt idx="1178">
                  <c:v>4.9669999999999996</c:v>
                </c:pt>
                <c:pt idx="1179">
                  <c:v>4.968</c:v>
                </c:pt>
                <c:pt idx="1180">
                  <c:v>4.9660000000000002</c:v>
                </c:pt>
                <c:pt idx="1181">
                  <c:v>4.9649999999999999</c:v>
                </c:pt>
                <c:pt idx="1182">
                  <c:v>4.9660000000000002</c:v>
                </c:pt>
                <c:pt idx="1183">
                  <c:v>4.9649999999999999</c:v>
                </c:pt>
                <c:pt idx="1184">
                  <c:v>4.9640000000000004</c:v>
                </c:pt>
                <c:pt idx="1185">
                  <c:v>4.9660000000000002</c:v>
                </c:pt>
                <c:pt idx="1186">
                  <c:v>4.9630000000000001</c:v>
                </c:pt>
                <c:pt idx="1187">
                  <c:v>4.9630000000000001</c:v>
                </c:pt>
                <c:pt idx="1188">
                  <c:v>4.9640000000000004</c:v>
                </c:pt>
                <c:pt idx="1189">
                  <c:v>4.9630000000000001</c:v>
                </c:pt>
                <c:pt idx="1190">
                  <c:v>4.9640000000000004</c:v>
                </c:pt>
                <c:pt idx="1191">
                  <c:v>4.9649999999999999</c:v>
                </c:pt>
                <c:pt idx="1192">
                  <c:v>4.9649999999999999</c:v>
                </c:pt>
                <c:pt idx="1193">
                  <c:v>4.9640000000000004</c:v>
                </c:pt>
                <c:pt idx="1194">
                  <c:v>4.9619999999999997</c:v>
                </c:pt>
                <c:pt idx="1195">
                  <c:v>4.9630000000000001</c:v>
                </c:pt>
                <c:pt idx="1196">
                  <c:v>4.9610000000000003</c:v>
                </c:pt>
                <c:pt idx="1197">
                  <c:v>4.9610000000000003</c:v>
                </c:pt>
                <c:pt idx="1198">
                  <c:v>4.96</c:v>
                </c:pt>
                <c:pt idx="1199">
                  <c:v>4.9610000000000003</c:v>
                </c:pt>
                <c:pt idx="1200">
                  <c:v>4.96</c:v>
                </c:pt>
                <c:pt idx="1201">
                  <c:v>4.9589999999999996</c:v>
                </c:pt>
                <c:pt idx="1202">
                  <c:v>4.9580000000000002</c:v>
                </c:pt>
                <c:pt idx="1203">
                  <c:v>4.9589999999999996</c:v>
                </c:pt>
                <c:pt idx="1204">
                  <c:v>4.9580000000000002</c:v>
                </c:pt>
                <c:pt idx="1205">
                  <c:v>4.9580000000000002</c:v>
                </c:pt>
                <c:pt idx="1206">
                  <c:v>4.9640000000000004</c:v>
                </c:pt>
                <c:pt idx="1207">
                  <c:v>4.9690000000000003</c:v>
                </c:pt>
                <c:pt idx="1208">
                  <c:v>4.9729999999999999</c:v>
                </c:pt>
                <c:pt idx="1209">
                  <c:v>4.9909999999999997</c:v>
                </c:pt>
                <c:pt idx="1210">
                  <c:v>5.0049999999999999</c:v>
                </c:pt>
                <c:pt idx="1211">
                  <c:v>5.0289999999999999</c:v>
                </c:pt>
                <c:pt idx="1212">
                  <c:v>5.0549999999999997</c:v>
                </c:pt>
                <c:pt idx="1213">
                  <c:v>5.0659999999999998</c:v>
                </c:pt>
                <c:pt idx="1214">
                  <c:v>5.1189999999999998</c:v>
                </c:pt>
                <c:pt idx="1215">
                  <c:v>5.1420000000000003</c:v>
                </c:pt>
                <c:pt idx="1216">
                  <c:v>5.2370000000000001</c:v>
                </c:pt>
                <c:pt idx="1217">
                  <c:v>5.2770000000000001</c:v>
                </c:pt>
                <c:pt idx="1218">
                  <c:v>5.2910000000000004</c:v>
                </c:pt>
                <c:pt idx="1219">
                  <c:v>5.33</c:v>
                </c:pt>
                <c:pt idx="1220">
                  <c:v>5.3390000000000004</c:v>
                </c:pt>
                <c:pt idx="1221">
                  <c:v>5.3449999999999998</c:v>
                </c:pt>
                <c:pt idx="1222">
                  <c:v>5.3769999999999998</c:v>
                </c:pt>
                <c:pt idx="1223">
                  <c:v>5.3929999999999998</c:v>
                </c:pt>
                <c:pt idx="1224">
                  <c:v>5.3929999999999998</c:v>
                </c:pt>
                <c:pt idx="1225">
                  <c:v>5.3810000000000002</c:v>
                </c:pt>
                <c:pt idx="1226">
                  <c:v>5.3179999999999996</c:v>
                </c:pt>
                <c:pt idx="1227">
                  <c:v>5.2350000000000003</c:v>
                </c:pt>
                <c:pt idx="1228">
                  <c:v>5.1680000000000001</c:v>
                </c:pt>
                <c:pt idx="1229">
                  <c:v>5.09</c:v>
                </c:pt>
                <c:pt idx="1230">
                  <c:v>5.0449999999999999</c:v>
                </c:pt>
                <c:pt idx="1231">
                  <c:v>5</c:v>
                </c:pt>
                <c:pt idx="1232">
                  <c:v>4.968</c:v>
                </c:pt>
                <c:pt idx="1233">
                  <c:v>4.9359999999999999</c:v>
                </c:pt>
                <c:pt idx="1234">
                  <c:v>4.9210000000000003</c:v>
                </c:pt>
                <c:pt idx="1235">
                  <c:v>4.9180000000000001</c:v>
                </c:pt>
                <c:pt idx="1236">
                  <c:v>4.9119999999999999</c:v>
                </c:pt>
                <c:pt idx="1237">
                  <c:v>4.8600000000000003</c:v>
                </c:pt>
                <c:pt idx="1238">
                  <c:v>4.827</c:v>
                </c:pt>
                <c:pt idx="1239">
                  <c:v>4.7939999999999996</c:v>
                </c:pt>
                <c:pt idx="1240">
                  <c:v>4.76</c:v>
                </c:pt>
                <c:pt idx="1241">
                  <c:v>4.7329999999999997</c:v>
                </c:pt>
                <c:pt idx="1242">
                  <c:v>4.7</c:v>
                </c:pt>
                <c:pt idx="1243">
                  <c:v>4.6630000000000003</c:v>
                </c:pt>
                <c:pt idx="1244">
                  <c:v>4.5919999999999996</c:v>
                </c:pt>
                <c:pt idx="1245">
                  <c:v>4.4740000000000002</c:v>
                </c:pt>
                <c:pt idx="1246">
                  <c:v>4.4059999999999997</c:v>
                </c:pt>
                <c:pt idx="1247">
                  <c:v>4.343</c:v>
                </c:pt>
                <c:pt idx="1248">
                  <c:v>4.2859999999999996</c:v>
                </c:pt>
                <c:pt idx="1249">
                  <c:v>4.2450000000000001</c:v>
                </c:pt>
                <c:pt idx="1250">
                  <c:v>4.2229999999999999</c:v>
                </c:pt>
                <c:pt idx="1251">
                  <c:v>4.1909999999999998</c:v>
                </c:pt>
                <c:pt idx="1252">
                  <c:v>4.1529999999999996</c:v>
                </c:pt>
                <c:pt idx="1253">
                  <c:v>4.12</c:v>
                </c:pt>
                <c:pt idx="1254">
                  <c:v>4.0759999999999996</c:v>
                </c:pt>
                <c:pt idx="1255">
                  <c:v>4.0209999999999999</c:v>
                </c:pt>
                <c:pt idx="1256">
                  <c:v>3.97</c:v>
                </c:pt>
                <c:pt idx="1257">
                  <c:v>3.9369999999999998</c:v>
                </c:pt>
                <c:pt idx="1258">
                  <c:v>3.9009999999999998</c:v>
                </c:pt>
                <c:pt idx="1259">
                  <c:v>3.879</c:v>
                </c:pt>
                <c:pt idx="1260">
                  <c:v>3.8530000000000002</c:v>
                </c:pt>
                <c:pt idx="1261">
                  <c:v>3.8159999999999998</c:v>
                </c:pt>
                <c:pt idx="1262">
                  <c:v>3.786</c:v>
                </c:pt>
                <c:pt idx="1263">
                  <c:v>3.7429999999999999</c:v>
                </c:pt>
                <c:pt idx="1264">
                  <c:v>3.669</c:v>
                </c:pt>
                <c:pt idx="1265">
                  <c:v>3.5630000000000002</c:v>
                </c:pt>
                <c:pt idx="1266">
                  <c:v>3.488</c:v>
                </c:pt>
                <c:pt idx="1267">
                  <c:v>3.4279999999999999</c:v>
                </c:pt>
                <c:pt idx="1268">
                  <c:v>3.3759999999999999</c:v>
                </c:pt>
                <c:pt idx="1269">
                  <c:v>3.3290000000000002</c:v>
                </c:pt>
                <c:pt idx="1270">
                  <c:v>3.282</c:v>
                </c:pt>
                <c:pt idx="1271">
                  <c:v>3.2429999999999999</c:v>
                </c:pt>
                <c:pt idx="1272">
                  <c:v>3.2040000000000002</c:v>
                </c:pt>
                <c:pt idx="1273">
                  <c:v>3.1549999999999998</c:v>
                </c:pt>
                <c:pt idx="1274">
                  <c:v>3.125</c:v>
                </c:pt>
                <c:pt idx="1275">
                  <c:v>3.0819999999999999</c:v>
                </c:pt>
                <c:pt idx="1276">
                  <c:v>3.0529999999999999</c:v>
                </c:pt>
                <c:pt idx="1277">
                  <c:v>3.0190000000000001</c:v>
                </c:pt>
                <c:pt idx="1278">
                  <c:v>2.9910000000000001</c:v>
                </c:pt>
                <c:pt idx="1279">
                  <c:v>2.9729999999999999</c:v>
                </c:pt>
                <c:pt idx="1280">
                  <c:v>2.9279999999999999</c:v>
                </c:pt>
                <c:pt idx="1281">
                  <c:v>2.8919999999999999</c:v>
                </c:pt>
                <c:pt idx="1282">
                  <c:v>2.859</c:v>
                </c:pt>
                <c:pt idx="1283">
                  <c:v>2.8220000000000001</c:v>
                </c:pt>
                <c:pt idx="1284">
                  <c:v>2.7970000000000002</c:v>
                </c:pt>
                <c:pt idx="1285">
                  <c:v>2.762</c:v>
                </c:pt>
                <c:pt idx="1286">
                  <c:v>2.7290000000000001</c:v>
                </c:pt>
                <c:pt idx="1287">
                  <c:v>2.6920000000000002</c:v>
                </c:pt>
                <c:pt idx="1288">
                  <c:v>2.653</c:v>
                </c:pt>
                <c:pt idx="1289">
                  <c:v>2.6120000000000001</c:v>
                </c:pt>
                <c:pt idx="1290">
                  <c:v>2.5720000000000001</c:v>
                </c:pt>
                <c:pt idx="1291">
                  <c:v>2.5099999999999998</c:v>
                </c:pt>
                <c:pt idx="1292">
                  <c:v>2.4529999999999998</c:v>
                </c:pt>
                <c:pt idx="1293">
                  <c:v>2.41</c:v>
                </c:pt>
                <c:pt idx="1294">
                  <c:v>2.37</c:v>
                </c:pt>
                <c:pt idx="1295">
                  <c:v>2.3119999999999998</c:v>
                </c:pt>
                <c:pt idx="1296">
                  <c:v>2.254</c:v>
                </c:pt>
                <c:pt idx="1297">
                  <c:v>2.1989999999999998</c:v>
                </c:pt>
                <c:pt idx="1298">
                  <c:v>2.149</c:v>
                </c:pt>
                <c:pt idx="1299">
                  <c:v>2.13</c:v>
                </c:pt>
                <c:pt idx="1300">
                  <c:v>2.1150000000000002</c:v>
                </c:pt>
                <c:pt idx="1301">
                  <c:v>2.101</c:v>
                </c:pt>
                <c:pt idx="1302">
                  <c:v>2.0859999999999999</c:v>
                </c:pt>
                <c:pt idx="1303">
                  <c:v>2.077</c:v>
                </c:pt>
                <c:pt idx="1304">
                  <c:v>2.0640000000000001</c:v>
                </c:pt>
                <c:pt idx="1305">
                  <c:v>2.0529999999999999</c:v>
                </c:pt>
                <c:pt idx="1306">
                  <c:v>2.0390000000000001</c:v>
                </c:pt>
                <c:pt idx="1307">
                  <c:v>2.0219999999999998</c:v>
                </c:pt>
                <c:pt idx="1308">
                  <c:v>2.0049999999999999</c:v>
                </c:pt>
                <c:pt idx="1309">
                  <c:v>1.9890000000000001</c:v>
                </c:pt>
                <c:pt idx="1310">
                  <c:v>1.9750000000000001</c:v>
                </c:pt>
                <c:pt idx="1311">
                  <c:v>1.9590000000000001</c:v>
                </c:pt>
                <c:pt idx="1312">
                  <c:v>1.9430000000000001</c:v>
                </c:pt>
                <c:pt idx="1313">
                  <c:v>1.927</c:v>
                </c:pt>
                <c:pt idx="1314">
                  <c:v>1.9119999999999999</c:v>
                </c:pt>
                <c:pt idx="1315">
                  <c:v>1.9</c:v>
                </c:pt>
                <c:pt idx="1316">
                  <c:v>1.8879999999999999</c:v>
                </c:pt>
                <c:pt idx="1317">
                  <c:v>1.875</c:v>
                </c:pt>
                <c:pt idx="1318">
                  <c:v>1.867</c:v>
                </c:pt>
                <c:pt idx="1319">
                  <c:v>1.8580000000000001</c:v>
                </c:pt>
                <c:pt idx="1320">
                  <c:v>1.8480000000000001</c:v>
                </c:pt>
                <c:pt idx="1321">
                  <c:v>1.835</c:v>
                </c:pt>
                <c:pt idx="1322">
                  <c:v>1.825</c:v>
                </c:pt>
                <c:pt idx="1323">
                  <c:v>1.8109999999999999</c:v>
                </c:pt>
                <c:pt idx="1324">
                  <c:v>1.7989999999999999</c:v>
                </c:pt>
                <c:pt idx="1325">
                  <c:v>1.778</c:v>
                </c:pt>
                <c:pt idx="1326">
                  <c:v>1.7569999999999999</c:v>
                </c:pt>
                <c:pt idx="1327">
                  <c:v>1.726</c:v>
                </c:pt>
                <c:pt idx="1328">
                  <c:v>1.7030000000000001</c:v>
                </c:pt>
                <c:pt idx="1329">
                  <c:v>1.6870000000000001</c:v>
                </c:pt>
                <c:pt idx="1330">
                  <c:v>1.663</c:v>
                </c:pt>
                <c:pt idx="1331">
                  <c:v>1.65</c:v>
                </c:pt>
                <c:pt idx="1332">
                  <c:v>1.64</c:v>
                </c:pt>
                <c:pt idx="1333">
                  <c:v>1.629</c:v>
                </c:pt>
                <c:pt idx="1334">
                  <c:v>1.6140000000000001</c:v>
                </c:pt>
                <c:pt idx="1335">
                  <c:v>1.6020000000000001</c:v>
                </c:pt>
                <c:pt idx="1336">
                  <c:v>1.5840000000000001</c:v>
                </c:pt>
                <c:pt idx="1337">
                  <c:v>1.5740000000000001</c:v>
                </c:pt>
                <c:pt idx="1338">
                  <c:v>1.56</c:v>
                </c:pt>
                <c:pt idx="1339">
                  <c:v>1.556</c:v>
                </c:pt>
                <c:pt idx="1340">
                  <c:v>1.548</c:v>
                </c:pt>
                <c:pt idx="1341">
                  <c:v>1.538</c:v>
                </c:pt>
                <c:pt idx="1342">
                  <c:v>1.5309999999999999</c:v>
                </c:pt>
                <c:pt idx="1343">
                  <c:v>1.52</c:v>
                </c:pt>
                <c:pt idx="1344">
                  <c:v>1.51</c:v>
                </c:pt>
                <c:pt idx="1345">
                  <c:v>1.498</c:v>
                </c:pt>
                <c:pt idx="1346">
                  <c:v>1.4830000000000001</c:v>
                </c:pt>
                <c:pt idx="1347">
                  <c:v>1.4790000000000001</c:v>
                </c:pt>
                <c:pt idx="1348">
                  <c:v>1.466</c:v>
                </c:pt>
                <c:pt idx="1349">
                  <c:v>1.4530000000000001</c:v>
                </c:pt>
                <c:pt idx="1350">
                  <c:v>1.4450000000000001</c:v>
                </c:pt>
                <c:pt idx="1351">
                  <c:v>1.4350000000000001</c:v>
                </c:pt>
                <c:pt idx="1352">
                  <c:v>1.423</c:v>
                </c:pt>
                <c:pt idx="1353">
                  <c:v>1.415</c:v>
                </c:pt>
                <c:pt idx="1354">
                  <c:v>1.41</c:v>
                </c:pt>
                <c:pt idx="1355">
                  <c:v>1.405</c:v>
                </c:pt>
                <c:pt idx="1356">
                  <c:v>1.405</c:v>
                </c:pt>
                <c:pt idx="1357">
                  <c:v>1.405</c:v>
                </c:pt>
                <c:pt idx="1358">
                  <c:v>1.405</c:v>
                </c:pt>
                <c:pt idx="1359">
                  <c:v>1.4059999999999999</c:v>
                </c:pt>
                <c:pt idx="1360">
                  <c:v>1.4</c:v>
                </c:pt>
                <c:pt idx="1361">
                  <c:v>1.3919999999999999</c:v>
                </c:pt>
                <c:pt idx="1362">
                  <c:v>1.3839999999999999</c:v>
                </c:pt>
                <c:pt idx="1363">
                  <c:v>1.3720000000000001</c:v>
                </c:pt>
                <c:pt idx="1364">
                  <c:v>1.365</c:v>
                </c:pt>
                <c:pt idx="1365">
                  <c:v>1.3540000000000001</c:v>
                </c:pt>
                <c:pt idx="1366">
                  <c:v>1.3440000000000001</c:v>
                </c:pt>
                <c:pt idx="1367">
                  <c:v>1.3340000000000001</c:v>
                </c:pt>
                <c:pt idx="1368">
                  <c:v>1.327</c:v>
                </c:pt>
                <c:pt idx="1369">
                  <c:v>1.3129999999999999</c:v>
                </c:pt>
                <c:pt idx="1370">
                  <c:v>1.2989999999999999</c:v>
                </c:pt>
                <c:pt idx="1371">
                  <c:v>1.2909999999999999</c:v>
                </c:pt>
                <c:pt idx="1372">
                  <c:v>1.2809999999999999</c:v>
                </c:pt>
                <c:pt idx="1373">
                  <c:v>1.266</c:v>
                </c:pt>
                <c:pt idx="1374">
                  <c:v>1.25</c:v>
                </c:pt>
                <c:pt idx="1375">
                  <c:v>1.244</c:v>
                </c:pt>
                <c:pt idx="1376">
                  <c:v>1.2370000000000001</c:v>
                </c:pt>
                <c:pt idx="1377">
                  <c:v>1.244</c:v>
                </c:pt>
                <c:pt idx="1378">
                  <c:v>1.252</c:v>
                </c:pt>
                <c:pt idx="1379">
                  <c:v>1.2589999999999999</c:v>
                </c:pt>
                <c:pt idx="1380">
                  <c:v>1.264</c:v>
                </c:pt>
                <c:pt idx="1381">
                  <c:v>1.266</c:v>
                </c:pt>
                <c:pt idx="1382">
                  <c:v>1.27</c:v>
                </c:pt>
                <c:pt idx="1383">
                  <c:v>1.27</c:v>
                </c:pt>
                <c:pt idx="1384">
                  <c:v>1.2689999999999999</c:v>
                </c:pt>
                <c:pt idx="1385">
                  <c:v>1.266</c:v>
                </c:pt>
                <c:pt idx="1386">
                  <c:v>1.262</c:v>
                </c:pt>
                <c:pt idx="1387">
                  <c:v>1.26</c:v>
                </c:pt>
                <c:pt idx="1388">
                  <c:v>1.26</c:v>
                </c:pt>
                <c:pt idx="1389">
                  <c:v>1.268</c:v>
                </c:pt>
                <c:pt idx="1390">
                  <c:v>1.2809999999999999</c:v>
                </c:pt>
                <c:pt idx="1391">
                  <c:v>1.286</c:v>
                </c:pt>
                <c:pt idx="1392">
                  <c:v>1.2829999999999999</c:v>
                </c:pt>
                <c:pt idx="1393">
                  <c:v>1.2769999999999999</c:v>
                </c:pt>
                <c:pt idx="1394">
                  <c:v>1.268</c:v>
                </c:pt>
                <c:pt idx="1395">
                  <c:v>1.26</c:v>
                </c:pt>
                <c:pt idx="1396">
                  <c:v>1.252</c:v>
                </c:pt>
                <c:pt idx="1397">
                  <c:v>1.244</c:v>
                </c:pt>
                <c:pt idx="1398">
                  <c:v>1.2350000000000001</c:v>
                </c:pt>
                <c:pt idx="1399">
                  <c:v>1.224</c:v>
                </c:pt>
                <c:pt idx="1400">
                  <c:v>1.2150000000000001</c:v>
                </c:pt>
                <c:pt idx="1401">
                  <c:v>1.206</c:v>
                </c:pt>
                <c:pt idx="1402">
                  <c:v>1.1950000000000001</c:v>
                </c:pt>
                <c:pt idx="1403">
                  <c:v>1.145</c:v>
                </c:pt>
                <c:pt idx="1404">
                  <c:v>1.1200000000000001</c:v>
                </c:pt>
                <c:pt idx="1405">
                  <c:v>1.1080000000000001</c:v>
                </c:pt>
                <c:pt idx="1406">
                  <c:v>1.099</c:v>
                </c:pt>
                <c:pt idx="1407">
                  <c:v>1.085</c:v>
                </c:pt>
                <c:pt idx="1408">
                  <c:v>1.0720000000000001</c:v>
                </c:pt>
                <c:pt idx="1409">
                  <c:v>1.0589999999999999</c:v>
                </c:pt>
                <c:pt idx="1410">
                  <c:v>1.048</c:v>
                </c:pt>
                <c:pt idx="1411">
                  <c:v>1.044</c:v>
                </c:pt>
                <c:pt idx="1412">
                  <c:v>1.0289999999999999</c:v>
                </c:pt>
                <c:pt idx="1413">
                  <c:v>1.018</c:v>
                </c:pt>
                <c:pt idx="1414">
                  <c:v>1.0069999999999999</c:v>
                </c:pt>
                <c:pt idx="1415">
                  <c:v>0.996</c:v>
                </c:pt>
                <c:pt idx="1416">
                  <c:v>0.98499999999999999</c:v>
                </c:pt>
                <c:pt idx="1417">
                  <c:v>0.97899999999999998</c:v>
                </c:pt>
                <c:pt idx="1418">
                  <c:v>0.96899999999999997</c:v>
                </c:pt>
                <c:pt idx="1419">
                  <c:v>0.95399999999999996</c:v>
                </c:pt>
                <c:pt idx="1420">
                  <c:v>0.94399999999999995</c:v>
                </c:pt>
                <c:pt idx="1421">
                  <c:v>0.93700000000000006</c:v>
                </c:pt>
                <c:pt idx="1422">
                  <c:v>0.93300000000000005</c:v>
                </c:pt>
                <c:pt idx="1423">
                  <c:v>0.92700000000000005</c:v>
                </c:pt>
                <c:pt idx="1424">
                  <c:v>0.92100000000000004</c:v>
                </c:pt>
                <c:pt idx="1425">
                  <c:v>0.91400000000000003</c:v>
                </c:pt>
                <c:pt idx="1426">
                  <c:v>0.90800000000000003</c:v>
                </c:pt>
                <c:pt idx="1427">
                  <c:v>0.90300000000000002</c:v>
                </c:pt>
                <c:pt idx="1428">
                  <c:v>0.89900000000000002</c:v>
                </c:pt>
                <c:pt idx="1429">
                  <c:v>0.89300000000000002</c:v>
                </c:pt>
                <c:pt idx="1430">
                  <c:v>0.88600000000000001</c:v>
                </c:pt>
                <c:pt idx="1431">
                  <c:v>0.88400000000000001</c:v>
                </c:pt>
                <c:pt idx="1432">
                  <c:v>0.88400000000000001</c:v>
                </c:pt>
                <c:pt idx="1433">
                  <c:v>0.88300000000000001</c:v>
                </c:pt>
                <c:pt idx="1434">
                  <c:v>0.88100000000000001</c:v>
                </c:pt>
                <c:pt idx="1435">
                  <c:v>0.88400000000000001</c:v>
                </c:pt>
                <c:pt idx="1436">
                  <c:v>0.88300000000000001</c:v>
                </c:pt>
                <c:pt idx="1437">
                  <c:v>0.879</c:v>
                </c:pt>
                <c:pt idx="1438">
                  <c:v>0.873</c:v>
                </c:pt>
                <c:pt idx="1439">
                  <c:v>0.86899999999999999</c:v>
                </c:pt>
                <c:pt idx="1440">
                  <c:v>0.86099999999999999</c:v>
                </c:pt>
                <c:pt idx="1441">
                  <c:v>0.85899999999999999</c:v>
                </c:pt>
                <c:pt idx="1442">
                  <c:v>0.85399999999999998</c:v>
                </c:pt>
                <c:pt idx="1443">
                  <c:v>0.85099999999999998</c:v>
                </c:pt>
                <c:pt idx="1444">
                  <c:v>0.84899999999999998</c:v>
                </c:pt>
                <c:pt idx="1445">
                  <c:v>0.84299999999999997</c:v>
                </c:pt>
                <c:pt idx="1446">
                  <c:v>0.83799999999999997</c:v>
                </c:pt>
                <c:pt idx="1447">
                  <c:v>0.83399999999999996</c:v>
                </c:pt>
                <c:pt idx="1448">
                  <c:v>0.82899999999999996</c:v>
                </c:pt>
                <c:pt idx="1449">
                  <c:v>0.82499999999999996</c:v>
                </c:pt>
                <c:pt idx="1450">
                  <c:v>0.82099999999999995</c:v>
                </c:pt>
                <c:pt idx="1451">
                  <c:v>0.81899999999999995</c:v>
                </c:pt>
                <c:pt idx="1452">
                  <c:v>0.81299999999999994</c:v>
                </c:pt>
                <c:pt idx="1453">
                  <c:v>0.80900000000000005</c:v>
                </c:pt>
                <c:pt idx="1454">
                  <c:v>0.80300000000000005</c:v>
                </c:pt>
                <c:pt idx="1455">
                  <c:v>0.79700000000000004</c:v>
                </c:pt>
                <c:pt idx="1456">
                  <c:v>0.78800000000000003</c:v>
                </c:pt>
                <c:pt idx="1457">
                  <c:v>0.78100000000000003</c:v>
                </c:pt>
                <c:pt idx="1458">
                  <c:v>0.77800000000000002</c:v>
                </c:pt>
                <c:pt idx="1459">
                  <c:v>0.77300000000000002</c:v>
                </c:pt>
                <c:pt idx="1460">
                  <c:v>0.77100000000000002</c:v>
                </c:pt>
                <c:pt idx="1461">
                  <c:v>0.77</c:v>
                </c:pt>
                <c:pt idx="1462">
                  <c:v>0.76800000000000002</c:v>
                </c:pt>
                <c:pt idx="1463">
                  <c:v>0.76600000000000001</c:v>
                </c:pt>
                <c:pt idx="1464">
                  <c:v>0.76200000000000001</c:v>
                </c:pt>
                <c:pt idx="1465">
                  <c:v>0.75800000000000001</c:v>
                </c:pt>
                <c:pt idx="1466">
                  <c:v>0.755</c:v>
                </c:pt>
                <c:pt idx="1467">
                  <c:v>0.749</c:v>
                </c:pt>
                <c:pt idx="1468">
                  <c:v>0.74299999999999999</c:v>
                </c:pt>
                <c:pt idx="1469">
                  <c:v>0.74099999999999999</c:v>
                </c:pt>
                <c:pt idx="1470">
                  <c:v>0.73899999999999999</c:v>
                </c:pt>
                <c:pt idx="1471">
                  <c:v>0.75</c:v>
                </c:pt>
                <c:pt idx="1472">
                  <c:v>0.753</c:v>
                </c:pt>
                <c:pt idx="1473">
                  <c:v>0.754</c:v>
                </c:pt>
                <c:pt idx="1474">
                  <c:v>0.752</c:v>
                </c:pt>
                <c:pt idx="1475">
                  <c:v>0.746</c:v>
                </c:pt>
                <c:pt idx="1476">
                  <c:v>0.74399999999999999</c:v>
                </c:pt>
                <c:pt idx="1477">
                  <c:v>0.74</c:v>
                </c:pt>
                <c:pt idx="1478">
                  <c:v>0.74099999999999999</c:v>
                </c:pt>
                <c:pt idx="1479">
                  <c:v>0.74299999999999999</c:v>
                </c:pt>
                <c:pt idx="1480">
                  <c:v>0.74299999999999999</c:v>
                </c:pt>
                <c:pt idx="1481">
                  <c:v>0.74199999999999999</c:v>
                </c:pt>
                <c:pt idx="1482">
                  <c:v>0.74199999999999999</c:v>
                </c:pt>
                <c:pt idx="1483">
                  <c:v>0.74</c:v>
                </c:pt>
                <c:pt idx="1484">
                  <c:v>0.73899999999999999</c:v>
                </c:pt>
                <c:pt idx="1485">
                  <c:v>0.73899999999999999</c:v>
                </c:pt>
                <c:pt idx="1486">
                  <c:v>0.73699999999999999</c:v>
                </c:pt>
                <c:pt idx="1487">
                  <c:v>0.73499999999999999</c:v>
                </c:pt>
                <c:pt idx="1488">
                  <c:v>0.73299999999999998</c:v>
                </c:pt>
                <c:pt idx="1489">
                  <c:v>0.73</c:v>
                </c:pt>
                <c:pt idx="1490">
                  <c:v>0.73099999999999998</c:v>
                </c:pt>
                <c:pt idx="1491">
                  <c:v>0.72799999999999998</c:v>
                </c:pt>
                <c:pt idx="1492">
                  <c:v>0.72399999999999998</c:v>
                </c:pt>
                <c:pt idx="1493">
                  <c:v>0.72199999999999998</c:v>
                </c:pt>
                <c:pt idx="1494">
                  <c:v>0.72</c:v>
                </c:pt>
                <c:pt idx="1495">
                  <c:v>0.72199999999999998</c:v>
                </c:pt>
                <c:pt idx="1496">
                  <c:v>0.72</c:v>
                </c:pt>
                <c:pt idx="1497">
                  <c:v>0.71899999999999997</c:v>
                </c:pt>
                <c:pt idx="1498">
                  <c:v>0.71599999999999997</c:v>
                </c:pt>
                <c:pt idx="1499">
                  <c:v>0.71599999999999997</c:v>
                </c:pt>
                <c:pt idx="1500">
                  <c:v>0.71499999999999997</c:v>
                </c:pt>
                <c:pt idx="1501">
                  <c:v>0.71499999999999997</c:v>
                </c:pt>
                <c:pt idx="1502">
                  <c:v>0.71499999999999997</c:v>
                </c:pt>
                <c:pt idx="1503">
                  <c:v>0.71399999999999997</c:v>
                </c:pt>
                <c:pt idx="1504">
                  <c:v>0.71399999999999997</c:v>
                </c:pt>
                <c:pt idx="1505">
                  <c:v>0.71399999999999997</c:v>
                </c:pt>
                <c:pt idx="1506">
                  <c:v>0.71499999999999997</c:v>
                </c:pt>
                <c:pt idx="1507">
                  <c:v>0.71499999999999997</c:v>
                </c:pt>
                <c:pt idx="1508">
                  <c:v>0.71499999999999997</c:v>
                </c:pt>
                <c:pt idx="1509">
                  <c:v>0.71399999999999997</c:v>
                </c:pt>
                <c:pt idx="1510">
                  <c:v>0.71499999999999997</c:v>
                </c:pt>
                <c:pt idx="1511">
                  <c:v>0.71599999999999997</c:v>
                </c:pt>
                <c:pt idx="1512">
                  <c:v>0.71599999999999997</c:v>
                </c:pt>
                <c:pt idx="1513">
                  <c:v>0.71699999999999997</c:v>
                </c:pt>
                <c:pt idx="1514">
                  <c:v>0.71799999999999997</c:v>
                </c:pt>
                <c:pt idx="1515">
                  <c:v>0.71899999999999997</c:v>
                </c:pt>
                <c:pt idx="1516">
                  <c:v>0.72</c:v>
                </c:pt>
                <c:pt idx="1517">
                  <c:v>0.72099999999999997</c:v>
                </c:pt>
                <c:pt idx="1518">
                  <c:v>0.72</c:v>
                </c:pt>
                <c:pt idx="1519">
                  <c:v>0.71799999999999997</c:v>
                </c:pt>
                <c:pt idx="1520">
                  <c:v>0.71699999999999997</c:v>
                </c:pt>
                <c:pt idx="1521">
                  <c:v>0.71599999999999997</c:v>
                </c:pt>
                <c:pt idx="1522">
                  <c:v>0.71499999999999997</c:v>
                </c:pt>
                <c:pt idx="1523">
                  <c:v>0.71399999999999997</c:v>
                </c:pt>
                <c:pt idx="1524">
                  <c:v>0.71399999999999997</c:v>
                </c:pt>
                <c:pt idx="1525">
                  <c:v>0.71499999999999997</c:v>
                </c:pt>
                <c:pt idx="1526">
                  <c:v>0.71499999999999997</c:v>
                </c:pt>
                <c:pt idx="1527">
                  <c:v>0.71499999999999997</c:v>
                </c:pt>
                <c:pt idx="1528">
                  <c:v>0.71199999999999997</c:v>
                </c:pt>
                <c:pt idx="1529">
                  <c:v>0.71</c:v>
                </c:pt>
                <c:pt idx="1530">
                  <c:v>0.70899999999999996</c:v>
                </c:pt>
                <c:pt idx="1531">
                  <c:v>0.70799999999999996</c:v>
                </c:pt>
                <c:pt idx="1532">
                  <c:v>0.70599999999999996</c:v>
                </c:pt>
                <c:pt idx="1533">
                  <c:v>0.70699999999999996</c:v>
                </c:pt>
                <c:pt idx="1534">
                  <c:v>0.70599999999999996</c:v>
                </c:pt>
                <c:pt idx="1535">
                  <c:v>0.70699999999999996</c:v>
                </c:pt>
                <c:pt idx="1536">
                  <c:v>0.7</c:v>
                </c:pt>
                <c:pt idx="1537">
                  <c:v>0.7</c:v>
                </c:pt>
                <c:pt idx="1538">
                  <c:v>0.7</c:v>
                </c:pt>
                <c:pt idx="1539">
                  <c:v>0.69899999999999995</c:v>
                </c:pt>
                <c:pt idx="1540">
                  <c:v>0.69399999999999995</c:v>
                </c:pt>
                <c:pt idx="1541">
                  <c:v>0.69199999999999995</c:v>
                </c:pt>
                <c:pt idx="1542">
                  <c:v>0.69099999999999995</c:v>
                </c:pt>
                <c:pt idx="1543">
                  <c:v>0.68899999999999995</c:v>
                </c:pt>
                <c:pt idx="1544">
                  <c:v>0.68500000000000005</c:v>
                </c:pt>
                <c:pt idx="1545">
                  <c:v>0.68400000000000005</c:v>
                </c:pt>
                <c:pt idx="1546">
                  <c:v>0.68200000000000005</c:v>
                </c:pt>
                <c:pt idx="1547">
                  <c:v>0.68</c:v>
                </c:pt>
                <c:pt idx="1548">
                  <c:v>0.67700000000000005</c:v>
                </c:pt>
                <c:pt idx="1549">
                  <c:v>0.67500000000000004</c:v>
                </c:pt>
                <c:pt idx="1550">
                  <c:v>0.67400000000000004</c:v>
                </c:pt>
                <c:pt idx="1551">
                  <c:v>0.67200000000000004</c:v>
                </c:pt>
                <c:pt idx="1552">
                  <c:v>0.67</c:v>
                </c:pt>
                <c:pt idx="1553">
                  <c:v>0.66900000000000004</c:v>
                </c:pt>
                <c:pt idx="1554">
                  <c:v>0.66700000000000004</c:v>
                </c:pt>
                <c:pt idx="1555">
                  <c:v>0.66500000000000004</c:v>
                </c:pt>
                <c:pt idx="1556">
                  <c:v>0.66500000000000004</c:v>
                </c:pt>
                <c:pt idx="1557">
                  <c:v>0.66500000000000004</c:v>
                </c:pt>
                <c:pt idx="1558">
                  <c:v>0.66500000000000004</c:v>
                </c:pt>
                <c:pt idx="1559">
                  <c:v>0.66500000000000004</c:v>
                </c:pt>
                <c:pt idx="1560">
                  <c:v>0.66500000000000004</c:v>
                </c:pt>
                <c:pt idx="1561">
                  <c:v>0.66500000000000004</c:v>
                </c:pt>
                <c:pt idx="1562">
                  <c:v>0.66300000000000003</c:v>
                </c:pt>
                <c:pt idx="1563">
                  <c:v>0.66100000000000003</c:v>
                </c:pt>
                <c:pt idx="1564">
                  <c:v>0.66100000000000003</c:v>
                </c:pt>
                <c:pt idx="1565">
                  <c:v>0.66200000000000003</c:v>
                </c:pt>
                <c:pt idx="1566">
                  <c:v>0.66200000000000003</c:v>
                </c:pt>
                <c:pt idx="1567">
                  <c:v>0.66300000000000003</c:v>
                </c:pt>
                <c:pt idx="1568">
                  <c:v>0.66100000000000003</c:v>
                </c:pt>
                <c:pt idx="1569">
                  <c:v>0.66300000000000003</c:v>
                </c:pt>
                <c:pt idx="1570">
                  <c:v>0.66200000000000003</c:v>
                </c:pt>
                <c:pt idx="1571">
                  <c:v>0.66</c:v>
                </c:pt>
                <c:pt idx="1572">
                  <c:v>0.66100000000000003</c:v>
                </c:pt>
                <c:pt idx="1573">
                  <c:v>0.66100000000000003</c:v>
                </c:pt>
                <c:pt idx="1574">
                  <c:v>0.66100000000000003</c:v>
                </c:pt>
                <c:pt idx="1575">
                  <c:v>0.65900000000000003</c:v>
                </c:pt>
                <c:pt idx="1576">
                  <c:v>0.65800000000000003</c:v>
                </c:pt>
                <c:pt idx="1577">
                  <c:v>0.65600000000000003</c:v>
                </c:pt>
                <c:pt idx="1578">
                  <c:v>0.65500000000000003</c:v>
                </c:pt>
                <c:pt idx="1579">
                  <c:v>0.65500000000000003</c:v>
                </c:pt>
                <c:pt idx="1580">
                  <c:v>0.65500000000000003</c:v>
                </c:pt>
                <c:pt idx="1581">
                  <c:v>0.65400000000000003</c:v>
                </c:pt>
                <c:pt idx="1582">
                  <c:v>0.65300000000000002</c:v>
                </c:pt>
                <c:pt idx="1583">
                  <c:v>0.65200000000000002</c:v>
                </c:pt>
                <c:pt idx="1584">
                  <c:v>0.65200000000000002</c:v>
                </c:pt>
                <c:pt idx="1585">
                  <c:v>0.65100000000000002</c:v>
                </c:pt>
                <c:pt idx="1586">
                  <c:v>0.65</c:v>
                </c:pt>
                <c:pt idx="1587">
                  <c:v>0.64900000000000002</c:v>
                </c:pt>
                <c:pt idx="1588">
                  <c:v>0.64600000000000002</c:v>
                </c:pt>
                <c:pt idx="1589">
                  <c:v>0.64600000000000002</c:v>
                </c:pt>
                <c:pt idx="1590">
                  <c:v>0.64400000000000002</c:v>
                </c:pt>
                <c:pt idx="1591">
                  <c:v>0.64300000000000002</c:v>
                </c:pt>
                <c:pt idx="1592">
                  <c:v>0.64200000000000002</c:v>
                </c:pt>
                <c:pt idx="1593">
                  <c:v>0.63900000000000001</c:v>
                </c:pt>
                <c:pt idx="1594">
                  <c:v>0.63700000000000001</c:v>
                </c:pt>
                <c:pt idx="1595">
                  <c:v>0.63600000000000001</c:v>
                </c:pt>
                <c:pt idx="1596">
                  <c:v>0.63500000000000001</c:v>
                </c:pt>
                <c:pt idx="1597">
                  <c:v>0.63600000000000001</c:v>
                </c:pt>
                <c:pt idx="1598">
                  <c:v>0.63500000000000001</c:v>
                </c:pt>
                <c:pt idx="1599">
                  <c:v>0.63500000000000001</c:v>
                </c:pt>
                <c:pt idx="1600">
                  <c:v>0.63400000000000001</c:v>
                </c:pt>
                <c:pt idx="1601">
                  <c:v>0.63500000000000001</c:v>
                </c:pt>
                <c:pt idx="1602">
                  <c:v>0.63800000000000001</c:v>
                </c:pt>
                <c:pt idx="1603">
                  <c:v>0.63900000000000001</c:v>
                </c:pt>
                <c:pt idx="1604">
                  <c:v>0.64</c:v>
                </c:pt>
                <c:pt idx="1605">
                  <c:v>0.64100000000000001</c:v>
                </c:pt>
                <c:pt idx="1606">
                  <c:v>0.64200000000000002</c:v>
                </c:pt>
                <c:pt idx="1607">
                  <c:v>0.64400000000000002</c:v>
                </c:pt>
                <c:pt idx="1608">
                  <c:v>0.64400000000000002</c:v>
                </c:pt>
                <c:pt idx="1609">
                  <c:v>0.64400000000000002</c:v>
                </c:pt>
                <c:pt idx="1610">
                  <c:v>0.64400000000000002</c:v>
                </c:pt>
                <c:pt idx="1611">
                  <c:v>0.64300000000000002</c:v>
                </c:pt>
                <c:pt idx="1612">
                  <c:v>0.64200000000000002</c:v>
                </c:pt>
                <c:pt idx="1613">
                  <c:v>0.64200000000000002</c:v>
                </c:pt>
                <c:pt idx="1614">
                  <c:v>0.64400000000000002</c:v>
                </c:pt>
                <c:pt idx="1615">
                  <c:v>0.64500000000000002</c:v>
                </c:pt>
                <c:pt idx="1616">
                  <c:v>0.64500000000000002</c:v>
                </c:pt>
                <c:pt idx="1617">
                  <c:v>0.64600000000000002</c:v>
                </c:pt>
                <c:pt idx="1618">
                  <c:v>0.65400000000000003</c:v>
                </c:pt>
                <c:pt idx="1619">
                  <c:v>0.65900000000000003</c:v>
                </c:pt>
                <c:pt idx="1620">
                  <c:v>0.66300000000000003</c:v>
                </c:pt>
                <c:pt idx="1621">
                  <c:v>0.66500000000000004</c:v>
                </c:pt>
                <c:pt idx="1622">
                  <c:v>0.66800000000000004</c:v>
                </c:pt>
                <c:pt idx="1623">
                  <c:v>0.67200000000000004</c:v>
                </c:pt>
                <c:pt idx="1624">
                  <c:v>0.67700000000000005</c:v>
                </c:pt>
                <c:pt idx="1625">
                  <c:v>0.68200000000000005</c:v>
                </c:pt>
                <c:pt idx="1626">
                  <c:v>0.68200000000000005</c:v>
                </c:pt>
                <c:pt idx="1627">
                  <c:v>0.68200000000000005</c:v>
                </c:pt>
                <c:pt idx="1628">
                  <c:v>0.68200000000000005</c:v>
                </c:pt>
                <c:pt idx="1629">
                  <c:v>0.68300000000000005</c:v>
                </c:pt>
                <c:pt idx="1630">
                  <c:v>0.68400000000000005</c:v>
                </c:pt>
                <c:pt idx="1631">
                  <c:v>0.68500000000000005</c:v>
                </c:pt>
                <c:pt idx="1632">
                  <c:v>0.68799999999999994</c:v>
                </c:pt>
                <c:pt idx="1633">
                  <c:v>0.69</c:v>
                </c:pt>
                <c:pt idx="1634">
                  <c:v>0.69199999999999995</c:v>
                </c:pt>
                <c:pt idx="1635">
                  <c:v>0.69499999999999995</c:v>
                </c:pt>
                <c:pt idx="1636">
                  <c:v>0.69699999999999995</c:v>
                </c:pt>
                <c:pt idx="1637">
                  <c:v>0.69699999999999995</c:v>
                </c:pt>
                <c:pt idx="1638">
                  <c:v>0.69699999999999995</c:v>
                </c:pt>
                <c:pt idx="1639">
                  <c:v>0.69899999999999995</c:v>
                </c:pt>
                <c:pt idx="1640">
                  <c:v>0.69899999999999995</c:v>
                </c:pt>
                <c:pt idx="1641">
                  <c:v>0.70099999999999996</c:v>
                </c:pt>
                <c:pt idx="1642">
                  <c:v>0.70199999999999996</c:v>
                </c:pt>
                <c:pt idx="1643">
                  <c:v>0.70399999999999996</c:v>
                </c:pt>
                <c:pt idx="1644">
                  <c:v>0.70599999999999996</c:v>
                </c:pt>
                <c:pt idx="1645">
                  <c:v>0.70699999999999996</c:v>
                </c:pt>
                <c:pt idx="1646">
                  <c:v>0.71099999999999997</c:v>
                </c:pt>
                <c:pt idx="1647">
                  <c:v>0.71299999999999997</c:v>
                </c:pt>
                <c:pt idx="1648">
                  <c:v>0.71499999999999997</c:v>
                </c:pt>
                <c:pt idx="1649">
                  <c:v>0.71799999999999997</c:v>
                </c:pt>
                <c:pt idx="1650">
                  <c:v>0.71899999999999997</c:v>
                </c:pt>
                <c:pt idx="1651">
                  <c:v>0.72</c:v>
                </c:pt>
                <c:pt idx="1652">
                  <c:v>0.72299999999999998</c:v>
                </c:pt>
                <c:pt idx="1653">
                  <c:v>0.72699999999999998</c:v>
                </c:pt>
                <c:pt idx="1654">
                  <c:v>0.72899999999999998</c:v>
                </c:pt>
                <c:pt idx="1655">
                  <c:v>0.73199999999999998</c:v>
                </c:pt>
                <c:pt idx="1656">
                  <c:v>0.73299999999999998</c:v>
                </c:pt>
                <c:pt idx="1657">
                  <c:v>0.73699999999999999</c:v>
                </c:pt>
                <c:pt idx="1658">
                  <c:v>0.73899999999999999</c:v>
                </c:pt>
                <c:pt idx="1659">
                  <c:v>0.74199999999999999</c:v>
                </c:pt>
                <c:pt idx="1660">
                  <c:v>0.748</c:v>
                </c:pt>
                <c:pt idx="1661">
                  <c:v>0.754</c:v>
                </c:pt>
                <c:pt idx="1662">
                  <c:v>0.76100000000000001</c:v>
                </c:pt>
                <c:pt idx="1663">
                  <c:v>0.76700000000000002</c:v>
                </c:pt>
                <c:pt idx="1664">
                  <c:v>0.78200000000000003</c:v>
                </c:pt>
                <c:pt idx="1665">
                  <c:v>0.79</c:v>
                </c:pt>
                <c:pt idx="1666">
                  <c:v>0.79300000000000004</c:v>
                </c:pt>
                <c:pt idx="1667">
                  <c:v>0.79700000000000004</c:v>
                </c:pt>
                <c:pt idx="1668">
                  <c:v>0.80200000000000005</c:v>
                </c:pt>
                <c:pt idx="1669">
                  <c:v>0.81</c:v>
                </c:pt>
                <c:pt idx="1670">
                  <c:v>0.82199999999999995</c:v>
                </c:pt>
                <c:pt idx="1671">
                  <c:v>0.82699999999999996</c:v>
                </c:pt>
                <c:pt idx="1672">
                  <c:v>0.83499999999999996</c:v>
                </c:pt>
                <c:pt idx="1673">
                  <c:v>0.84</c:v>
                </c:pt>
                <c:pt idx="1674">
                  <c:v>0.84599999999999997</c:v>
                </c:pt>
                <c:pt idx="1675">
                  <c:v>0.86099999999999999</c:v>
                </c:pt>
                <c:pt idx="1676">
                  <c:v>0.87</c:v>
                </c:pt>
                <c:pt idx="1677">
                  <c:v>0.876</c:v>
                </c:pt>
                <c:pt idx="1678">
                  <c:v>0.88100000000000001</c:v>
                </c:pt>
                <c:pt idx="1679">
                  <c:v>0.88400000000000001</c:v>
                </c:pt>
                <c:pt idx="1680">
                  <c:v>0.88500000000000001</c:v>
                </c:pt>
                <c:pt idx="1681">
                  <c:v>0.88900000000000001</c:v>
                </c:pt>
                <c:pt idx="1682">
                  <c:v>0.89300000000000002</c:v>
                </c:pt>
                <c:pt idx="1683">
                  <c:v>0.89600000000000002</c:v>
                </c:pt>
                <c:pt idx="1684">
                  <c:v>0.89900000000000002</c:v>
                </c:pt>
                <c:pt idx="1685">
                  <c:v>0.89600000000000002</c:v>
                </c:pt>
                <c:pt idx="1686">
                  <c:v>0.89800000000000002</c:v>
                </c:pt>
                <c:pt idx="1687">
                  <c:v>0.89900000000000002</c:v>
                </c:pt>
                <c:pt idx="1688">
                  <c:v>0.9</c:v>
                </c:pt>
                <c:pt idx="1689">
                  <c:v>0.90400000000000003</c:v>
                </c:pt>
                <c:pt idx="1690">
                  <c:v>0.90500000000000003</c:v>
                </c:pt>
                <c:pt idx="1691">
                  <c:v>0.90400000000000003</c:v>
                </c:pt>
                <c:pt idx="1692">
                  <c:v>0.90400000000000003</c:v>
                </c:pt>
                <c:pt idx="1693">
                  <c:v>0.90300000000000002</c:v>
                </c:pt>
                <c:pt idx="1694">
                  <c:v>0.89900000000000002</c:v>
                </c:pt>
                <c:pt idx="1695">
                  <c:v>0.89800000000000002</c:v>
                </c:pt>
                <c:pt idx="1696">
                  <c:v>0.89600000000000002</c:v>
                </c:pt>
                <c:pt idx="1697">
                  <c:v>0.89500000000000002</c:v>
                </c:pt>
                <c:pt idx="1698">
                  <c:v>0.89400000000000002</c:v>
                </c:pt>
                <c:pt idx="1699">
                  <c:v>0.89100000000000001</c:v>
                </c:pt>
                <c:pt idx="1700">
                  <c:v>0.89</c:v>
                </c:pt>
                <c:pt idx="1701">
                  <c:v>0.89100000000000001</c:v>
                </c:pt>
                <c:pt idx="1702">
                  <c:v>0.88900000000000001</c:v>
                </c:pt>
                <c:pt idx="1703">
                  <c:v>0.89</c:v>
                </c:pt>
                <c:pt idx="1704">
                  <c:v>0.88900000000000001</c:v>
                </c:pt>
                <c:pt idx="1705">
                  <c:v>0.88800000000000001</c:v>
                </c:pt>
                <c:pt idx="1706">
                  <c:v>0.88800000000000001</c:v>
                </c:pt>
                <c:pt idx="1707">
                  <c:v>0.88600000000000001</c:v>
                </c:pt>
                <c:pt idx="1708">
                  <c:v>0.88600000000000001</c:v>
                </c:pt>
                <c:pt idx="1709">
                  <c:v>0.88400000000000001</c:v>
                </c:pt>
                <c:pt idx="1710">
                  <c:v>0.88300000000000001</c:v>
                </c:pt>
                <c:pt idx="1711">
                  <c:v>0.88200000000000001</c:v>
                </c:pt>
                <c:pt idx="1712">
                  <c:v>0.88100000000000001</c:v>
                </c:pt>
                <c:pt idx="1713">
                  <c:v>0.88</c:v>
                </c:pt>
                <c:pt idx="1714">
                  <c:v>0.879</c:v>
                </c:pt>
                <c:pt idx="1715">
                  <c:v>0.878</c:v>
                </c:pt>
                <c:pt idx="1716">
                  <c:v>0.879</c:v>
                </c:pt>
                <c:pt idx="1717">
                  <c:v>0.877</c:v>
                </c:pt>
                <c:pt idx="1718">
                  <c:v>0.876</c:v>
                </c:pt>
                <c:pt idx="1719">
                  <c:v>0.879</c:v>
                </c:pt>
                <c:pt idx="1720">
                  <c:v>0.879</c:v>
                </c:pt>
                <c:pt idx="1721">
                  <c:v>0.876</c:v>
                </c:pt>
                <c:pt idx="1722">
                  <c:v>0.879</c:v>
                </c:pt>
                <c:pt idx="1723">
                  <c:v>0.879</c:v>
                </c:pt>
                <c:pt idx="1724">
                  <c:v>0.878</c:v>
                </c:pt>
                <c:pt idx="1725">
                  <c:v>0.879</c:v>
                </c:pt>
                <c:pt idx="1726">
                  <c:v>0.879</c:v>
                </c:pt>
                <c:pt idx="1727">
                  <c:v>0.88</c:v>
                </c:pt>
                <c:pt idx="1728">
                  <c:v>0.88600000000000001</c:v>
                </c:pt>
                <c:pt idx="1729">
                  <c:v>0.89200000000000002</c:v>
                </c:pt>
                <c:pt idx="1730">
                  <c:v>0.94199999999999995</c:v>
                </c:pt>
                <c:pt idx="1731">
                  <c:v>0.95299999999999996</c:v>
                </c:pt>
                <c:pt idx="1732">
                  <c:v>0.95599999999999996</c:v>
                </c:pt>
                <c:pt idx="1733">
                  <c:v>0.95899999999999996</c:v>
                </c:pt>
                <c:pt idx="1734">
                  <c:v>0.96499999999999997</c:v>
                </c:pt>
                <c:pt idx="1735">
                  <c:v>0.97199999999999998</c:v>
                </c:pt>
                <c:pt idx="1736">
                  <c:v>0.97699999999999998</c:v>
                </c:pt>
                <c:pt idx="1737">
                  <c:v>0.98199999999999998</c:v>
                </c:pt>
                <c:pt idx="1738">
                  <c:v>0.98499999999999999</c:v>
                </c:pt>
                <c:pt idx="1739">
                  <c:v>0.98699999999999999</c:v>
                </c:pt>
                <c:pt idx="1740">
                  <c:v>0.99299999999999999</c:v>
                </c:pt>
                <c:pt idx="1741">
                  <c:v>1</c:v>
                </c:pt>
                <c:pt idx="1742">
                  <c:v>1.008</c:v>
                </c:pt>
                <c:pt idx="1743">
                  <c:v>1.016</c:v>
                </c:pt>
                <c:pt idx="1744">
                  <c:v>1.0249999999999999</c:v>
                </c:pt>
                <c:pt idx="1745">
                  <c:v>1.0289999999999999</c:v>
                </c:pt>
                <c:pt idx="1746">
                  <c:v>1.032</c:v>
                </c:pt>
                <c:pt idx="1747">
                  <c:v>1.0369999999999999</c:v>
                </c:pt>
                <c:pt idx="1748">
                  <c:v>1.0429999999999999</c:v>
                </c:pt>
                <c:pt idx="1749">
                  <c:v>1.0449999999999999</c:v>
                </c:pt>
                <c:pt idx="1750">
                  <c:v>1.0449999999999999</c:v>
                </c:pt>
                <c:pt idx="1751">
                  <c:v>1.046</c:v>
                </c:pt>
                <c:pt idx="1752">
                  <c:v>1.0469999999999999</c:v>
                </c:pt>
                <c:pt idx="1753">
                  <c:v>1.0489999999999999</c:v>
                </c:pt>
                <c:pt idx="1754">
                  <c:v>1.05</c:v>
                </c:pt>
                <c:pt idx="1755">
                  <c:v>1.05</c:v>
                </c:pt>
                <c:pt idx="1756">
                  <c:v>1.05</c:v>
                </c:pt>
                <c:pt idx="1757">
                  <c:v>1.0489999999999999</c:v>
                </c:pt>
                <c:pt idx="1758">
                  <c:v>1.048</c:v>
                </c:pt>
                <c:pt idx="1759">
                  <c:v>1.05</c:v>
                </c:pt>
                <c:pt idx="1760">
                  <c:v>1.0489999999999999</c:v>
                </c:pt>
                <c:pt idx="1761">
                  <c:v>1.048</c:v>
                </c:pt>
                <c:pt idx="1762">
                  <c:v>1.046</c:v>
                </c:pt>
                <c:pt idx="1763">
                  <c:v>1.044</c:v>
                </c:pt>
                <c:pt idx="1764">
                  <c:v>1.0409999999999999</c:v>
                </c:pt>
                <c:pt idx="1765">
                  <c:v>1.04</c:v>
                </c:pt>
                <c:pt idx="1766">
                  <c:v>1.0389999999999999</c:v>
                </c:pt>
                <c:pt idx="1767">
                  <c:v>1.0349999999999999</c:v>
                </c:pt>
                <c:pt idx="1768">
                  <c:v>1.03</c:v>
                </c:pt>
                <c:pt idx="1769">
                  <c:v>1.0309999999999999</c:v>
                </c:pt>
                <c:pt idx="1770">
                  <c:v>1.028</c:v>
                </c:pt>
                <c:pt idx="1771">
                  <c:v>1.0269999999999999</c:v>
                </c:pt>
                <c:pt idx="1772">
                  <c:v>1.028</c:v>
                </c:pt>
                <c:pt idx="1773">
                  <c:v>1.026</c:v>
                </c:pt>
                <c:pt idx="1774">
                  <c:v>1.0269999999999999</c:v>
                </c:pt>
                <c:pt idx="1775">
                  <c:v>1.0269999999999999</c:v>
                </c:pt>
                <c:pt idx="1776">
                  <c:v>1.028</c:v>
                </c:pt>
                <c:pt idx="1777">
                  <c:v>1.0289999999999999</c:v>
                </c:pt>
                <c:pt idx="1778">
                  <c:v>1.0289999999999999</c:v>
                </c:pt>
                <c:pt idx="1779">
                  <c:v>1.0289999999999999</c:v>
                </c:pt>
                <c:pt idx="1780">
                  <c:v>1.028</c:v>
                </c:pt>
                <c:pt idx="1781">
                  <c:v>1.026</c:v>
                </c:pt>
                <c:pt idx="1782">
                  <c:v>1.026</c:v>
                </c:pt>
                <c:pt idx="1783">
                  <c:v>1.0249999999999999</c:v>
                </c:pt>
                <c:pt idx="1784">
                  <c:v>1.024</c:v>
                </c:pt>
                <c:pt idx="1785">
                  <c:v>1.0229999999999999</c:v>
                </c:pt>
                <c:pt idx="1786">
                  <c:v>1.022</c:v>
                </c:pt>
                <c:pt idx="1787">
                  <c:v>1.022</c:v>
                </c:pt>
                <c:pt idx="1788">
                  <c:v>1.0209999999999999</c:v>
                </c:pt>
                <c:pt idx="1789">
                  <c:v>1.0149999999999999</c:v>
                </c:pt>
                <c:pt idx="1790">
                  <c:v>1.014</c:v>
                </c:pt>
                <c:pt idx="1791">
                  <c:v>1.014</c:v>
                </c:pt>
                <c:pt idx="1792">
                  <c:v>1.014</c:v>
                </c:pt>
                <c:pt idx="1793">
                  <c:v>1.0129999999999999</c:v>
                </c:pt>
                <c:pt idx="1794">
                  <c:v>1.01</c:v>
                </c:pt>
                <c:pt idx="1795">
                  <c:v>1.006</c:v>
                </c:pt>
                <c:pt idx="1796">
                  <c:v>1.0009999999999999</c:v>
                </c:pt>
                <c:pt idx="1797">
                  <c:v>0.999</c:v>
                </c:pt>
                <c:pt idx="1798">
                  <c:v>0.998</c:v>
                </c:pt>
                <c:pt idx="1799">
                  <c:v>0.997</c:v>
                </c:pt>
                <c:pt idx="1800">
                  <c:v>0.997</c:v>
                </c:pt>
                <c:pt idx="1801">
                  <c:v>0.995</c:v>
                </c:pt>
                <c:pt idx="1802">
                  <c:v>0.995</c:v>
                </c:pt>
                <c:pt idx="1803">
                  <c:v>0.995</c:v>
                </c:pt>
                <c:pt idx="1804">
                  <c:v>0.998</c:v>
                </c:pt>
                <c:pt idx="1805">
                  <c:v>1.006</c:v>
                </c:pt>
                <c:pt idx="1806">
                  <c:v>1.0089999999999999</c:v>
                </c:pt>
                <c:pt idx="1807">
                  <c:v>1.012</c:v>
                </c:pt>
                <c:pt idx="1808">
                  <c:v>1.014</c:v>
                </c:pt>
                <c:pt idx="1809">
                  <c:v>1.016</c:v>
                </c:pt>
                <c:pt idx="1810">
                  <c:v>1.0249999999999999</c:v>
                </c:pt>
                <c:pt idx="1811">
                  <c:v>1.0289999999999999</c:v>
                </c:pt>
                <c:pt idx="1812">
                  <c:v>1.0309999999999999</c:v>
                </c:pt>
                <c:pt idx="1813">
                  <c:v>1.0509999999999999</c:v>
                </c:pt>
                <c:pt idx="1814">
                  <c:v>1.0569999999999999</c:v>
                </c:pt>
                <c:pt idx="1815">
                  <c:v>1.0629999999999999</c:v>
                </c:pt>
                <c:pt idx="1816">
                  <c:v>1.0740000000000001</c:v>
                </c:pt>
                <c:pt idx="1817">
                  <c:v>1.0820000000000001</c:v>
                </c:pt>
                <c:pt idx="1818">
                  <c:v>1.083</c:v>
                </c:pt>
                <c:pt idx="1819">
                  <c:v>1.087</c:v>
                </c:pt>
                <c:pt idx="1820">
                  <c:v>1.0880000000000001</c:v>
                </c:pt>
                <c:pt idx="1821">
                  <c:v>1.0840000000000001</c:v>
                </c:pt>
                <c:pt idx="1822">
                  <c:v>1.079</c:v>
                </c:pt>
                <c:pt idx="1823">
                  <c:v>1.089</c:v>
                </c:pt>
                <c:pt idx="1824">
                  <c:v>1.0940000000000001</c:v>
                </c:pt>
                <c:pt idx="1825">
                  <c:v>1.093</c:v>
                </c:pt>
                <c:pt idx="1826">
                  <c:v>1.091</c:v>
                </c:pt>
                <c:pt idx="1827">
                  <c:v>1.0900000000000001</c:v>
                </c:pt>
                <c:pt idx="1828">
                  <c:v>1.089</c:v>
                </c:pt>
                <c:pt idx="1829">
                  <c:v>1.0860000000000001</c:v>
                </c:pt>
                <c:pt idx="1830">
                  <c:v>1.0780000000000001</c:v>
                </c:pt>
                <c:pt idx="1831">
                  <c:v>1.079</c:v>
                </c:pt>
                <c:pt idx="1832">
                  <c:v>1.0820000000000001</c:v>
                </c:pt>
                <c:pt idx="1833">
                  <c:v>1.087</c:v>
                </c:pt>
                <c:pt idx="1834">
                  <c:v>1.0880000000000001</c:v>
                </c:pt>
                <c:pt idx="1835">
                  <c:v>1.0920000000000001</c:v>
                </c:pt>
                <c:pt idx="1836">
                  <c:v>1.0940000000000001</c:v>
                </c:pt>
                <c:pt idx="1837">
                  <c:v>1.0960000000000001</c:v>
                </c:pt>
                <c:pt idx="1838">
                  <c:v>1.095</c:v>
                </c:pt>
                <c:pt idx="1839">
                  <c:v>1.0980000000000001</c:v>
                </c:pt>
                <c:pt idx="1840">
                  <c:v>1.1619999999999999</c:v>
                </c:pt>
                <c:pt idx="1841">
                  <c:v>1.1719999999999999</c:v>
                </c:pt>
                <c:pt idx="1842">
                  <c:v>1.18</c:v>
                </c:pt>
                <c:pt idx="1843">
                  <c:v>1.179</c:v>
                </c:pt>
                <c:pt idx="1844">
                  <c:v>1.175</c:v>
                </c:pt>
                <c:pt idx="1845">
                  <c:v>1.173</c:v>
                </c:pt>
                <c:pt idx="1846">
                  <c:v>1.1739999999999999</c:v>
                </c:pt>
                <c:pt idx="1847">
                  <c:v>1.167</c:v>
                </c:pt>
                <c:pt idx="1848">
                  <c:v>1.17</c:v>
                </c:pt>
                <c:pt idx="1849">
                  <c:v>1.17</c:v>
                </c:pt>
                <c:pt idx="1850">
                  <c:v>1.1719999999999999</c:v>
                </c:pt>
                <c:pt idx="1851">
                  <c:v>1.179</c:v>
                </c:pt>
                <c:pt idx="1852">
                  <c:v>1.1850000000000001</c:v>
                </c:pt>
                <c:pt idx="1853">
                  <c:v>1.1910000000000001</c:v>
                </c:pt>
                <c:pt idx="1854">
                  <c:v>1.1970000000000001</c:v>
                </c:pt>
                <c:pt idx="1855">
                  <c:v>1.2030000000000001</c:v>
                </c:pt>
                <c:pt idx="1856">
                  <c:v>1.21</c:v>
                </c:pt>
                <c:pt idx="1857">
                  <c:v>1.2190000000000001</c:v>
                </c:pt>
                <c:pt idx="1858">
                  <c:v>1.2310000000000001</c:v>
                </c:pt>
                <c:pt idx="1859">
                  <c:v>1.2390000000000001</c:v>
                </c:pt>
                <c:pt idx="1860">
                  <c:v>1.2490000000000001</c:v>
                </c:pt>
                <c:pt idx="1861">
                  <c:v>1.2549999999999999</c:v>
                </c:pt>
                <c:pt idx="1862">
                  <c:v>1.262</c:v>
                </c:pt>
                <c:pt idx="1863">
                  <c:v>1.2689999999999999</c:v>
                </c:pt>
                <c:pt idx="1864">
                  <c:v>1.28</c:v>
                </c:pt>
                <c:pt idx="1865">
                  <c:v>1.294</c:v>
                </c:pt>
                <c:pt idx="1866">
                  <c:v>1.3109999999999999</c:v>
                </c:pt>
                <c:pt idx="1867">
                  <c:v>1.32</c:v>
                </c:pt>
                <c:pt idx="1868">
                  <c:v>1.327</c:v>
                </c:pt>
                <c:pt idx="1869">
                  <c:v>1.3320000000000001</c:v>
                </c:pt>
                <c:pt idx="1870">
                  <c:v>1.3320000000000001</c:v>
                </c:pt>
                <c:pt idx="1871">
                  <c:v>1.3380000000000001</c:v>
                </c:pt>
                <c:pt idx="1872">
                  <c:v>1.343</c:v>
                </c:pt>
                <c:pt idx="1873">
                  <c:v>1.349</c:v>
                </c:pt>
                <c:pt idx="1874">
                  <c:v>1.3560000000000001</c:v>
                </c:pt>
                <c:pt idx="1875">
                  <c:v>1.361</c:v>
                </c:pt>
                <c:pt idx="1876">
                  <c:v>1.365</c:v>
                </c:pt>
                <c:pt idx="1877">
                  <c:v>1.375</c:v>
                </c:pt>
                <c:pt idx="1878">
                  <c:v>1.385</c:v>
                </c:pt>
                <c:pt idx="1879">
                  <c:v>1.395</c:v>
                </c:pt>
                <c:pt idx="1880">
                  <c:v>1.4019999999999999</c:v>
                </c:pt>
                <c:pt idx="1881">
                  <c:v>1.415</c:v>
                </c:pt>
                <c:pt idx="1882">
                  <c:v>1.4239999999999999</c:v>
                </c:pt>
                <c:pt idx="1883">
                  <c:v>1.419</c:v>
                </c:pt>
                <c:pt idx="1884">
                  <c:v>1.423</c:v>
                </c:pt>
                <c:pt idx="1885">
                  <c:v>1.4259999999999999</c:v>
                </c:pt>
                <c:pt idx="1886">
                  <c:v>1.42</c:v>
                </c:pt>
                <c:pt idx="1887">
                  <c:v>1.42</c:v>
                </c:pt>
                <c:pt idx="1888">
                  <c:v>1.425</c:v>
                </c:pt>
                <c:pt idx="1889">
                  <c:v>1.4259999999999999</c:v>
                </c:pt>
                <c:pt idx="1890">
                  <c:v>1.4279999999999999</c:v>
                </c:pt>
                <c:pt idx="1891">
                  <c:v>1.431</c:v>
                </c:pt>
                <c:pt idx="1892">
                  <c:v>1.4339999999999999</c:v>
                </c:pt>
                <c:pt idx="1893">
                  <c:v>1.4350000000000001</c:v>
                </c:pt>
                <c:pt idx="1894">
                  <c:v>1.4339999999999999</c:v>
                </c:pt>
                <c:pt idx="1895">
                  <c:v>1.4339999999999999</c:v>
                </c:pt>
                <c:pt idx="1896">
                  <c:v>1.4350000000000001</c:v>
                </c:pt>
                <c:pt idx="1897">
                  <c:v>1.4330000000000001</c:v>
                </c:pt>
                <c:pt idx="1898">
                  <c:v>1.43</c:v>
                </c:pt>
                <c:pt idx="1899">
                  <c:v>1.43</c:v>
                </c:pt>
                <c:pt idx="1900">
                  <c:v>1.4330000000000001</c:v>
                </c:pt>
                <c:pt idx="1901">
                  <c:v>1.4339999999999999</c:v>
                </c:pt>
                <c:pt idx="1902">
                  <c:v>1.4350000000000001</c:v>
                </c:pt>
                <c:pt idx="1903">
                  <c:v>1.4359999999999999</c:v>
                </c:pt>
                <c:pt idx="1904">
                  <c:v>1.4379999999999999</c:v>
                </c:pt>
                <c:pt idx="1905">
                  <c:v>1.4430000000000001</c:v>
                </c:pt>
                <c:pt idx="1906">
                  <c:v>1.452</c:v>
                </c:pt>
                <c:pt idx="1907">
                  <c:v>1.464</c:v>
                </c:pt>
                <c:pt idx="1908">
                  <c:v>1.4690000000000001</c:v>
                </c:pt>
                <c:pt idx="1909">
                  <c:v>1.4710000000000001</c:v>
                </c:pt>
                <c:pt idx="1910">
                  <c:v>1.4770000000000001</c:v>
                </c:pt>
                <c:pt idx="1911">
                  <c:v>1.4850000000000001</c:v>
                </c:pt>
                <c:pt idx="1912">
                  <c:v>1.494</c:v>
                </c:pt>
                <c:pt idx="1913">
                  <c:v>1.502</c:v>
                </c:pt>
                <c:pt idx="1914">
                  <c:v>1.51</c:v>
                </c:pt>
                <c:pt idx="1915">
                  <c:v>1.52</c:v>
                </c:pt>
                <c:pt idx="1916">
                  <c:v>1.526</c:v>
                </c:pt>
                <c:pt idx="1917">
                  <c:v>1.526</c:v>
                </c:pt>
                <c:pt idx="1918">
                  <c:v>1.528</c:v>
                </c:pt>
                <c:pt idx="1919">
                  <c:v>1.524</c:v>
                </c:pt>
                <c:pt idx="1920">
                  <c:v>1.5309999999999999</c:v>
                </c:pt>
                <c:pt idx="1921">
                  <c:v>1.5369999999999999</c:v>
                </c:pt>
                <c:pt idx="1922">
                  <c:v>1.5469999999999999</c:v>
                </c:pt>
                <c:pt idx="1923">
                  <c:v>1.556</c:v>
                </c:pt>
                <c:pt idx="1924">
                  <c:v>1.5629999999999999</c:v>
                </c:pt>
                <c:pt idx="1925">
                  <c:v>1.5680000000000001</c:v>
                </c:pt>
                <c:pt idx="1926">
                  <c:v>1.569</c:v>
                </c:pt>
                <c:pt idx="1927">
                  <c:v>1.583</c:v>
                </c:pt>
                <c:pt idx="1928">
                  <c:v>1.593</c:v>
                </c:pt>
                <c:pt idx="1929">
                  <c:v>1.601</c:v>
                </c:pt>
                <c:pt idx="1930">
                  <c:v>1.599</c:v>
                </c:pt>
                <c:pt idx="1931">
                  <c:v>1.605</c:v>
                </c:pt>
                <c:pt idx="1932">
                  <c:v>1.6060000000000001</c:v>
                </c:pt>
                <c:pt idx="1933">
                  <c:v>1.6080000000000001</c:v>
                </c:pt>
                <c:pt idx="1934">
                  <c:v>1.6080000000000001</c:v>
                </c:pt>
                <c:pt idx="1935">
                  <c:v>1.609</c:v>
                </c:pt>
                <c:pt idx="1936">
                  <c:v>1.6040000000000001</c:v>
                </c:pt>
                <c:pt idx="1937">
                  <c:v>1.6080000000000001</c:v>
                </c:pt>
                <c:pt idx="1938">
                  <c:v>1.611</c:v>
                </c:pt>
                <c:pt idx="1939">
                  <c:v>1.613</c:v>
                </c:pt>
                <c:pt idx="1940">
                  <c:v>1.615</c:v>
                </c:pt>
                <c:pt idx="1941">
                  <c:v>1.6120000000000001</c:v>
                </c:pt>
                <c:pt idx="1942">
                  <c:v>1.61</c:v>
                </c:pt>
                <c:pt idx="1943">
                  <c:v>1.609</c:v>
                </c:pt>
                <c:pt idx="1944">
                  <c:v>1.609</c:v>
                </c:pt>
                <c:pt idx="1945">
                  <c:v>1.605</c:v>
                </c:pt>
                <c:pt idx="1946">
                  <c:v>1.601</c:v>
                </c:pt>
                <c:pt idx="1947">
                  <c:v>1.6020000000000001</c:v>
                </c:pt>
                <c:pt idx="1948">
                  <c:v>1.5640000000000001</c:v>
                </c:pt>
                <c:pt idx="1949">
                  <c:v>1.56</c:v>
                </c:pt>
                <c:pt idx="1950">
                  <c:v>1.5549999999999999</c:v>
                </c:pt>
                <c:pt idx="1951">
                  <c:v>1.5449999999999999</c:v>
                </c:pt>
                <c:pt idx="1952">
                  <c:v>1.5349999999999999</c:v>
                </c:pt>
                <c:pt idx="1953">
                  <c:v>1.5349999999999999</c:v>
                </c:pt>
                <c:pt idx="1954">
                  <c:v>1.538</c:v>
                </c:pt>
                <c:pt idx="1955">
                  <c:v>1.536</c:v>
                </c:pt>
                <c:pt idx="1956">
                  <c:v>1.5349999999999999</c:v>
                </c:pt>
                <c:pt idx="1957">
                  <c:v>1.5349999999999999</c:v>
                </c:pt>
                <c:pt idx="1958">
                  <c:v>1.5329999999999999</c:v>
                </c:pt>
                <c:pt idx="1959">
                  <c:v>1.534</c:v>
                </c:pt>
                <c:pt idx="1960">
                  <c:v>1.536</c:v>
                </c:pt>
                <c:pt idx="1961">
                  <c:v>1.5389999999999999</c:v>
                </c:pt>
                <c:pt idx="1962">
                  <c:v>1.5389999999999999</c:v>
                </c:pt>
                <c:pt idx="1963">
                  <c:v>1.54</c:v>
                </c:pt>
                <c:pt idx="1964">
                  <c:v>1.54</c:v>
                </c:pt>
                <c:pt idx="1965">
                  <c:v>1.54</c:v>
                </c:pt>
                <c:pt idx="1966">
                  <c:v>1.542</c:v>
                </c:pt>
                <c:pt idx="1967">
                  <c:v>1.5429999999999999</c:v>
                </c:pt>
                <c:pt idx="1968">
                  <c:v>1.5409999999999999</c:v>
                </c:pt>
                <c:pt idx="1969">
                  <c:v>1.5369999999999999</c:v>
                </c:pt>
                <c:pt idx="1970">
                  <c:v>1.534</c:v>
                </c:pt>
                <c:pt idx="1971">
                  <c:v>1.532</c:v>
                </c:pt>
                <c:pt idx="1972">
                  <c:v>1.532</c:v>
                </c:pt>
                <c:pt idx="1973">
                  <c:v>1.53</c:v>
                </c:pt>
                <c:pt idx="1974">
                  <c:v>1.5269999999999999</c:v>
                </c:pt>
                <c:pt idx="1975">
                  <c:v>1.528</c:v>
                </c:pt>
                <c:pt idx="1976">
                  <c:v>1.5289999999999999</c:v>
                </c:pt>
                <c:pt idx="1977">
                  <c:v>1.5309999999999999</c:v>
                </c:pt>
                <c:pt idx="1978">
                  <c:v>1.5349999999999999</c:v>
                </c:pt>
                <c:pt idx="1979">
                  <c:v>1.536</c:v>
                </c:pt>
                <c:pt idx="1980">
                  <c:v>1.5369999999999999</c:v>
                </c:pt>
                <c:pt idx="1981">
                  <c:v>1.5369999999999999</c:v>
                </c:pt>
                <c:pt idx="1982">
                  <c:v>1.536</c:v>
                </c:pt>
                <c:pt idx="1983">
                  <c:v>1.5369999999999999</c:v>
                </c:pt>
                <c:pt idx="1984">
                  <c:v>1.5349999999999999</c:v>
                </c:pt>
                <c:pt idx="1985">
                  <c:v>1.5369999999999999</c:v>
                </c:pt>
                <c:pt idx="1986">
                  <c:v>1.544</c:v>
                </c:pt>
                <c:pt idx="1987">
                  <c:v>1.55</c:v>
                </c:pt>
                <c:pt idx="1988">
                  <c:v>1.554</c:v>
                </c:pt>
                <c:pt idx="1989">
                  <c:v>1.5569999999999999</c:v>
                </c:pt>
                <c:pt idx="1990">
                  <c:v>1.5569999999999999</c:v>
                </c:pt>
                <c:pt idx="1991">
                  <c:v>1.5580000000000001</c:v>
                </c:pt>
                <c:pt idx="1992">
                  <c:v>1.556</c:v>
                </c:pt>
                <c:pt idx="1993">
                  <c:v>1.5660000000000001</c:v>
                </c:pt>
                <c:pt idx="1994">
                  <c:v>1.5669999999999999</c:v>
                </c:pt>
                <c:pt idx="1995">
                  <c:v>1.57</c:v>
                </c:pt>
                <c:pt idx="1996">
                  <c:v>1.571</c:v>
                </c:pt>
                <c:pt idx="1997">
                  <c:v>1.5720000000000001</c:v>
                </c:pt>
                <c:pt idx="1998">
                  <c:v>1.5740000000000001</c:v>
                </c:pt>
                <c:pt idx="1999">
                  <c:v>1.5780000000000001</c:v>
                </c:pt>
                <c:pt idx="2000">
                  <c:v>1.579</c:v>
                </c:pt>
                <c:pt idx="2001">
                  <c:v>1.5820000000000001</c:v>
                </c:pt>
                <c:pt idx="2002">
                  <c:v>1.5840000000000001</c:v>
                </c:pt>
                <c:pt idx="2003">
                  <c:v>1.585</c:v>
                </c:pt>
                <c:pt idx="2004">
                  <c:v>1.5880000000000001</c:v>
                </c:pt>
                <c:pt idx="2005">
                  <c:v>1.5880000000000001</c:v>
                </c:pt>
                <c:pt idx="2006">
                  <c:v>1.5880000000000001</c:v>
                </c:pt>
                <c:pt idx="2007">
                  <c:v>1.59</c:v>
                </c:pt>
                <c:pt idx="2008">
                  <c:v>1.5920000000000001</c:v>
                </c:pt>
                <c:pt idx="2009">
                  <c:v>1.591</c:v>
                </c:pt>
                <c:pt idx="2010">
                  <c:v>1.585</c:v>
                </c:pt>
                <c:pt idx="2011">
                  <c:v>1.5840000000000001</c:v>
                </c:pt>
                <c:pt idx="2012">
                  <c:v>1.58</c:v>
                </c:pt>
                <c:pt idx="2013">
                  <c:v>1.488</c:v>
                </c:pt>
                <c:pt idx="2014">
                  <c:v>1.476</c:v>
                </c:pt>
                <c:pt idx="2015">
                  <c:v>1.474</c:v>
                </c:pt>
                <c:pt idx="2016">
                  <c:v>1.47</c:v>
                </c:pt>
                <c:pt idx="2017">
                  <c:v>1.464</c:v>
                </c:pt>
                <c:pt idx="2018">
                  <c:v>1.462</c:v>
                </c:pt>
                <c:pt idx="2019">
                  <c:v>1.4590000000000001</c:v>
                </c:pt>
                <c:pt idx="2020">
                  <c:v>1.4570000000000001</c:v>
                </c:pt>
                <c:pt idx="2021">
                  <c:v>1.458</c:v>
                </c:pt>
                <c:pt idx="2022">
                  <c:v>1.46</c:v>
                </c:pt>
                <c:pt idx="2023">
                  <c:v>1.4650000000000001</c:v>
                </c:pt>
                <c:pt idx="2024">
                  <c:v>1.4670000000000001</c:v>
                </c:pt>
                <c:pt idx="2025">
                  <c:v>1.4670000000000001</c:v>
                </c:pt>
                <c:pt idx="2026">
                  <c:v>1.4710000000000001</c:v>
                </c:pt>
                <c:pt idx="2027">
                  <c:v>1.474</c:v>
                </c:pt>
                <c:pt idx="2028">
                  <c:v>1.4750000000000001</c:v>
                </c:pt>
                <c:pt idx="2029">
                  <c:v>1.4770000000000001</c:v>
                </c:pt>
                <c:pt idx="2030">
                  <c:v>1.4770000000000001</c:v>
                </c:pt>
                <c:pt idx="2031">
                  <c:v>1.4730000000000001</c:v>
                </c:pt>
                <c:pt idx="2032">
                  <c:v>1.4690000000000001</c:v>
                </c:pt>
                <c:pt idx="2033">
                  <c:v>1.4690000000000001</c:v>
                </c:pt>
                <c:pt idx="2034">
                  <c:v>1.47</c:v>
                </c:pt>
                <c:pt idx="2035">
                  <c:v>1.472</c:v>
                </c:pt>
                <c:pt idx="2036">
                  <c:v>1.472</c:v>
                </c:pt>
                <c:pt idx="2037">
                  <c:v>1.47</c:v>
                </c:pt>
                <c:pt idx="2038">
                  <c:v>1.4370000000000001</c:v>
                </c:pt>
                <c:pt idx="2039">
                  <c:v>1.43</c:v>
                </c:pt>
                <c:pt idx="2040">
                  <c:v>1.4259999999999999</c:v>
                </c:pt>
                <c:pt idx="2041">
                  <c:v>1.423</c:v>
                </c:pt>
                <c:pt idx="2042">
                  <c:v>1.419</c:v>
                </c:pt>
                <c:pt idx="2043">
                  <c:v>1.417</c:v>
                </c:pt>
                <c:pt idx="2044">
                  <c:v>1.4179999999999999</c:v>
                </c:pt>
                <c:pt idx="2045">
                  <c:v>1.4179999999999999</c:v>
                </c:pt>
                <c:pt idx="2046">
                  <c:v>1.4159999999999999</c:v>
                </c:pt>
                <c:pt idx="2047">
                  <c:v>1.41</c:v>
                </c:pt>
                <c:pt idx="2048">
                  <c:v>1.4039999999999999</c:v>
                </c:pt>
                <c:pt idx="2049">
                  <c:v>1.3959999999999999</c:v>
                </c:pt>
                <c:pt idx="2050">
                  <c:v>1.387</c:v>
                </c:pt>
                <c:pt idx="2051">
                  <c:v>1.369</c:v>
                </c:pt>
                <c:pt idx="2052">
                  <c:v>1.3560000000000001</c:v>
                </c:pt>
                <c:pt idx="2053">
                  <c:v>1.343</c:v>
                </c:pt>
                <c:pt idx="2054">
                  <c:v>1.333</c:v>
                </c:pt>
                <c:pt idx="2055">
                  <c:v>1.319</c:v>
                </c:pt>
                <c:pt idx="2056">
                  <c:v>1.3029999999999999</c:v>
                </c:pt>
                <c:pt idx="2057">
                  <c:v>1.288</c:v>
                </c:pt>
                <c:pt idx="2058">
                  <c:v>1.276</c:v>
                </c:pt>
                <c:pt idx="2059">
                  <c:v>1.2669999999999999</c:v>
                </c:pt>
                <c:pt idx="2060">
                  <c:v>1.2569999999999999</c:v>
                </c:pt>
                <c:pt idx="2061">
                  <c:v>1.2450000000000001</c:v>
                </c:pt>
                <c:pt idx="2062">
                  <c:v>1.2310000000000001</c:v>
                </c:pt>
                <c:pt idx="2063">
                  <c:v>1.222</c:v>
                </c:pt>
                <c:pt idx="2064">
                  <c:v>1.2130000000000001</c:v>
                </c:pt>
                <c:pt idx="2065">
                  <c:v>1.204</c:v>
                </c:pt>
                <c:pt idx="2066">
                  <c:v>1.1950000000000001</c:v>
                </c:pt>
                <c:pt idx="2067">
                  <c:v>1.1819999999999999</c:v>
                </c:pt>
                <c:pt idx="2068">
                  <c:v>1.1679999999999999</c:v>
                </c:pt>
                <c:pt idx="2069">
                  <c:v>1.1579999999999999</c:v>
                </c:pt>
                <c:pt idx="2070">
                  <c:v>1.149</c:v>
                </c:pt>
                <c:pt idx="2071">
                  <c:v>1.1419999999999999</c:v>
                </c:pt>
                <c:pt idx="2072">
                  <c:v>1.1379999999999999</c:v>
                </c:pt>
                <c:pt idx="2073">
                  <c:v>1.131</c:v>
                </c:pt>
                <c:pt idx="2074">
                  <c:v>1.125</c:v>
                </c:pt>
                <c:pt idx="2075">
                  <c:v>1.115</c:v>
                </c:pt>
                <c:pt idx="2076">
                  <c:v>1.1080000000000001</c:v>
                </c:pt>
                <c:pt idx="2077">
                  <c:v>1.1020000000000001</c:v>
                </c:pt>
                <c:pt idx="2078">
                  <c:v>1.0940000000000001</c:v>
                </c:pt>
                <c:pt idx="2079">
                  <c:v>1.0860000000000001</c:v>
                </c:pt>
                <c:pt idx="2080">
                  <c:v>1.077</c:v>
                </c:pt>
                <c:pt idx="2081">
                  <c:v>1.07</c:v>
                </c:pt>
                <c:pt idx="2082">
                  <c:v>1.0629999999999999</c:v>
                </c:pt>
                <c:pt idx="2083">
                  <c:v>1.0569999999999999</c:v>
                </c:pt>
                <c:pt idx="2084">
                  <c:v>1.0509999999999999</c:v>
                </c:pt>
                <c:pt idx="2085">
                  <c:v>1.0449999999999999</c:v>
                </c:pt>
                <c:pt idx="2086">
                  <c:v>1.0409999999999999</c:v>
                </c:pt>
                <c:pt idx="2087">
                  <c:v>1.036</c:v>
                </c:pt>
                <c:pt idx="2088">
                  <c:v>1.0309999999999999</c:v>
                </c:pt>
                <c:pt idx="2089">
                  <c:v>1.026</c:v>
                </c:pt>
                <c:pt idx="2090">
                  <c:v>1.0209999999999999</c:v>
                </c:pt>
                <c:pt idx="2091">
                  <c:v>1.014</c:v>
                </c:pt>
                <c:pt idx="2092">
                  <c:v>1.006</c:v>
                </c:pt>
                <c:pt idx="2093">
                  <c:v>0.997</c:v>
                </c:pt>
                <c:pt idx="2094">
                  <c:v>0.99099999999999999</c:v>
                </c:pt>
                <c:pt idx="2095">
                  <c:v>0.98299999999999998</c:v>
                </c:pt>
                <c:pt idx="2096">
                  <c:v>0.96699999999999997</c:v>
                </c:pt>
                <c:pt idx="2097">
                  <c:v>0.94799999999999995</c:v>
                </c:pt>
                <c:pt idx="2098">
                  <c:v>0.93400000000000005</c:v>
                </c:pt>
                <c:pt idx="2099">
                  <c:v>0.92</c:v>
                </c:pt>
                <c:pt idx="2100">
                  <c:v>0.91100000000000003</c:v>
                </c:pt>
                <c:pt idx="2101">
                  <c:v>0.90200000000000002</c:v>
                </c:pt>
                <c:pt idx="2102">
                  <c:v>0.89400000000000002</c:v>
                </c:pt>
                <c:pt idx="2103">
                  <c:v>0.88400000000000001</c:v>
                </c:pt>
                <c:pt idx="2104">
                  <c:v>0.876</c:v>
                </c:pt>
                <c:pt idx="2105">
                  <c:v>0.871</c:v>
                </c:pt>
                <c:pt idx="2106">
                  <c:v>0.86199999999999999</c:v>
                </c:pt>
                <c:pt idx="2107">
                  <c:v>0.85299999999999998</c:v>
                </c:pt>
                <c:pt idx="2108">
                  <c:v>0.84199999999999997</c:v>
                </c:pt>
                <c:pt idx="2109">
                  <c:v>0.83199999999999996</c:v>
                </c:pt>
                <c:pt idx="2110">
                  <c:v>0.82399999999999995</c:v>
                </c:pt>
                <c:pt idx="2111">
                  <c:v>0.81699999999999995</c:v>
                </c:pt>
                <c:pt idx="2112">
                  <c:v>0.80800000000000005</c:v>
                </c:pt>
                <c:pt idx="2113">
                  <c:v>0.8</c:v>
                </c:pt>
                <c:pt idx="2114">
                  <c:v>0.79400000000000004</c:v>
                </c:pt>
                <c:pt idx="2115">
                  <c:v>0.78700000000000003</c:v>
                </c:pt>
                <c:pt idx="2116">
                  <c:v>0.78300000000000003</c:v>
                </c:pt>
                <c:pt idx="2117">
                  <c:v>0.77700000000000002</c:v>
                </c:pt>
                <c:pt idx="2118">
                  <c:v>0.77100000000000002</c:v>
                </c:pt>
                <c:pt idx="2119">
                  <c:v>0.77</c:v>
                </c:pt>
                <c:pt idx="2120">
                  <c:v>0.76800000000000002</c:v>
                </c:pt>
                <c:pt idx="2121">
                  <c:v>0.76600000000000001</c:v>
                </c:pt>
                <c:pt idx="2122">
                  <c:v>0.76400000000000001</c:v>
                </c:pt>
                <c:pt idx="2123">
                  <c:v>0.76</c:v>
                </c:pt>
                <c:pt idx="2124">
                  <c:v>0.75700000000000001</c:v>
                </c:pt>
                <c:pt idx="2125">
                  <c:v>0.753</c:v>
                </c:pt>
                <c:pt idx="2126">
                  <c:v>0.75</c:v>
                </c:pt>
                <c:pt idx="2127">
                  <c:v>0.746</c:v>
                </c:pt>
                <c:pt idx="2128">
                  <c:v>0.74099999999999999</c:v>
                </c:pt>
                <c:pt idx="2129">
                  <c:v>0.73699999999999999</c:v>
                </c:pt>
                <c:pt idx="2130">
                  <c:v>0.73399999999999999</c:v>
                </c:pt>
                <c:pt idx="2131">
                  <c:v>0.73099999999999998</c:v>
                </c:pt>
                <c:pt idx="2132">
                  <c:v>0.72699999999999998</c:v>
                </c:pt>
                <c:pt idx="2133">
                  <c:v>0.72399999999999998</c:v>
                </c:pt>
                <c:pt idx="2134">
                  <c:v>0.72</c:v>
                </c:pt>
                <c:pt idx="2135">
                  <c:v>0.71499999999999997</c:v>
                </c:pt>
                <c:pt idx="2136">
                  <c:v>0.70799999999999996</c:v>
                </c:pt>
                <c:pt idx="2137">
                  <c:v>0.70399999999999996</c:v>
                </c:pt>
                <c:pt idx="2138">
                  <c:v>0.7</c:v>
                </c:pt>
                <c:pt idx="2139">
                  <c:v>0.69699999999999995</c:v>
                </c:pt>
                <c:pt idx="2140">
                  <c:v>0.69299999999999995</c:v>
                </c:pt>
                <c:pt idx="2141">
                  <c:v>0.69199999999999995</c:v>
                </c:pt>
                <c:pt idx="2142">
                  <c:v>0.69099999999999995</c:v>
                </c:pt>
                <c:pt idx="2143">
                  <c:v>0.69</c:v>
                </c:pt>
                <c:pt idx="2144">
                  <c:v>0.69</c:v>
                </c:pt>
                <c:pt idx="2145">
                  <c:v>0.68899999999999995</c:v>
                </c:pt>
                <c:pt idx="2146">
                  <c:v>0.68700000000000006</c:v>
                </c:pt>
                <c:pt idx="2147">
                  <c:v>0.68500000000000005</c:v>
                </c:pt>
                <c:pt idx="2148">
                  <c:v>0.68600000000000005</c:v>
                </c:pt>
                <c:pt idx="2149">
                  <c:v>0.68400000000000005</c:v>
                </c:pt>
                <c:pt idx="2150">
                  <c:v>0.68200000000000005</c:v>
                </c:pt>
                <c:pt idx="2151">
                  <c:v>0.68100000000000005</c:v>
                </c:pt>
                <c:pt idx="2152">
                  <c:v>0.68</c:v>
                </c:pt>
                <c:pt idx="2153">
                  <c:v>0.67700000000000005</c:v>
                </c:pt>
                <c:pt idx="2154">
                  <c:v>0.67500000000000004</c:v>
                </c:pt>
                <c:pt idx="2155">
                  <c:v>0.67300000000000004</c:v>
                </c:pt>
                <c:pt idx="2156">
                  <c:v>0.67300000000000004</c:v>
                </c:pt>
                <c:pt idx="2157">
                  <c:v>0.67100000000000004</c:v>
                </c:pt>
                <c:pt idx="2158">
                  <c:v>0.66800000000000004</c:v>
                </c:pt>
                <c:pt idx="2159">
                  <c:v>0.66500000000000004</c:v>
                </c:pt>
                <c:pt idx="2160">
                  <c:v>0.66400000000000003</c:v>
                </c:pt>
                <c:pt idx="2161">
                  <c:v>0.66300000000000003</c:v>
                </c:pt>
                <c:pt idx="2162">
                  <c:v>0.66300000000000003</c:v>
                </c:pt>
                <c:pt idx="2163">
                  <c:v>0.66300000000000003</c:v>
                </c:pt>
                <c:pt idx="2164">
                  <c:v>0.66300000000000003</c:v>
                </c:pt>
                <c:pt idx="2165">
                  <c:v>0.66100000000000003</c:v>
                </c:pt>
                <c:pt idx="2166">
                  <c:v>0.66100000000000003</c:v>
                </c:pt>
                <c:pt idx="2167">
                  <c:v>0.66200000000000003</c:v>
                </c:pt>
                <c:pt idx="2168">
                  <c:v>0.66300000000000003</c:v>
                </c:pt>
                <c:pt idx="2169">
                  <c:v>0.66200000000000003</c:v>
                </c:pt>
                <c:pt idx="2170">
                  <c:v>0.65900000000000003</c:v>
                </c:pt>
                <c:pt idx="2171">
                  <c:v>0.65700000000000003</c:v>
                </c:pt>
                <c:pt idx="2172">
                  <c:v>0.65700000000000003</c:v>
                </c:pt>
                <c:pt idx="2173">
                  <c:v>0.65500000000000003</c:v>
                </c:pt>
                <c:pt idx="2174">
                  <c:v>0.65400000000000003</c:v>
                </c:pt>
                <c:pt idx="2175">
                  <c:v>0.65300000000000002</c:v>
                </c:pt>
                <c:pt idx="2176">
                  <c:v>0.65300000000000002</c:v>
                </c:pt>
                <c:pt idx="2177">
                  <c:v>0.65200000000000002</c:v>
                </c:pt>
                <c:pt idx="2178">
                  <c:v>0.65300000000000002</c:v>
                </c:pt>
                <c:pt idx="2179">
                  <c:v>0.65300000000000002</c:v>
                </c:pt>
                <c:pt idx="2180">
                  <c:v>0.65200000000000002</c:v>
                </c:pt>
                <c:pt idx="2181">
                  <c:v>0.65</c:v>
                </c:pt>
                <c:pt idx="2182">
                  <c:v>0.64500000000000002</c:v>
                </c:pt>
                <c:pt idx="2183">
                  <c:v>0.64100000000000001</c:v>
                </c:pt>
                <c:pt idx="2184">
                  <c:v>0.54900000000000004</c:v>
                </c:pt>
                <c:pt idx="2185">
                  <c:v>0.53100000000000003</c:v>
                </c:pt>
                <c:pt idx="2186">
                  <c:v>0.52100000000000002</c:v>
                </c:pt>
                <c:pt idx="2187">
                  <c:v>0.51200000000000001</c:v>
                </c:pt>
                <c:pt idx="2188">
                  <c:v>0.497</c:v>
                </c:pt>
                <c:pt idx="2189">
                  <c:v>0.48599999999999999</c:v>
                </c:pt>
                <c:pt idx="2190">
                  <c:v>0.47699999999999998</c:v>
                </c:pt>
                <c:pt idx="2191">
                  <c:v>0.47</c:v>
                </c:pt>
                <c:pt idx="2192">
                  <c:v>0.46400000000000002</c:v>
                </c:pt>
                <c:pt idx="2193">
                  <c:v>0.45800000000000002</c:v>
                </c:pt>
                <c:pt idx="2194">
                  <c:v>0.45100000000000001</c:v>
                </c:pt>
                <c:pt idx="2195">
                  <c:v>0.442</c:v>
                </c:pt>
                <c:pt idx="2196">
                  <c:v>0.435</c:v>
                </c:pt>
                <c:pt idx="2197">
                  <c:v>0.42699999999999999</c:v>
                </c:pt>
                <c:pt idx="2198">
                  <c:v>0.42199999999999999</c:v>
                </c:pt>
                <c:pt idx="2199">
                  <c:v>0.41499999999999998</c:v>
                </c:pt>
                <c:pt idx="2200">
                  <c:v>0.40100000000000002</c:v>
                </c:pt>
                <c:pt idx="2201">
                  <c:v>0.38900000000000001</c:v>
                </c:pt>
                <c:pt idx="2202">
                  <c:v>0.38100000000000001</c:v>
                </c:pt>
                <c:pt idx="2203">
                  <c:v>0.375</c:v>
                </c:pt>
                <c:pt idx="2204">
                  <c:v>0.375</c:v>
                </c:pt>
                <c:pt idx="2205">
                  <c:v>0.374</c:v>
                </c:pt>
                <c:pt idx="2206">
                  <c:v>0.37</c:v>
                </c:pt>
                <c:pt idx="2207">
                  <c:v>0.36599999999999999</c:v>
                </c:pt>
                <c:pt idx="2208">
                  <c:v>0.36</c:v>
                </c:pt>
                <c:pt idx="2209">
                  <c:v>0.35299999999999998</c:v>
                </c:pt>
                <c:pt idx="2210">
                  <c:v>0.34899999999999998</c:v>
                </c:pt>
                <c:pt idx="2211">
                  <c:v>0.34499999999999997</c:v>
                </c:pt>
                <c:pt idx="2212">
                  <c:v>0.34100000000000003</c:v>
                </c:pt>
                <c:pt idx="2213">
                  <c:v>0.33900000000000002</c:v>
                </c:pt>
                <c:pt idx="2214">
                  <c:v>0.33400000000000002</c:v>
                </c:pt>
                <c:pt idx="2215">
                  <c:v>0.32500000000000001</c:v>
                </c:pt>
                <c:pt idx="2216">
                  <c:v>0.318</c:v>
                </c:pt>
                <c:pt idx="2217">
                  <c:v>0.31</c:v>
                </c:pt>
                <c:pt idx="2218">
                  <c:v>0.30299999999999999</c:v>
                </c:pt>
                <c:pt idx="2219">
                  <c:v>0.29499999999999998</c:v>
                </c:pt>
                <c:pt idx="2220">
                  <c:v>0.29299999999999998</c:v>
                </c:pt>
                <c:pt idx="2221">
                  <c:v>0.28999999999999998</c:v>
                </c:pt>
                <c:pt idx="2222">
                  <c:v>0.28799999999999998</c:v>
                </c:pt>
                <c:pt idx="2223">
                  <c:v>0.28299999999999997</c:v>
                </c:pt>
                <c:pt idx="2224">
                  <c:v>0.27800000000000002</c:v>
                </c:pt>
                <c:pt idx="2225">
                  <c:v>0.27600000000000002</c:v>
                </c:pt>
                <c:pt idx="2226">
                  <c:v>0.27300000000000002</c:v>
                </c:pt>
                <c:pt idx="2227">
                  <c:v>0.26900000000000002</c:v>
                </c:pt>
                <c:pt idx="2228">
                  <c:v>0.26600000000000001</c:v>
                </c:pt>
                <c:pt idx="2229">
                  <c:v>0.26500000000000001</c:v>
                </c:pt>
                <c:pt idx="2230">
                  <c:v>0.26100000000000001</c:v>
                </c:pt>
                <c:pt idx="2231">
                  <c:v>0.25800000000000001</c:v>
                </c:pt>
                <c:pt idx="2232">
                  <c:v>0.255</c:v>
                </c:pt>
                <c:pt idx="2233">
                  <c:v>0.252</c:v>
                </c:pt>
                <c:pt idx="2234">
                  <c:v>0.25</c:v>
                </c:pt>
                <c:pt idx="2235">
                  <c:v>0.248</c:v>
                </c:pt>
                <c:pt idx="2236">
                  <c:v>0.24399999999999999</c:v>
                </c:pt>
                <c:pt idx="2237">
                  <c:v>0.23799999999999999</c:v>
                </c:pt>
                <c:pt idx="2238">
                  <c:v>0.23300000000000001</c:v>
                </c:pt>
                <c:pt idx="2239">
                  <c:v>0.22800000000000001</c:v>
                </c:pt>
                <c:pt idx="2240">
                  <c:v>0.22500000000000001</c:v>
                </c:pt>
                <c:pt idx="2241">
                  <c:v>0.222</c:v>
                </c:pt>
                <c:pt idx="2242">
                  <c:v>0.222</c:v>
                </c:pt>
                <c:pt idx="2243">
                  <c:v>0.221</c:v>
                </c:pt>
                <c:pt idx="2244">
                  <c:v>0.22</c:v>
                </c:pt>
                <c:pt idx="2245">
                  <c:v>0.223</c:v>
                </c:pt>
                <c:pt idx="2246">
                  <c:v>0.22</c:v>
                </c:pt>
                <c:pt idx="2247">
                  <c:v>0.218</c:v>
                </c:pt>
                <c:pt idx="2248">
                  <c:v>0.216</c:v>
                </c:pt>
                <c:pt idx="2249">
                  <c:v>0.215</c:v>
                </c:pt>
                <c:pt idx="2250">
                  <c:v>0.214</c:v>
                </c:pt>
                <c:pt idx="2251">
                  <c:v>0.21199999999999999</c:v>
                </c:pt>
                <c:pt idx="2252">
                  <c:v>0.21099999999999999</c:v>
                </c:pt>
                <c:pt idx="2253">
                  <c:v>0.21</c:v>
                </c:pt>
                <c:pt idx="2254">
                  <c:v>0.21</c:v>
                </c:pt>
                <c:pt idx="2255">
                  <c:v>0.20899999999999999</c:v>
                </c:pt>
                <c:pt idx="2256">
                  <c:v>0.20799999999999999</c:v>
                </c:pt>
                <c:pt idx="2257">
                  <c:v>0.20699999999999999</c:v>
                </c:pt>
                <c:pt idx="2258">
                  <c:v>0.20499999999999999</c:v>
                </c:pt>
                <c:pt idx="2259">
                  <c:v>0.20399999999999999</c:v>
                </c:pt>
                <c:pt idx="2260">
                  <c:v>0.20399999999999999</c:v>
                </c:pt>
                <c:pt idx="2261">
                  <c:v>0.20300000000000001</c:v>
                </c:pt>
                <c:pt idx="2262">
                  <c:v>0.20200000000000001</c:v>
                </c:pt>
                <c:pt idx="2263">
                  <c:v>0.20100000000000001</c:v>
                </c:pt>
                <c:pt idx="2264">
                  <c:v>0.19900000000000001</c:v>
                </c:pt>
                <c:pt idx="2265">
                  <c:v>0.19600000000000001</c:v>
                </c:pt>
                <c:pt idx="2266">
                  <c:v>0.19800000000000001</c:v>
                </c:pt>
                <c:pt idx="2267">
                  <c:v>0.19700000000000001</c:v>
                </c:pt>
                <c:pt idx="2268">
                  <c:v>0.19700000000000001</c:v>
                </c:pt>
                <c:pt idx="2269">
                  <c:v>0.19700000000000001</c:v>
                </c:pt>
                <c:pt idx="2270">
                  <c:v>0.19600000000000001</c:v>
                </c:pt>
                <c:pt idx="2271">
                  <c:v>0.19600000000000001</c:v>
                </c:pt>
                <c:pt idx="2272">
                  <c:v>0.19600000000000001</c:v>
                </c:pt>
                <c:pt idx="2273">
                  <c:v>0.19400000000000001</c:v>
                </c:pt>
                <c:pt idx="2274">
                  <c:v>0.193</c:v>
                </c:pt>
                <c:pt idx="2275">
                  <c:v>0.192</c:v>
                </c:pt>
                <c:pt idx="2276">
                  <c:v>0.192</c:v>
                </c:pt>
                <c:pt idx="2277">
                  <c:v>0.191</c:v>
                </c:pt>
                <c:pt idx="2278">
                  <c:v>0.191</c:v>
                </c:pt>
                <c:pt idx="2279">
                  <c:v>0.191</c:v>
                </c:pt>
                <c:pt idx="2280">
                  <c:v>0.191</c:v>
                </c:pt>
                <c:pt idx="2281">
                  <c:v>0.19</c:v>
                </c:pt>
                <c:pt idx="2282">
                  <c:v>0.19</c:v>
                </c:pt>
                <c:pt idx="2283">
                  <c:v>0.19</c:v>
                </c:pt>
                <c:pt idx="2284">
                  <c:v>0.19</c:v>
                </c:pt>
                <c:pt idx="2285">
                  <c:v>0.189</c:v>
                </c:pt>
                <c:pt idx="2286">
                  <c:v>0.189</c:v>
                </c:pt>
                <c:pt idx="2287">
                  <c:v>0.188</c:v>
                </c:pt>
                <c:pt idx="2288">
                  <c:v>0.19</c:v>
                </c:pt>
                <c:pt idx="2289">
                  <c:v>0.191</c:v>
                </c:pt>
                <c:pt idx="2290">
                  <c:v>0.19</c:v>
                </c:pt>
                <c:pt idx="2291">
                  <c:v>0.191</c:v>
                </c:pt>
                <c:pt idx="2292">
                  <c:v>0.19</c:v>
                </c:pt>
                <c:pt idx="2293">
                  <c:v>0.19</c:v>
                </c:pt>
                <c:pt idx="2294">
                  <c:v>0.187</c:v>
                </c:pt>
                <c:pt idx="2295">
                  <c:v>0.183</c:v>
                </c:pt>
                <c:pt idx="2296">
                  <c:v>0.18099999999999999</c:v>
                </c:pt>
                <c:pt idx="2297">
                  <c:v>0.183</c:v>
                </c:pt>
                <c:pt idx="2298">
                  <c:v>0.183</c:v>
                </c:pt>
                <c:pt idx="2299">
                  <c:v>0.184</c:v>
                </c:pt>
                <c:pt idx="2300">
                  <c:v>0.184</c:v>
                </c:pt>
                <c:pt idx="2301">
                  <c:v>0.184</c:v>
                </c:pt>
                <c:pt idx="2302">
                  <c:v>0.183</c:v>
                </c:pt>
                <c:pt idx="2303">
                  <c:v>0.183</c:v>
                </c:pt>
                <c:pt idx="2304">
                  <c:v>0.184</c:v>
                </c:pt>
                <c:pt idx="2305">
                  <c:v>0.186</c:v>
                </c:pt>
                <c:pt idx="2306">
                  <c:v>0.185</c:v>
                </c:pt>
                <c:pt idx="2307">
                  <c:v>0.186</c:v>
                </c:pt>
                <c:pt idx="2308">
                  <c:v>0.187</c:v>
                </c:pt>
                <c:pt idx="2309">
                  <c:v>0.188</c:v>
                </c:pt>
                <c:pt idx="2310">
                  <c:v>0.189</c:v>
                </c:pt>
                <c:pt idx="2311">
                  <c:v>0.191</c:v>
                </c:pt>
                <c:pt idx="2312">
                  <c:v>0.192</c:v>
                </c:pt>
                <c:pt idx="2313">
                  <c:v>0.192</c:v>
                </c:pt>
                <c:pt idx="2314">
                  <c:v>0.192</c:v>
                </c:pt>
                <c:pt idx="2315">
                  <c:v>0.19</c:v>
                </c:pt>
                <c:pt idx="2316">
                  <c:v>0.19500000000000001</c:v>
                </c:pt>
                <c:pt idx="2317">
                  <c:v>0.19900000000000001</c:v>
                </c:pt>
                <c:pt idx="2318">
                  <c:v>0.20200000000000001</c:v>
                </c:pt>
                <c:pt idx="2319">
                  <c:v>0.20100000000000001</c:v>
                </c:pt>
                <c:pt idx="2320">
                  <c:v>0.20399999999999999</c:v>
                </c:pt>
                <c:pt idx="2321">
                  <c:v>0.20899999999999999</c:v>
                </c:pt>
                <c:pt idx="2322">
                  <c:v>0.20899999999999999</c:v>
                </c:pt>
                <c:pt idx="2323">
                  <c:v>0.20899999999999999</c:v>
                </c:pt>
                <c:pt idx="2324">
                  <c:v>0.20899999999999999</c:v>
                </c:pt>
                <c:pt idx="2325">
                  <c:v>0.21099999999999999</c:v>
                </c:pt>
                <c:pt idx="2326">
                  <c:v>0.214</c:v>
                </c:pt>
                <c:pt idx="2327">
                  <c:v>0.224</c:v>
                </c:pt>
                <c:pt idx="2328">
                  <c:v>0.22600000000000001</c:v>
                </c:pt>
                <c:pt idx="2329">
                  <c:v>0.23</c:v>
                </c:pt>
                <c:pt idx="2330">
                  <c:v>0.23200000000000001</c:v>
                </c:pt>
                <c:pt idx="2331">
                  <c:v>0.23400000000000001</c:v>
                </c:pt>
                <c:pt idx="2332">
                  <c:v>0.23300000000000001</c:v>
                </c:pt>
                <c:pt idx="2333">
                  <c:v>0.23300000000000001</c:v>
                </c:pt>
                <c:pt idx="2334">
                  <c:v>0.23300000000000001</c:v>
                </c:pt>
                <c:pt idx="2335">
                  <c:v>0.23200000000000001</c:v>
                </c:pt>
                <c:pt idx="2336">
                  <c:v>0.22700000000000001</c:v>
                </c:pt>
                <c:pt idx="2337">
                  <c:v>0.22700000000000001</c:v>
                </c:pt>
                <c:pt idx="2338">
                  <c:v>0.22600000000000001</c:v>
                </c:pt>
                <c:pt idx="2339">
                  <c:v>0.22600000000000001</c:v>
                </c:pt>
                <c:pt idx="2340">
                  <c:v>0.22600000000000001</c:v>
                </c:pt>
                <c:pt idx="2341">
                  <c:v>0.22500000000000001</c:v>
                </c:pt>
                <c:pt idx="2342">
                  <c:v>0.223</c:v>
                </c:pt>
                <c:pt idx="2343">
                  <c:v>0.221</c:v>
                </c:pt>
                <c:pt idx="2344">
                  <c:v>0.221</c:v>
                </c:pt>
                <c:pt idx="2345">
                  <c:v>0.22</c:v>
                </c:pt>
                <c:pt idx="2346">
                  <c:v>0.218</c:v>
                </c:pt>
                <c:pt idx="2347">
                  <c:v>0.21299999999999999</c:v>
                </c:pt>
                <c:pt idx="2348">
                  <c:v>0.21</c:v>
                </c:pt>
                <c:pt idx="2349">
                  <c:v>0.21</c:v>
                </c:pt>
                <c:pt idx="2350">
                  <c:v>0.20899999999999999</c:v>
                </c:pt>
                <c:pt idx="2351">
                  <c:v>0.20599999999999999</c:v>
                </c:pt>
                <c:pt idx="2352">
                  <c:v>0.20200000000000001</c:v>
                </c:pt>
                <c:pt idx="2353">
                  <c:v>0.2</c:v>
                </c:pt>
                <c:pt idx="2354">
                  <c:v>0.2</c:v>
                </c:pt>
                <c:pt idx="2355">
                  <c:v>0.2</c:v>
                </c:pt>
                <c:pt idx="2356">
                  <c:v>0.20100000000000001</c:v>
                </c:pt>
                <c:pt idx="2357">
                  <c:v>0.20100000000000001</c:v>
                </c:pt>
                <c:pt idx="2358">
                  <c:v>0.20100000000000001</c:v>
                </c:pt>
                <c:pt idx="2359">
                  <c:v>0.20300000000000001</c:v>
                </c:pt>
                <c:pt idx="2360">
                  <c:v>0.20399999999999999</c:v>
                </c:pt>
                <c:pt idx="2361">
                  <c:v>0.20399999999999999</c:v>
                </c:pt>
                <c:pt idx="2362">
                  <c:v>0.20599999999999999</c:v>
                </c:pt>
                <c:pt idx="2363">
                  <c:v>0.20699999999999999</c:v>
                </c:pt>
                <c:pt idx="2364">
                  <c:v>0.21</c:v>
                </c:pt>
                <c:pt idx="2365">
                  <c:v>0.21099999999999999</c:v>
                </c:pt>
                <c:pt idx="2366">
                  <c:v>0.215</c:v>
                </c:pt>
                <c:pt idx="2367">
                  <c:v>0.214</c:v>
                </c:pt>
                <c:pt idx="2368">
                  <c:v>0.21299999999999999</c:v>
                </c:pt>
                <c:pt idx="2369">
                  <c:v>0.21199999999999999</c:v>
                </c:pt>
                <c:pt idx="2370">
                  <c:v>0.21099999999999999</c:v>
                </c:pt>
                <c:pt idx="2371">
                  <c:v>0.21</c:v>
                </c:pt>
                <c:pt idx="2372">
                  <c:v>0.21</c:v>
                </c:pt>
                <c:pt idx="2373">
                  <c:v>0.21</c:v>
                </c:pt>
                <c:pt idx="2374">
                  <c:v>0.21</c:v>
                </c:pt>
                <c:pt idx="2375">
                  <c:v>0.21</c:v>
                </c:pt>
                <c:pt idx="2376">
                  <c:v>0.21099999999999999</c:v>
                </c:pt>
                <c:pt idx="2377">
                  <c:v>0.21099999999999999</c:v>
                </c:pt>
                <c:pt idx="2378">
                  <c:v>0.21099999999999999</c:v>
                </c:pt>
                <c:pt idx="2379">
                  <c:v>0.21</c:v>
                </c:pt>
                <c:pt idx="2380">
                  <c:v>0.21</c:v>
                </c:pt>
                <c:pt idx="2381">
                  <c:v>0.21</c:v>
                </c:pt>
                <c:pt idx="2382">
                  <c:v>0.21</c:v>
                </c:pt>
                <c:pt idx="2383">
                  <c:v>0.20799999999999999</c:v>
                </c:pt>
                <c:pt idx="2384">
                  <c:v>0.20799999999999999</c:v>
                </c:pt>
                <c:pt idx="2385">
                  <c:v>0.20799999999999999</c:v>
                </c:pt>
                <c:pt idx="2386">
                  <c:v>0.20699999999999999</c:v>
                </c:pt>
                <c:pt idx="2387">
                  <c:v>0.20599999999999999</c:v>
                </c:pt>
                <c:pt idx="2388">
                  <c:v>0.20599999999999999</c:v>
                </c:pt>
                <c:pt idx="2389">
                  <c:v>0.20699999999999999</c:v>
                </c:pt>
                <c:pt idx="2390">
                  <c:v>0.20699999999999999</c:v>
                </c:pt>
                <c:pt idx="2391">
                  <c:v>0.20699999999999999</c:v>
                </c:pt>
                <c:pt idx="2392">
                  <c:v>0.20699999999999999</c:v>
                </c:pt>
                <c:pt idx="2393">
                  <c:v>0.20100000000000001</c:v>
                </c:pt>
                <c:pt idx="2394">
                  <c:v>0.20200000000000001</c:v>
                </c:pt>
                <c:pt idx="2395">
                  <c:v>0.20200000000000001</c:v>
                </c:pt>
                <c:pt idx="2396">
                  <c:v>0.20300000000000001</c:v>
                </c:pt>
                <c:pt idx="2397">
                  <c:v>0.20300000000000001</c:v>
                </c:pt>
                <c:pt idx="2398">
                  <c:v>0.20300000000000001</c:v>
                </c:pt>
                <c:pt idx="2399">
                  <c:v>0.20300000000000001</c:v>
                </c:pt>
                <c:pt idx="2400">
                  <c:v>0.20300000000000001</c:v>
                </c:pt>
                <c:pt idx="2401">
                  <c:v>0.20300000000000001</c:v>
                </c:pt>
                <c:pt idx="2402">
                  <c:v>0.20200000000000001</c:v>
                </c:pt>
                <c:pt idx="2403">
                  <c:v>0.2</c:v>
                </c:pt>
                <c:pt idx="2404">
                  <c:v>0.19900000000000001</c:v>
                </c:pt>
                <c:pt idx="2405">
                  <c:v>0.19800000000000001</c:v>
                </c:pt>
                <c:pt idx="2406">
                  <c:v>0.19900000000000001</c:v>
                </c:pt>
                <c:pt idx="2407">
                  <c:v>0.19900000000000001</c:v>
                </c:pt>
                <c:pt idx="2408">
                  <c:v>0.2</c:v>
                </c:pt>
                <c:pt idx="2409">
                  <c:v>0.20100000000000001</c:v>
                </c:pt>
                <c:pt idx="2410">
                  <c:v>0.19900000000000001</c:v>
                </c:pt>
                <c:pt idx="2411">
                  <c:v>0.2</c:v>
                </c:pt>
                <c:pt idx="2412">
                  <c:v>0.2</c:v>
                </c:pt>
                <c:pt idx="2413">
                  <c:v>0.2</c:v>
                </c:pt>
                <c:pt idx="2414">
                  <c:v>0.2</c:v>
                </c:pt>
                <c:pt idx="2415">
                  <c:v>0.2</c:v>
                </c:pt>
                <c:pt idx="2416">
                  <c:v>0.2</c:v>
                </c:pt>
                <c:pt idx="2417">
                  <c:v>0.2</c:v>
                </c:pt>
                <c:pt idx="2418">
                  <c:v>0.20300000000000001</c:v>
                </c:pt>
                <c:pt idx="2419">
                  <c:v>0.20399999999999999</c:v>
                </c:pt>
                <c:pt idx="2420">
                  <c:v>0.20499999999999999</c:v>
                </c:pt>
                <c:pt idx="2421">
                  <c:v>0.20799999999999999</c:v>
                </c:pt>
                <c:pt idx="2422">
                  <c:v>0.20899999999999999</c:v>
                </c:pt>
                <c:pt idx="2423">
                  <c:v>0.20899999999999999</c:v>
                </c:pt>
                <c:pt idx="2424">
                  <c:v>0.21</c:v>
                </c:pt>
                <c:pt idx="2425">
                  <c:v>0.21</c:v>
                </c:pt>
                <c:pt idx="2426">
                  <c:v>0.21199999999999999</c:v>
                </c:pt>
                <c:pt idx="2427">
                  <c:v>0.214</c:v>
                </c:pt>
                <c:pt idx="2428">
                  <c:v>0.216</c:v>
                </c:pt>
                <c:pt idx="2429">
                  <c:v>0.221</c:v>
                </c:pt>
                <c:pt idx="2430">
                  <c:v>0.22500000000000001</c:v>
                </c:pt>
                <c:pt idx="2431">
                  <c:v>0.222</c:v>
                </c:pt>
                <c:pt idx="2432">
                  <c:v>0.219</c:v>
                </c:pt>
                <c:pt idx="2433">
                  <c:v>0.218</c:v>
                </c:pt>
                <c:pt idx="2434">
                  <c:v>0.222</c:v>
                </c:pt>
                <c:pt idx="2435">
                  <c:v>0.221</c:v>
                </c:pt>
                <c:pt idx="2436">
                  <c:v>0.222</c:v>
                </c:pt>
                <c:pt idx="2437">
                  <c:v>0.222</c:v>
                </c:pt>
                <c:pt idx="2438">
                  <c:v>0.217</c:v>
                </c:pt>
                <c:pt idx="2439">
                  <c:v>0.217</c:v>
                </c:pt>
                <c:pt idx="2440">
                  <c:v>0.217</c:v>
                </c:pt>
                <c:pt idx="2441">
                  <c:v>0.217</c:v>
                </c:pt>
                <c:pt idx="2442">
                  <c:v>0.218</c:v>
                </c:pt>
                <c:pt idx="2443">
                  <c:v>0.22</c:v>
                </c:pt>
                <c:pt idx="2444">
                  <c:v>0.219</c:v>
                </c:pt>
                <c:pt idx="2445">
                  <c:v>0.219</c:v>
                </c:pt>
                <c:pt idx="2446">
                  <c:v>0.22</c:v>
                </c:pt>
                <c:pt idx="2447">
                  <c:v>0.22</c:v>
                </c:pt>
                <c:pt idx="2448">
                  <c:v>0.22</c:v>
                </c:pt>
                <c:pt idx="2449">
                  <c:v>0.221</c:v>
                </c:pt>
                <c:pt idx="2450">
                  <c:v>0.224</c:v>
                </c:pt>
                <c:pt idx="2451">
                  <c:v>0.22500000000000001</c:v>
                </c:pt>
                <c:pt idx="2452">
                  <c:v>0.22500000000000001</c:v>
                </c:pt>
                <c:pt idx="2453">
                  <c:v>0.22600000000000001</c:v>
                </c:pt>
                <c:pt idx="2454">
                  <c:v>0.22600000000000001</c:v>
                </c:pt>
                <c:pt idx="2455">
                  <c:v>0.22700000000000001</c:v>
                </c:pt>
                <c:pt idx="2456">
                  <c:v>0.22800000000000001</c:v>
                </c:pt>
                <c:pt idx="2457">
                  <c:v>0.22800000000000001</c:v>
                </c:pt>
                <c:pt idx="2458">
                  <c:v>0.22800000000000001</c:v>
                </c:pt>
                <c:pt idx="2459">
                  <c:v>0.22700000000000001</c:v>
                </c:pt>
                <c:pt idx="2460">
                  <c:v>0.22800000000000001</c:v>
                </c:pt>
                <c:pt idx="2461">
                  <c:v>0.22700000000000001</c:v>
                </c:pt>
                <c:pt idx="2462">
                  <c:v>0.22700000000000001</c:v>
                </c:pt>
                <c:pt idx="2463">
                  <c:v>0.22700000000000001</c:v>
                </c:pt>
                <c:pt idx="2464">
                  <c:v>0.22600000000000001</c:v>
                </c:pt>
                <c:pt idx="2465">
                  <c:v>0.22500000000000001</c:v>
                </c:pt>
                <c:pt idx="2466">
                  <c:v>0.22600000000000001</c:v>
                </c:pt>
                <c:pt idx="2467">
                  <c:v>0.22600000000000001</c:v>
                </c:pt>
                <c:pt idx="2468">
                  <c:v>0.22600000000000001</c:v>
                </c:pt>
                <c:pt idx="2469">
                  <c:v>0.22600000000000001</c:v>
                </c:pt>
                <c:pt idx="2470">
                  <c:v>0.22500000000000001</c:v>
                </c:pt>
                <c:pt idx="2471">
                  <c:v>0.224</c:v>
                </c:pt>
                <c:pt idx="2472">
                  <c:v>0.224</c:v>
                </c:pt>
                <c:pt idx="2473">
                  <c:v>0.22500000000000001</c:v>
                </c:pt>
                <c:pt idx="2474">
                  <c:v>0.22500000000000001</c:v>
                </c:pt>
                <c:pt idx="2475">
                  <c:v>0.22500000000000001</c:v>
                </c:pt>
                <c:pt idx="2476">
                  <c:v>0.22500000000000001</c:v>
                </c:pt>
                <c:pt idx="2477">
                  <c:v>0.22500000000000001</c:v>
                </c:pt>
                <c:pt idx="2478">
                  <c:v>0.224</c:v>
                </c:pt>
                <c:pt idx="2479">
                  <c:v>0.22500000000000001</c:v>
                </c:pt>
                <c:pt idx="2480">
                  <c:v>0.22500000000000001</c:v>
                </c:pt>
                <c:pt idx="2481">
                  <c:v>0.22500000000000001</c:v>
                </c:pt>
                <c:pt idx="2482">
                  <c:v>0.22500000000000001</c:v>
                </c:pt>
                <c:pt idx="2483">
                  <c:v>0.22500000000000001</c:v>
                </c:pt>
                <c:pt idx="2484">
                  <c:v>0.22500000000000001</c:v>
                </c:pt>
                <c:pt idx="2485">
                  <c:v>0.22500000000000001</c:v>
                </c:pt>
                <c:pt idx="2486">
                  <c:v>0.224</c:v>
                </c:pt>
                <c:pt idx="2487">
                  <c:v>0.224</c:v>
                </c:pt>
                <c:pt idx="2488">
                  <c:v>0.223</c:v>
                </c:pt>
                <c:pt idx="2489">
                  <c:v>0.223</c:v>
                </c:pt>
                <c:pt idx="2490">
                  <c:v>0.222</c:v>
                </c:pt>
                <c:pt idx="2491">
                  <c:v>0.222</c:v>
                </c:pt>
                <c:pt idx="2492">
                  <c:v>0.221</c:v>
                </c:pt>
                <c:pt idx="2493">
                  <c:v>0.221</c:v>
                </c:pt>
                <c:pt idx="2494">
                  <c:v>0.221</c:v>
                </c:pt>
                <c:pt idx="2495">
                  <c:v>0.221</c:v>
                </c:pt>
                <c:pt idx="2496">
                  <c:v>0.221</c:v>
                </c:pt>
                <c:pt idx="2497">
                  <c:v>0.221</c:v>
                </c:pt>
                <c:pt idx="2498">
                  <c:v>0.224</c:v>
                </c:pt>
                <c:pt idx="2499">
                  <c:v>0.22500000000000001</c:v>
                </c:pt>
                <c:pt idx="2500">
                  <c:v>0.22500000000000001</c:v>
                </c:pt>
                <c:pt idx="2501">
                  <c:v>0.22500000000000001</c:v>
                </c:pt>
                <c:pt idx="2502">
                  <c:v>0.224</c:v>
                </c:pt>
                <c:pt idx="2503">
                  <c:v>0.22500000000000001</c:v>
                </c:pt>
                <c:pt idx="2504">
                  <c:v>0.22500000000000001</c:v>
                </c:pt>
                <c:pt idx="2505">
                  <c:v>0.22700000000000001</c:v>
                </c:pt>
                <c:pt idx="2506">
                  <c:v>0.22800000000000001</c:v>
                </c:pt>
                <c:pt idx="2507">
                  <c:v>0.22700000000000001</c:v>
                </c:pt>
                <c:pt idx="2508">
                  <c:v>0.22700000000000001</c:v>
                </c:pt>
                <c:pt idx="2509">
                  <c:v>0.22700000000000001</c:v>
                </c:pt>
                <c:pt idx="2510">
                  <c:v>0.22500000000000001</c:v>
                </c:pt>
                <c:pt idx="2511">
                  <c:v>0.22500000000000001</c:v>
                </c:pt>
                <c:pt idx="2512">
                  <c:v>0.224</c:v>
                </c:pt>
                <c:pt idx="2513">
                  <c:v>0.224</c:v>
                </c:pt>
                <c:pt idx="2514">
                  <c:v>0.223</c:v>
                </c:pt>
                <c:pt idx="2515">
                  <c:v>0.223</c:v>
                </c:pt>
                <c:pt idx="2516">
                  <c:v>0.222</c:v>
                </c:pt>
                <c:pt idx="2517">
                  <c:v>0.22500000000000001</c:v>
                </c:pt>
                <c:pt idx="2518">
                  <c:v>0.22800000000000001</c:v>
                </c:pt>
                <c:pt idx="2519">
                  <c:v>0.22900000000000001</c:v>
                </c:pt>
                <c:pt idx="2520">
                  <c:v>0.22800000000000001</c:v>
                </c:pt>
                <c:pt idx="2521">
                  <c:v>0.22800000000000001</c:v>
                </c:pt>
                <c:pt idx="2522">
                  <c:v>0.23</c:v>
                </c:pt>
                <c:pt idx="2523">
                  <c:v>0.22600000000000001</c:v>
                </c:pt>
                <c:pt idx="2524">
                  <c:v>0.22700000000000001</c:v>
                </c:pt>
                <c:pt idx="2525">
                  <c:v>0.22700000000000001</c:v>
                </c:pt>
                <c:pt idx="2526">
                  <c:v>0.22800000000000001</c:v>
                </c:pt>
                <c:pt idx="2527">
                  <c:v>0.22800000000000001</c:v>
                </c:pt>
                <c:pt idx="2528">
                  <c:v>0.217</c:v>
                </c:pt>
                <c:pt idx="2529">
                  <c:v>0.218</c:v>
                </c:pt>
                <c:pt idx="2530">
                  <c:v>0.218</c:v>
                </c:pt>
                <c:pt idx="2531">
                  <c:v>0.218</c:v>
                </c:pt>
                <c:pt idx="2532">
                  <c:v>0.217</c:v>
                </c:pt>
                <c:pt idx="2533">
                  <c:v>0.218</c:v>
                </c:pt>
                <c:pt idx="2534">
                  <c:v>0.218</c:v>
                </c:pt>
                <c:pt idx="2535">
                  <c:v>0.218</c:v>
                </c:pt>
                <c:pt idx="2536">
                  <c:v>0.219</c:v>
                </c:pt>
                <c:pt idx="2537">
                  <c:v>0.217</c:v>
                </c:pt>
                <c:pt idx="2538">
                  <c:v>0.223</c:v>
                </c:pt>
                <c:pt idx="2539">
                  <c:v>0.22700000000000001</c:v>
                </c:pt>
                <c:pt idx="2540">
                  <c:v>0.23</c:v>
                </c:pt>
                <c:pt idx="2541">
                  <c:v>0.23</c:v>
                </c:pt>
                <c:pt idx="2542">
                  <c:v>0.23300000000000001</c:v>
                </c:pt>
                <c:pt idx="2543">
                  <c:v>0.23400000000000001</c:v>
                </c:pt>
                <c:pt idx="2544">
                  <c:v>0.23599999999999999</c:v>
                </c:pt>
                <c:pt idx="2545">
                  <c:v>0.23899999999999999</c:v>
                </c:pt>
                <c:pt idx="2546">
                  <c:v>0.23899999999999999</c:v>
                </c:pt>
                <c:pt idx="2547">
                  <c:v>0.24</c:v>
                </c:pt>
                <c:pt idx="2548">
                  <c:v>0.248</c:v>
                </c:pt>
                <c:pt idx="2549">
                  <c:v>0.255</c:v>
                </c:pt>
                <c:pt idx="2550">
                  <c:v>0.26</c:v>
                </c:pt>
                <c:pt idx="2551">
                  <c:v>0.26700000000000002</c:v>
                </c:pt>
                <c:pt idx="2552">
                  <c:v>0.27700000000000002</c:v>
                </c:pt>
                <c:pt idx="2553">
                  <c:v>0.28199999999999997</c:v>
                </c:pt>
                <c:pt idx="2554">
                  <c:v>0.28999999999999998</c:v>
                </c:pt>
                <c:pt idx="2555">
                  <c:v>0.29799999999999999</c:v>
                </c:pt>
                <c:pt idx="2556">
                  <c:v>0.29799999999999999</c:v>
                </c:pt>
                <c:pt idx="2557">
                  <c:v>0.29299999999999998</c:v>
                </c:pt>
                <c:pt idx="2558">
                  <c:v>0.29199999999999998</c:v>
                </c:pt>
                <c:pt idx="2559">
                  <c:v>0.29399999999999998</c:v>
                </c:pt>
                <c:pt idx="2560">
                  <c:v>0.29399999999999998</c:v>
                </c:pt>
                <c:pt idx="2561">
                  <c:v>0.29299999999999998</c:v>
                </c:pt>
                <c:pt idx="2562">
                  <c:v>0.28799999999999998</c:v>
                </c:pt>
                <c:pt idx="2563">
                  <c:v>0.28699999999999998</c:v>
                </c:pt>
                <c:pt idx="2564">
                  <c:v>0.28399999999999997</c:v>
                </c:pt>
                <c:pt idx="2565">
                  <c:v>0.28000000000000003</c:v>
                </c:pt>
                <c:pt idx="2566">
                  <c:v>0.28000000000000003</c:v>
                </c:pt>
                <c:pt idx="2567">
                  <c:v>0.28000000000000003</c:v>
                </c:pt>
                <c:pt idx="2568">
                  <c:v>0.28100000000000003</c:v>
                </c:pt>
                <c:pt idx="2569">
                  <c:v>0.28199999999999997</c:v>
                </c:pt>
                <c:pt idx="2570">
                  <c:v>0.28199999999999997</c:v>
                </c:pt>
                <c:pt idx="2571">
                  <c:v>0.28199999999999997</c:v>
                </c:pt>
                <c:pt idx="2572">
                  <c:v>0.28199999999999997</c:v>
                </c:pt>
                <c:pt idx="2573">
                  <c:v>0.28999999999999998</c:v>
                </c:pt>
                <c:pt idx="2574">
                  <c:v>0.3</c:v>
                </c:pt>
                <c:pt idx="2575">
                  <c:v>0.30199999999999999</c:v>
                </c:pt>
                <c:pt idx="2576">
                  <c:v>0.30199999999999999</c:v>
                </c:pt>
                <c:pt idx="2577">
                  <c:v>0.30199999999999999</c:v>
                </c:pt>
                <c:pt idx="2578">
                  <c:v>0.30099999999999999</c:v>
                </c:pt>
                <c:pt idx="2579">
                  <c:v>0.3</c:v>
                </c:pt>
                <c:pt idx="2580">
                  <c:v>0.3</c:v>
                </c:pt>
                <c:pt idx="2581">
                  <c:v>0.3</c:v>
                </c:pt>
                <c:pt idx="2582">
                  <c:v>0.30099999999999999</c:v>
                </c:pt>
                <c:pt idx="2583">
                  <c:v>0.3</c:v>
                </c:pt>
                <c:pt idx="2584">
                  <c:v>0.29799999999999999</c:v>
                </c:pt>
                <c:pt idx="2585">
                  <c:v>0.29599999999999999</c:v>
                </c:pt>
                <c:pt idx="2586">
                  <c:v>0.28999999999999998</c:v>
                </c:pt>
                <c:pt idx="2587">
                  <c:v>0.28799999999999998</c:v>
                </c:pt>
                <c:pt idx="2588">
                  <c:v>0.28699999999999998</c:v>
                </c:pt>
                <c:pt idx="2589">
                  <c:v>0.28599999999999998</c:v>
                </c:pt>
                <c:pt idx="2590">
                  <c:v>0.29099999999999998</c:v>
                </c:pt>
                <c:pt idx="2591">
                  <c:v>0.29099999999999998</c:v>
                </c:pt>
                <c:pt idx="2592">
                  <c:v>0.29099999999999998</c:v>
                </c:pt>
                <c:pt idx="2593">
                  <c:v>0.29099999999999998</c:v>
                </c:pt>
                <c:pt idx="2594">
                  <c:v>0.28799999999999998</c:v>
                </c:pt>
                <c:pt idx="2595">
                  <c:v>0.28699999999999998</c:v>
                </c:pt>
                <c:pt idx="2596">
                  <c:v>0.28699999999999998</c:v>
                </c:pt>
                <c:pt idx="2597">
                  <c:v>0.28799999999999998</c:v>
                </c:pt>
                <c:pt idx="2598">
                  <c:v>0.28699999999999998</c:v>
                </c:pt>
                <c:pt idx="2599">
                  <c:v>0.28599999999999998</c:v>
                </c:pt>
                <c:pt idx="2600">
                  <c:v>0.28699999999999998</c:v>
                </c:pt>
                <c:pt idx="2601">
                  <c:v>0.28799999999999998</c:v>
                </c:pt>
                <c:pt idx="2602">
                  <c:v>0.28899999999999998</c:v>
                </c:pt>
                <c:pt idx="2603">
                  <c:v>0.28799999999999998</c:v>
                </c:pt>
                <c:pt idx="2604">
                  <c:v>0.28599999999999998</c:v>
                </c:pt>
                <c:pt idx="2605">
                  <c:v>0.28599999999999998</c:v>
                </c:pt>
                <c:pt idx="2606">
                  <c:v>0.28799999999999998</c:v>
                </c:pt>
                <c:pt idx="2607">
                  <c:v>0.28699999999999998</c:v>
                </c:pt>
                <c:pt idx="2608">
                  <c:v>0.28599999999999998</c:v>
                </c:pt>
                <c:pt idx="2609">
                  <c:v>0.28699999999999998</c:v>
                </c:pt>
                <c:pt idx="2610">
                  <c:v>0.29899999999999999</c:v>
                </c:pt>
                <c:pt idx="2611">
                  <c:v>0.307</c:v>
                </c:pt>
                <c:pt idx="2612">
                  <c:v>0.30399999999999999</c:v>
                </c:pt>
                <c:pt idx="2613">
                  <c:v>0.30399999999999999</c:v>
                </c:pt>
                <c:pt idx="2614">
                  <c:v>0.30399999999999999</c:v>
                </c:pt>
                <c:pt idx="2615">
                  <c:v>0.30299999999999999</c:v>
                </c:pt>
                <c:pt idx="2616">
                  <c:v>0.30499999999999999</c:v>
                </c:pt>
                <c:pt idx="2617">
                  <c:v>0.309</c:v>
                </c:pt>
                <c:pt idx="2618">
                  <c:v>0.312</c:v>
                </c:pt>
                <c:pt idx="2619">
                  <c:v>0.313</c:v>
                </c:pt>
                <c:pt idx="2620">
                  <c:v>0.315</c:v>
                </c:pt>
                <c:pt idx="2621">
                  <c:v>0.32</c:v>
                </c:pt>
                <c:pt idx="2622">
                  <c:v>0.318</c:v>
                </c:pt>
                <c:pt idx="2623">
                  <c:v>0.315</c:v>
                </c:pt>
                <c:pt idx="2624">
                  <c:v>0.313</c:v>
                </c:pt>
                <c:pt idx="2625">
                  <c:v>0.31</c:v>
                </c:pt>
                <c:pt idx="2626">
                  <c:v>0.313</c:v>
                </c:pt>
                <c:pt idx="2627">
                  <c:v>0.313</c:v>
                </c:pt>
                <c:pt idx="2628">
                  <c:v>0.31900000000000001</c:v>
                </c:pt>
                <c:pt idx="2629">
                  <c:v>0.31900000000000001</c:v>
                </c:pt>
                <c:pt idx="2630">
                  <c:v>0.32500000000000001</c:v>
                </c:pt>
                <c:pt idx="2631">
                  <c:v>0.32700000000000001</c:v>
                </c:pt>
                <c:pt idx="2632">
                  <c:v>0.32700000000000001</c:v>
                </c:pt>
                <c:pt idx="2633">
                  <c:v>0.32700000000000001</c:v>
                </c:pt>
                <c:pt idx="2634">
                  <c:v>0.32700000000000001</c:v>
                </c:pt>
                <c:pt idx="2635">
                  <c:v>0.32800000000000001</c:v>
                </c:pt>
                <c:pt idx="2636">
                  <c:v>0.32800000000000001</c:v>
                </c:pt>
                <c:pt idx="2637">
                  <c:v>0.32700000000000001</c:v>
                </c:pt>
                <c:pt idx="2638">
                  <c:v>0.32700000000000001</c:v>
                </c:pt>
                <c:pt idx="2639">
                  <c:v>0.32800000000000001</c:v>
                </c:pt>
                <c:pt idx="2640">
                  <c:v>0.32900000000000001</c:v>
                </c:pt>
                <c:pt idx="2641">
                  <c:v>0.33200000000000002</c:v>
                </c:pt>
                <c:pt idx="2642">
                  <c:v>0.33700000000000002</c:v>
                </c:pt>
                <c:pt idx="2643">
                  <c:v>0.34399999999999997</c:v>
                </c:pt>
                <c:pt idx="2644">
                  <c:v>0.34499999999999997</c:v>
                </c:pt>
                <c:pt idx="2645">
                  <c:v>0.34699999999999998</c:v>
                </c:pt>
                <c:pt idx="2646">
                  <c:v>0.33900000000000002</c:v>
                </c:pt>
                <c:pt idx="2647">
                  <c:v>0.33600000000000002</c:v>
                </c:pt>
                <c:pt idx="2648">
                  <c:v>0.33600000000000002</c:v>
                </c:pt>
                <c:pt idx="2649">
                  <c:v>0.33700000000000002</c:v>
                </c:pt>
                <c:pt idx="2650">
                  <c:v>0.33800000000000002</c:v>
                </c:pt>
                <c:pt idx="2651">
                  <c:v>0.33800000000000002</c:v>
                </c:pt>
                <c:pt idx="2652">
                  <c:v>0.33600000000000002</c:v>
                </c:pt>
                <c:pt idx="2653">
                  <c:v>0.33500000000000002</c:v>
                </c:pt>
                <c:pt idx="2654">
                  <c:v>0.33500000000000002</c:v>
                </c:pt>
                <c:pt idx="2655">
                  <c:v>0.32800000000000001</c:v>
                </c:pt>
                <c:pt idx="2656">
                  <c:v>0.32100000000000001</c:v>
                </c:pt>
                <c:pt idx="2657">
                  <c:v>0.318</c:v>
                </c:pt>
                <c:pt idx="2658">
                  <c:v>0.318</c:v>
                </c:pt>
                <c:pt idx="2659">
                  <c:v>0.318</c:v>
                </c:pt>
                <c:pt idx="2660">
                  <c:v>0.31900000000000001</c:v>
                </c:pt>
                <c:pt idx="2661">
                  <c:v>0.318</c:v>
                </c:pt>
                <c:pt idx="2662">
                  <c:v>0.317</c:v>
                </c:pt>
                <c:pt idx="2663">
                  <c:v>0.317</c:v>
                </c:pt>
                <c:pt idx="2664">
                  <c:v>0.316</c:v>
                </c:pt>
                <c:pt idx="2665">
                  <c:v>0.314</c:v>
                </c:pt>
                <c:pt idx="2666">
                  <c:v>0.31</c:v>
                </c:pt>
                <c:pt idx="2667">
                  <c:v>0.311</c:v>
                </c:pt>
                <c:pt idx="2668">
                  <c:v>0.309</c:v>
                </c:pt>
                <c:pt idx="2669">
                  <c:v>0.307</c:v>
                </c:pt>
                <c:pt idx="2670">
                  <c:v>0.30099999999999999</c:v>
                </c:pt>
                <c:pt idx="2671">
                  <c:v>0.29199999999999998</c:v>
                </c:pt>
                <c:pt idx="2672">
                  <c:v>0.26700000000000002</c:v>
                </c:pt>
                <c:pt idx="2673">
                  <c:v>0.26400000000000001</c:v>
                </c:pt>
                <c:pt idx="2674">
                  <c:v>0.26300000000000001</c:v>
                </c:pt>
                <c:pt idx="2675">
                  <c:v>0.25800000000000001</c:v>
                </c:pt>
                <c:pt idx="2676">
                  <c:v>0.24199999999999999</c:v>
                </c:pt>
                <c:pt idx="2677">
                  <c:v>0.23400000000000001</c:v>
                </c:pt>
                <c:pt idx="2678">
                  <c:v>0.223</c:v>
                </c:pt>
                <c:pt idx="2679">
                  <c:v>0.217</c:v>
                </c:pt>
                <c:pt idx="2680">
                  <c:v>0.216</c:v>
                </c:pt>
                <c:pt idx="2681">
                  <c:v>0.21199999999999999</c:v>
                </c:pt>
                <c:pt idx="2682">
                  <c:v>0.21199999999999999</c:v>
                </c:pt>
                <c:pt idx="2683">
                  <c:v>0.21099999999999999</c:v>
                </c:pt>
                <c:pt idx="2684">
                  <c:v>0.21099999999999999</c:v>
                </c:pt>
                <c:pt idx="2685">
                  <c:v>0.20799999999999999</c:v>
                </c:pt>
                <c:pt idx="2686">
                  <c:v>0.20899999999999999</c:v>
                </c:pt>
                <c:pt idx="2687">
                  <c:v>0.20699999999999999</c:v>
                </c:pt>
                <c:pt idx="2688">
                  <c:v>0.20699999999999999</c:v>
                </c:pt>
                <c:pt idx="2689">
                  <c:v>0.20599999999999999</c:v>
                </c:pt>
                <c:pt idx="2690">
                  <c:v>0.20499999999999999</c:v>
                </c:pt>
                <c:pt idx="2691">
                  <c:v>0.20599999999999999</c:v>
                </c:pt>
                <c:pt idx="2692">
                  <c:v>0.20399999999999999</c:v>
                </c:pt>
                <c:pt idx="2693">
                  <c:v>0.20300000000000001</c:v>
                </c:pt>
                <c:pt idx="2694">
                  <c:v>0.20300000000000001</c:v>
                </c:pt>
                <c:pt idx="2695">
                  <c:v>0.20300000000000001</c:v>
                </c:pt>
                <c:pt idx="2696">
                  <c:v>0.20200000000000001</c:v>
                </c:pt>
                <c:pt idx="2697">
                  <c:v>0.20300000000000001</c:v>
                </c:pt>
                <c:pt idx="2698">
                  <c:v>0.20300000000000001</c:v>
                </c:pt>
                <c:pt idx="2699">
                  <c:v>0.20200000000000001</c:v>
                </c:pt>
                <c:pt idx="2700">
                  <c:v>0.20100000000000001</c:v>
                </c:pt>
                <c:pt idx="2701">
                  <c:v>0.20100000000000001</c:v>
                </c:pt>
                <c:pt idx="2702">
                  <c:v>0.20200000000000001</c:v>
                </c:pt>
                <c:pt idx="2703">
                  <c:v>0.20399999999999999</c:v>
                </c:pt>
                <c:pt idx="2704">
                  <c:v>0.20599999999999999</c:v>
                </c:pt>
                <c:pt idx="2705">
                  <c:v>0.20799999999999999</c:v>
                </c:pt>
                <c:pt idx="2706">
                  <c:v>0.20899999999999999</c:v>
                </c:pt>
                <c:pt idx="2707">
                  <c:v>0.20899999999999999</c:v>
                </c:pt>
                <c:pt idx="2708">
                  <c:v>0.20899999999999999</c:v>
                </c:pt>
                <c:pt idx="2709">
                  <c:v>0.20899999999999999</c:v>
                </c:pt>
                <c:pt idx="2710">
                  <c:v>0.20899999999999999</c:v>
                </c:pt>
                <c:pt idx="2711">
                  <c:v>0.20899999999999999</c:v>
                </c:pt>
                <c:pt idx="2712">
                  <c:v>0.20799999999999999</c:v>
                </c:pt>
                <c:pt idx="2713">
                  <c:v>0.20799999999999999</c:v>
                </c:pt>
                <c:pt idx="2714">
                  <c:v>0.20699999999999999</c:v>
                </c:pt>
                <c:pt idx="2715">
                  <c:v>0.20599999999999999</c:v>
                </c:pt>
                <c:pt idx="2716">
                  <c:v>0.20499999999999999</c:v>
                </c:pt>
                <c:pt idx="2717">
                  <c:v>0.20300000000000001</c:v>
                </c:pt>
                <c:pt idx="2718">
                  <c:v>0.20200000000000001</c:v>
                </c:pt>
                <c:pt idx="2719">
                  <c:v>0.20100000000000001</c:v>
                </c:pt>
                <c:pt idx="2720">
                  <c:v>0.19900000000000001</c:v>
                </c:pt>
                <c:pt idx="2721">
                  <c:v>0.19800000000000001</c:v>
                </c:pt>
                <c:pt idx="2722">
                  <c:v>0.19700000000000001</c:v>
                </c:pt>
                <c:pt idx="2723">
                  <c:v>0.19600000000000001</c:v>
                </c:pt>
                <c:pt idx="2724">
                  <c:v>0.191</c:v>
                </c:pt>
                <c:pt idx="2725">
                  <c:v>0.187</c:v>
                </c:pt>
                <c:pt idx="2726">
                  <c:v>0.186</c:v>
                </c:pt>
                <c:pt idx="2727">
                  <c:v>0.183</c:v>
                </c:pt>
                <c:pt idx="2728">
                  <c:v>0.17499999999999999</c:v>
                </c:pt>
                <c:pt idx="2729">
                  <c:v>0.17100000000000001</c:v>
                </c:pt>
                <c:pt idx="2730">
                  <c:v>0.17</c:v>
                </c:pt>
                <c:pt idx="2731">
                  <c:v>0.16700000000000001</c:v>
                </c:pt>
                <c:pt idx="2732">
                  <c:v>0.16300000000000001</c:v>
                </c:pt>
                <c:pt idx="2733">
                  <c:v>0.159</c:v>
                </c:pt>
                <c:pt idx="2734">
                  <c:v>0.152</c:v>
                </c:pt>
                <c:pt idx="2735">
                  <c:v>0.15</c:v>
                </c:pt>
                <c:pt idx="2736">
                  <c:v>0.14899999999999999</c:v>
                </c:pt>
                <c:pt idx="2737">
                  <c:v>0.104</c:v>
                </c:pt>
                <c:pt idx="2738">
                  <c:v>9.4E-2</c:v>
                </c:pt>
                <c:pt idx="2739">
                  <c:v>8.8999999999999996E-2</c:v>
                </c:pt>
                <c:pt idx="2740">
                  <c:v>8.6999999999999994E-2</c:v>
                </c:pt>
                <c:pt idx="2741">
                  <c:v>8.4000000000000005E-2</c:v>
                </c:pt>
                <c:pt idx="2742">
                  <c:v>8.2000000000000003E-2</c:v>
                </c:pt>
                <c:pt idx="2743">
                  <c:v>8.1000000000000003E-2</c:v>
                </c:pt>
                <c:pt idx="2744">
                  <c:v>8.1000000000000003E-2</c:v>
                </c:pt>
                <c:pt idx="2745">
                  <c:v>8.2000000000000003E-2</c:v>
                </c:pt>
                <c:pt idx="2746">
                  <c:v>8.2000000000000003E-2</c:v>
                </c:pt>
                <c:pt idx="2747">
                  <c:v>8.3000000000000004E-2</c:v>
                </c:pt>
                <c:pt idx="2748">
                  <c:v>8.2000000000000003E-2</c:v>
                </c:pt>
                <c:pt idx="2749">
                  <c:v>8.2000000000000003E-2</c:v>
                </c:pt>
                <c:pt idx="2750">
                  <c:v>8.3000000000000004E-2</c:v>
                </c:pt>
                <c:pt idx="2751">
                  <c:v>8.2000000000000003E-2</c:v>
                </c:pt>
                <c:pt idx="2752">
                  <c:v>8.2000000000000003E-2</c:v>
                </c:pt>
                <c:pt idx="2753">
                  <c:v>8.3000000000000004E-2</c:v>
                </c:pt>
                <c:pt idx="2754">
                  <c:v>8.3000000000000004E-2</c:v>
                </c:pt>
                <c:pt idx="2755">
                  <c:v>8.2000000000000003E-2</c:v>
                </c:pt>
                <c:pt idx="2756">
                  <c:v>8.1000000000000003E-2</c:v>
                </c:pt>
                <c:pt idx="2757">
                  <c:v>8.1000000000000003E-2</c:v>
                </c:pt>
                <c:pt idx="2758">
                  <c:v>7.9000000000000001E-2</c:v>
                </c:pt>
                <c:pt idx="2759">
                  <c:v>7.9000000000000001E-2</c:v>
                </c:pt>
                <c:pt idx="2760">
                  <c:v>0.08</c:v>
                </c:pt>
                <c:pt idx="2761">
                  <c:v>7.9000000000000001E-2</c:v>
                </c:pt>
                <c:pt idx="2762">
                  <c:v>7.9000000000000001E-2</c:v>
                </c:pt>
                <c:pt idx="2763">
                  <c:v>8.2000000000000003E-2</c:v>
                </c:pt>
                <c:pt idx="2764">
                  <c:v>8.2000000000000003E-2</c:v>
                </c:pt>
                <c:pt idx="2765">
                  <c:v>8.1000000000000003E-2</c:v>
                </c:pt>
                <c:pt idx="2766">
                  <c:v>8.1000000000000003E-2</c:v>
                </c:pt>
                <c:pt idx="2767">
                  <c:v>8.1000000000000003E-2</c:v>
                </c:pt>
                <c:pt idx="2768">
                  <c:v>8.1000000000000003E-2</c:v>
                </c:pt>
                <c:pt idx="2769">
                  <c:v>8.2000000000000003E-2</c:v>
                </c:pt>
                <c:pt idx="2770">
                  <c:v>8.4000000000000005E-2</c:v>
                </c:pt>
                <c:pt idx="2771">
                  <c:v>8.5000000000000006E-2</c:v>
                </c:pt>
                <c:pt idx="2772">
                  <c:v>8.5000000000000006E-2</c:v>
                </c:pt>
                <c:pt idx="2773">
                  <c:v>8.7999999999999995E-2</c:v>
                </c:pt>
                <c:pt idx="2774">
                  <c:v>8.7999999999999995E-2</c:v>
                </c:pt>
                <c:pt idx="2775">
                  <c:v>8.7999999999999995E-2</c:v>
                </c:pt>
                <c:pt idx="2776">
                  <c:v>8.5999999999999993E-2</c:v>
                </c:pt>
                <c:pt idx="2777">
                  <c:v>8.5999999999999993E-2</c:v>
                </c:pt>
                <c:pt idx="2778">
                  <c:v>8.5000000000000006E-2</c:v>
                </c:pt>
                <c:pt idx="2779">
                  <c:v>8.4000000000000005E-2</c:v>
                </c:pt>
                <c:pt idx="2780">
                  <c:v>8.1000000000000003E-2</c:v>
                </c:pt>
                <c:pt idx="2781">
                  <c:v>8.1000000000000003E-2</c:v>
                </c:pt>
                <c:pt idx="2782">
                  <c:v>0.08</c:v>
                </c:pt>
                <c:pt idx="2783">
                  <c:v>0.08</c:v>
                </c:pt>
                <c:pt idx="2784">
                  <c:v>7.9000000000000001E-2</c:v>
                </c:pt>
                <c:pt idx="2785">
                  <c:v>7.9000000000000001E-2</c:v>
                </c:pt>
                <c:pt idx="2786">
                  <c:v>7.8E-2</c:v>
                </c:pt>
                <c:pt idx="2787">
                  <c:v>7.9000000000000001E-2</c:v>
                </c:pt>
                <c:pt idx="2788">
                  <c:v>0.08</c:v>
                </c:pt>
                <c:pt idx="2789">
                  <c:v>8.1000000000000003E-2</c:v>
                </c:pt>
                <c:pt idx="2790">
                  <c:v>8.1000000000000003E-2</c:v>
                </c:pt>
                <c:pt idx="2791">
                  <c:v>8.1000000000000003E-2</c:v>
                </c:pt>
                <c:pt idx="2792">
                  <c:v>8.1000000000000003E-2</c:v>
                </c:pt>
                <c:pt idx="2793">
                  <c:v>8.1000000000000003E-2</c:v>
                </c:pt>
                <c:pt idx="2794">
                  <c:v>8.1000000000000003E-2</c:v>
                </c:pt>
                <c:pt idx="2795">
                  <c:v>8.2000000000000003E-2</c:v>
                </c:pt>
                <c:pt idx="2796">
                  <c:v>8.2000000000000003E-2</c:v>
                </c:pt>
                <c:pt idx="2797">
                  <c:v>8.2000000000000003E-2</c:v>
                </c:pt>
                <c:pt idx="2798">
                  <c:v>8.2000000000000003E-2</c:v>
                </c:pt>
                <c:pt idx="2799">
                  <c:v>8.1000000000000003E-2</c:v>
                </c:pt>
                <c:pt idx="2800">
                  <c:v>8.1000000000000003E-2</c:v>
                </c:pt>
                <c:pt idx="2801">
                  <c:v>8.2000000000000003E-2</c:v>
                </c:pt>
                <c:pt idx="2802">
                  <c:v>8.2000000000000003E-2</c:v>
                </c:pt>
                <c:pt idx="2803">
                  <c:v>8.2000000000000003E-2</c:v>
                </c:pt>
                <c:pt idx="2804">
                  <c:v>8.2000000000000003E-2</c:v>
                </c:pt>
                <c:pt idx="2805">
                  <c:v>8.3000000000000004E-2</c:v>
                </c:pt>
                <c:pt idx="2806">
                  <c:v>8.2000000000000003E-2</c:v>
                </c:pt>
                <c:pt idx="2807">
                  <c:v>8.2000000000000003E-2</c:v>
                </c:pt>
                <c:pt idx="2808">
                  <c:v>8.2000000000000003E-2</c:v>
                </c:pt>
                <c:pt idx="2809">
                  <c:v>8.2000000000000003E-2</c:v>
                </c:pt>
                <c:pt idx="2810">
                  <c:v>8.1000000000000003E-2</c:v>
                </c:pt>
                <c:pt idx="2811">
                  <c:v>7.9000000000000001E-2</c:v>
                </c:pt>
                <c:pt idx="2812">
                  <c:v>8.1000000000000003E-2</c:v>
                </c:pt>
                <c:pt idx="2813">
                  <c:v>8.1000000000000003E-2</c:v>
                </c:pt>
                <c:pt idx="2814">
                  <c:v>7.9000000000000001E-2</c:v>
                </c:pt>
                <c:pt idx="2815">
                  <c:v>0.08</c:v>
                </c:pt>
                <c:pt idx="2816">
                  <c:v>7.9000000000000001E-2</c:v>
                </c:pt>
                <c:pt idx="2817">
                  <c:v>7.8E-2</c:v>
                </c:pt>
                <c:pt idx="2818">
                  <c:v>7.8E-2</c:v>
                </c:pt>
                <c:pt idx="2819">
                  <c:v>7.5999999999999998E-2</c:v>
                </c:pt>
                <c:pt idx="2820">
                  <c:v>7.4999999999999997E-2</c:v>
                </c:pt>
                <c:pt idx="2821">
                  <c:v>7.2999999999999995E-2</c:v>
                </c:pt>
                <c:pt idx="2822">
                  <c:v>7.0000000000000007E-2</c:v>
                </c:pt>
                <c:pt idx="2823">
                  <c:v>7.0000000000000007E-2</c:v>
                </c:pt>
                <c:pt idx="2824">
                  <c:v>7.0000000000000007E-2</c:v>
                </c:pt>
                <c:pt idx="2825">
                  <c:v>7.0999999999999994E-2</c:v>
                </c:pt>
                <c:pt idx="2826">
                  <c:v>7.0999999999999994E-2</c:v>
                </c:pt>
                <c:pt idx="2827">
                  <c:v>6.9000000000000006E-2</c:v>
                </c:pt>
                <c:pt idx="2828">
                  <c:v>6.9000000000000006E-2</c:v>
                </c:pt>
                <c:pt idx="2829">
                  <c:v>0.06</c:v>
                </c:pt>
                <c:pt idx="2830">
                  <c:v>5.6000000000000001E-2</c:v>
                </c:pt>
                <c:pt idx="2831">
                  <c:v>5.5E-2</c:v>
                </c:pt>
                <c:pt idx="2832">
                  <c:v>5.5E-2</c:v>
                </c:pt>
                <c:pt idx="2833">
                  <c:v>5.5E-2</c:v>
                </c:pt>
                <c:pt idx="2834">
                  <c:v>5.2999999999999999E-2</c:v>
                </c:pt>
                <c:pt idx="2835">
                  <c:v>5.3999999999999999E-2</c:v>
                </c:pt>
                <c:pt idx="2836">
                  <c:v>5.5E-2</c:v>
                </c:pt>
                <c:pt idx="2837">
                  <c:v>5.2999999999999999E-2</c:v>
                </c:pt>
                <c:pt idx="2838">
                  <c:v>5.1999999999999998E-2</c:v>
                </c:pt>
                <c:pt idx="2839">
                  <c:v>5.3999999999999999E-2</c:v>
                </c:pt>
                <c:pt idx="2840">
                  <c:v>5.5E-2</c:v>
                </c:pt>
                <c:pt idx="2841">
                  <c:v>5.5E-2</c:v>
                </c:pt>
                <c:pt idx="2842">
                  <c:v>5.5E-2</c:v>
                </c:pt>
                <c:pt idx="2843">
                  <c:v>5.0999999999999997E-2</c:v>
                </c:pt>
                <c:pt idx="2844">
                  <c:v>5.2999999999999999E-2</c:v>
                </c:pt>
                <c:pt idx="2845">
                  <c:v>5.0999999999999997E-2</c:v>
                </c:pt>
                <c:pt idx="2846">
                  <c:v>0.05</c:v>
                </c:pt>
                <c:pt idx="2847">
                  <c:v>4.9000000000000002E-2</c:v>
                </c:pt>
                <c:pt idx="2848">
                  <c:v>4.8000000000000001E-2</c:v>
                </c:pt>
                <c:pt idx="2849">
                  <c:v>4.8000000000000001E-2</c:v>
                </c:pt>
                <c:pt idx="2850">
                  <c:v>4.8000000000000001E-2</c:v>
                </c:pt>
                <c:pt idx="2851">
                  <c:v>4.7E-2</c:v>
                </c:pt>
                <c:pt idx="2852">
                  <c:v>4.8000000000000001E-2</c:v>
                </c:pt>
                <c:pt idx="2853">
                  <c:v>4.8000000000000001E-2</c:v>
                </c:pt>
                <c:pt idx="2854">
                  <c:v>4.8000000000000001E-2</c:v>
                </c:pt>
                <c:pt idx="2855">
                  <c:v>4.4999999999999998E-2</c:v>
                </c:pt>
                <c:pt idx="2856">
                  <c:v>4.3999999999999997E-2</c:v>
                </c:pt>
                <c:pt idx="2857">
                  <c:v>4.2000000000000003E-2</c:v>
                </c:pt>
                <c:pt idx="2858">
                  <c:v>0.04</c:v>
                </c:pt>
                <c:pt idx="2859">
                  <c:v>3.9E-2</c:v>
                </c:pt>
                <c:pt idx="2860">
                  <c:v>3.9E-2</c:v>
                </c:pt>
                <c:pt idx="2861">
                  <c:v>3.7999999999999999E-2</c:v>
                </c:pt>
                <c:pt idx="2862">
                  <c:v>3.7999999999999999E-2</c:v>
                </c:pt>
                <c:pt idx="2863">
                  <c:v>3.5999999999999997E-2</c:v>
                </c:pt>
                <c:pt idx="2864">
                  <c:v>3.5999999999999997E-2</c:v>
                </c:pt>
                <c:pt idx="2865">
                  <c:v>3.5000000000000003E-2</c:v>
                </c:pt>
                <c:pt idx="2866">
                  <c:v>3.2000000000000001E-2</c:v>
                </c:pt>
                <c:pt idx="2867">
                  <c:v>2.9000000000000001E-2</c:v>
                </c:pt>
                <c:pt idx="2868">
                  <c:v>2.7E-2</c:v>
                </c:pt>
                <c:pt idx="2869">
                  <c:v>2.5000000000000001E-2</c:v>
                </c:pt>
                <c:pt idx="2870">
                  <c:v>2.5000000000000001E-2</c:v>
                </c:pt>
                <c:pt idx="2871">
                  <c:v>2.5000000000000001E-2</c:v>
                </c:pt>
                <c:pt idx="2872">
                  <c:v>2.5000000000000001E-2</c:v>
                </c:pt>
                <c:pt idx="2873">
                  <c:v>2.4E-2</c:v>
                </c:pt>
                <c:pt idx="2874">
                  <c:v>2.1000000000000001E-2</c:v>
                </c:pt>
                <c:pt idx="2875">
                  <c:v>2.1999999999999999E-2</c:v>
                </c:pt>
                <c:pt idx="2876">
                  <c:v>2.1000000000000001E-2</c:v>
                </c:pt>
                <c:pt idx="2877">
                  <c:v>2.1000000000000001E-2</c:v>
                </c:pt>
                <c:pt idx="2878">
                  <c:v>2.1000000000000001E-2</c:v>
                </c:pt>
                <c:pt idx="2879">
                  <c:v>2.1000000000000001E-2</c:v>
                </c:pt>
                <c:pt idx="2880">
                  <c:v>1.7999999999999999E-2</c:v>
                </c:pt>
                <c:pt idx="2881">
                  <c:v>1.9E-2</c:v>
                </c:pt>
                <c:pt idx="2882">
                  <c:v>1.7999999999999999E-2</c:v>
                </c:pt>
                <c:pt idx="2883">
                  <c:v>1.7999999999999999E-2</c:v>
                </c:pt>
                <c:pt idx="2884">
                  <c:v>1.6E-2</c:v>
                </c:pt>
                <c:pt idx="2885">
                  <c:v>1.4E-2</c:v>
                </c:pt>
                <c:pt idx="2886">
                  <c:v>1.2E-2</c:v>
                </c:pt>
                <c:pt idx="2887">
                  <c:v>1.2E-2</c:v>
                </c:pt>
                <c:pt idx="2888">
                  <c:v>1.0999999999999999E-2</c:v>
                </c:pt>
                <c:pt idx="2889">
                  <c:v>8.0000000000000002E-3</c:v>
                </c:pt>
                <c:pt idx="2890">
                  <c:v>4.0000000000000001E-3</c:v>
                </c:pt>
                <c:pt idx="2891">
                  <c:v>2E-3</c:v>
                </c:pt>
                <c:pt idx="2892">
                  <c:v>1E-3</c:v>
                </c:pt>
                <c:pt idx="2893">
                  <c:v>1E-3</c:v>
                </c:pt>
                <c:pt idx="2894">
                  <c:v>-1E-3</c:v>
                </c:pt>
                <c:pt idx="2895">
                  <c:v>-2E-3</c:v>
                </c:pt>
                <c:pt idx="2896">
                  <c:v>-2E-3</c:v>
                </c:pt>
                <c:pt idx="2897">
                  <c:v>-1E-3</c:v>
                </c:pt>
                <c:pt idx="2898">
                  <c:v>-2E-3</c:v>
                </c:pt>
                <c:pt idx="2899">
                  <c:v>-5.0000000000000001E-3</c:v>
                </c:pt>
                <c:pt idx="2900">
                  <c:v>-5.0000000000000001E-3</c:v>
                </c:pt>
                <c:pt idx="2901">
                  <c:v>-5.0000000000000001E-3</c:v>
                </c:pt>
                <c:pt idx="2902">
                  <c:v>-7.0000000000000001E-3</c:v>
                </c:pt>
                <c:pt idx="2903">
                  <c:v>-8.0000000000000002E-3</c:v>
                </c:pt>
                <c:pt idx="2904">
                  <c:v>-8.0000000000000002E-3</c:v>
                </c:pt>
                <c:pt idx="2905">
                  <c:v>-8.9999999999999993E-3</c:v>
                </c:pt>
                <c:pt idx="2906">
                  <c:v>-8.9999999999999993E-3</c:v>
                </c:pt>
                <c:pt idx="2907">
                  <c:v>-8.9999999999999993E-3</c:v>
                </c:pt>
                <c:pt idx="2908">
                  <c:v>-8.9999999999999993E-3</c:v>
                </c:pt>
                <c:pt idx="2909">
                  <c:v>-8.9999999999999993E-3</c:v>
                </c:pt>
                <c:pt idx="2910">
                  <c:v>-8.9999999999999993E-3</c:v>
                </c:pt>
                <c:pt idx="2911">
                  <c:v>-0.01</c:v>
                </c:pt>
                <c:pt idx="2912">
                  <c:v>-1.0999999999999999E-2</c:v>
                </c:pt>
                <c:pt idx="2913">
                  <c:v>-1.2E-2</c:v>
                </c:pt>
                <c:pt idx="2914">
                  <c:v>-1.2E-2</c:v>
                </c:pt>
                <c:pt idx="2915">
                  <c:v>-1.2E-2</c:v>
                </c:pt>
                <c:pt idx="2916">
                  <c:v>-1.2E-2</c:v>
                </c:pt>
                <c:pt idx="2917">
                  <c:v>-1.2E-2</c:v>
                </c:pt>
                <c:pt idx="2918">
                  <c:v>-1.2999999999999999E-2</c:v>
                </c:pt>
                <c:pt idx="2919">
                  <c:v>-1.2999999999999999E-2</c:v>
                </c:pt>
                <c:pt idx="2920">
                  <c:v>-1.2999999999999999E-2</c:v>
                </c:pt>
                <c:pt idx="2921">
                  <c:v>-1.2E-2</c:v>
                </c:pt>
                <c:pt idx="2922">
                  <c:v>-1.2999999999999999E-2</c:v>
                </c:pt>
                <c:pt idx="2923">
                  <c:v>-1.2999999999999999E-2</c:v>
                </c:pt>
                <c:pt idx="2924">
                  <c:v>-1.4E-2</c:v>
                </c:pt>
                <c:pt idx="2925">
                  <c:v>-1.2999999999999999E-2</c:v>
                </c:pt>
                <c:pt idx="2926">
                  <c:v>-1.2999999999999999E-2</c:v>
                </c:pt>
                <c:pt idx="2927">
                  <c:v>-1.2999999999999999E-2</c:v>
                </c:pt>
                <c:pt idx="2928">
                  <c:v>-1.2999999999999999E-2</c:v>
                </c:pt>
                <c:pt idx="2929">
                  <c:v>-1.4E-2</c:v>
                </c:pt>
                <c:pt idx="2930">
                  <c:v>-1.4E-2</c:v>
                </c:pt>
                <c:pt idx="2931">
                  <c:v>-1.4E-2</c:v>
                </c:pt>
                <c:pt idx="2932">
                  <c:v>-1.4E-2</c:v>
                </c:pt>
                <c:pt idx="2933">
                  <c:v>-1.4E-2</c:v>
                </c:pt>
                <c:pt idx="2934">
                  <c:v>-1.4E-2</c:v>
                </c:pt>
                <c:pt idx="2935">
                  <c:v>-1.4E-2</c:v>
                </c:pt>
                <c:pt idx="2936">
                  <c:v>-1.4E-2</c:v>
                </c:pt>
                <c:pt idx="2937">
                  <c:v>-1.4E-2</c:v>
                </c:pt>
                <c:pt idx="2938">
                  <c:v>-1.4E-2</c:v>
                </c:pt>
                <c:pt idx="2939">
                  <c:v>-1.4E-2</c:v>
                </c:pt>
                <c:pt idx="2940">
                  <c:v>-1.4999999999999999E-2</c:v>
                </c:pt>
                <c:pt idx="2941">
                  <c:v>-1.4999999999999999E-2</c:v>
                </c:pt>
                <c:pt idx="2942">
                  <c:v>-1.6E-2</c:v>
                </c:pt>
                <c:pt idx="2943">
                  <c:v>-1.4E-2</c:v>
                </c:pt>
                <c:pt idx="2944">
                  <c:v>-1.4E-2</c:v>
                </c:pt>
                <c:pt idx="2945">
                  <c:v>-1.4999999999999999E-2</c:v>
                </c:pt>
                <c:pt idx="2946">
                  <c:v>-1.4999999999999999E-2</c:v>
                </c:pt>
                <c:pt idx="2947">
                  <c:v>-1.6E-2</c:v>
                </c:pt>
                <c:pt idx="2948">
                  <c:v>-1.7999999999999999E-2</c:v>
                </c:pt>
                <c:pt idx="2949">
                  <c:v>-1.7999999999999999E-2</c:v>
                </c:pt>
                <c:pt idx="2950">
                  <c:v>-1.7999999999999999E-2</c:v>
                </c:pt>
                <c:pt idx="2951">
                  <c:v>-1.7999999999999999E-2</c:v>
                </c:pt>
                <c:pt idx="2952">
                  <c:v>-1.9E-2</c:v>
                </c:pt>
                <c:pt idx="2953">
                  <c:v>-1.9E-2</c:v>
                </c:pt>
                <c:pt idx="2954">
                  <c:v>-1.9E-2</c:v>
                </c:pt>
                <c:pt idx="2955">
                  <c:v>-1.9E-2</c:v>
                </c:pt>
                <c:pt idx="2956">
                  <c:v>-1.9E-2</c:v>
                </c:pt>
                <c:pt idx="2957">
                  <c:v>-1.9E-2</c:v>
                </c:pt>
                <c:pt idx="2958">
                  <c:v>-1.9E-2</c:v>
                </c:pt>
                <c:pt idx="2959">
                  <c:v>-1.9E-2</c:v>
                </c:pt>
                <c:pt idx="2960">
                  <c:v>-1.9E-2</c:v>
                </c:pt>
                <c:pt idx="2961">
                  <c:v>-1.9E-2</c:v>
                </c:pt>
                <c:pt idx="2962">
                  <c:v>-0.02</c:v>
                </c:pt>
                <c:pt idx="2963">
                  <c:v>-2.1000000000000001E-2</c:v>
                </c:pt>
                <c:pt idx="2964">
                  <c:v>-2.1999999999999999E-2</c:v>
                </c:pt>
                <c:pt idx="2965">
                  <c:v>-2.3E-2</c:v>
                </c:pt>
                <c:pt idx="2966">
                  <c:v>-2.3E-2</c:v>
                </c:pt>
                <c:pt idx="2967">
                  <c:v>-2.3E-2</c:v>
                </c:pt>
                <c:pt idx="2968">
                  <c:v>-2.3E-2</c:v>
                </c:pt>
                <c:pt idx="2969">
                  <c:v>-2.4E-2</c:v>
                </c:pt>
                <c:pt idx="2970">
                  <c:v>-2.4E-2</c:v>
                </c:pt>
                <c:pt idx="2971">
                  <c:v>-2.4E-2</c:v>
                </c:pt>
                <c:pt idx="2972">
                  <c:v>-2.4E-2</c:v>
                </c:pt>
                <c:pt idx="2973">
                  <c:v>-2.4E-2</c:v>
                </c:pt>
                <c:pt idx="2974">
                  <c:v>-2.4E-2</c:v>
                </c:pt>
                <c:pt idx="2975">
                  <c:v>-2.4E-2</c:v>
                </c:pt>
                <c:pt idx="2976">
                  <c:v>-2.5000000000000001E-2</c:v>
                </c:pt>
                <c:pt idx="2977">
                  <c:v>-2.7E-2</c:v>
                </c:pt>
                <c:pt idx="2978">
                  <c:v>-2.8000000000000001E-2</c:v>
                </c:pt>
                <c:pt idx="2979">
                  <c:v>-2.9000000000000001E-2</c:v>
                </c:pt>
                <c:pt idx="2980">
                  <c:v>-0.03</c:v>
                </c:pt>
                <c:pt idx="2981">
                  <c:v>-3.1E-2</c:v>
                </c:pt>
                <c:pt idx="2982">
                  <c:v>-3.2000000000000001E-2</c:v>
                </c:pt>
                <c:pt idx="2983">
                  <c:v>-3.3000000000000002E-2</c:v>
                </c:pt>
                <c:pt idx="2984">
                  <c:v>-3.3000000000000002E-2</c:v>
                </c:pt>
                <c:pt idx="2985">
                  <c:v>-3.3000000000000002E-2</c:v>
                </c:pt>
                <c:pt idx="2986">
                  <c:v>-3.3000000000000002E-2</c:v>
                </c:pt>
                <c:pt idx="2987">
                  <c:v>-3.3000000000000002E-2</c:v>
                </c:pt>
                <c:pt idx="2988">
                  <c:v>-3.3000000000000002E-2</c:v>
                </c:pt>
                <c:pt idx="2989">
                  <c:v>-3.3000000000000002E-2</c:v>
                </c:pt>
                <c:pt idx="2990">
                  <c:v>-3.3000000000000002E-2</c:v>
                </c:pt>
                <c:pt idx="2991">
                  <c:v>-3.4000000000000002E-2</c:v>
                </c:pt>
                <c:pt idx="2992">
                  <c:v>-3.4000000000000002E-2</c:v>
                </c:pt>
                <c:pt idx="2993">
                  <c:v>-3.5000000000000003E-2</c:v>
                </c:pt>
                <c:pt idx="2994">
                  <c:v>-3.5000000000000003E-2</c:v>
                </c:pt>
                <c:pt idx="2995">
                  <c:v>-3.5999999999999997E-2</c:v>
                </c:pt>
                <c:pt idx="2996">
                  <c:v>-3.7999999999999999E-2</c:v>
                </c:pt>
                <c:pt idx="2997">
                  <c:v>-3.7999999999999999E-2</c:v>
                </c:pt>
                <c:pt idx="2998">
                  <c:v>-3.5999999999999997E-2</c:v>
                </c:pt>
                <c:pt idx="2999">
                  <c:v>-3.6999999999999998E-2</c:v>
                </c:pt>
                <c:pt idx="3000">
                  <c:v>-3.6999999999999998E-2</c:v>
                </c:pt>
                <c:pt idx="3001">
                  <c:v>-3.6999999999999998E-2</c:v>
                </c:pt>
                <c:pt idx="3002">
                  <c:v>-3.7999999999999999E-2</c:v>
                </c:pt>
                <c:pt idx="3003">
                  <c:v>-3.9E-2</c:v>
                </c:pt>
                <c:pt idx="3004">
                  <c:v>-3.9E-2</c:v>
                </c:pt>
                <c:pt idx="3005">
                  <c:v>-0.04</c:v>
                </c:pt>
                <c:pt idx="3006">
                  <c:v>-4.1000000000000002E-2</c:v>
                </c:pt>
                <c:pt idx="3007">
                  <c:v>-4.1000000000000002E-2</c:v>
                </c:pt>
                <c:pt idx="3008">
                  <c:v>-4.1000000000000002E-2</c:v>
                </c:pt>
                <c:pt idx="3009">
                  <c:v>-0.04</c:v>
                </c:pt>
                <c:pt idx="3010">
                  <c:v>-4.2999999999999997E-2</c:v>
                </c:pt>
                <c:pt idx="3011">
                  <c:v>-4.3999999999999997E-2</c:v>
                </c:pt>
                <c:pt idx="3012">
                  <c:v>-4.5999999999999999E-2</c:v>
                </c:pt>
                <c:pt idx="3013">
                  <c:v>-4.5999999999999999E-2</c:v>
                </c:pt>
                <c:pt idx="3014">
                  <c:v>-4.5999999999999999E-2</c:v>
                </c:pt>
                <c:pt idx="3015">
                  <c:v>-4.8000000000000001E-2</c:v>
                </c:pt>
                <c:pt idx="3016">
                  <c:v>-4.9000000000000002E-2</c:v>
                </c:pt>
                <c:pt idx="3017">
                  <c:v>-4.9000000000000002E-2</c:v>
                </c:pt>
                <c:pt idx="3018">
                  <c:v>-4.9000000000000002E-2</c:v>
                </c:pt>
                <c:pt idx="3019">
                  <c:v>-4.9000000000000002E-2</c:v>
                </c:pt>
                <c:pt idx="3020">
                  <c:v>-5.1999999999999998E-2</c:v>
                </c:pt>
                <c:pt idx="3021">
                  <c:v>-5.0999999999999997E-2</c:v>
                </c:pt>
                <c:pt idx="3022">
                  <c:v>-5.3999999999999999E-2</c:v>
                </c:pt>
                <c:pt idx="3023">
                  <c:v>-5.2999999999999999E-2</c:v>
                </c:pt>
                <c:pt idx="3024">
                  <c:v>-5.2999999999999999E-2</c:v>
                </c:pt>
                <c:pt idx="3025">
                  <c:v>-5.2999999999999999E-2</c:v>
                </c:pt>
                <c:pt idx="3026">
                  <c:v>-6.0999999999999999E-2</c:v>
                </c:pt>
                <c:pt idx="3027">
                  <c:v>-6.4000000000000001E-2</c:v>
                </c:pt>
                <c:pt idx="3028">
                  <c:v>-6.6000000000000003E-2</c:v>
                </c:pt>
                <c:pt idx="3029">
                  <c:v>-6.7000000000000004E-2</c:v>
                </c:pt>
                <c:pt idx="3030">
                  <c:v>-6.8000000000000005E-2</c:v>
                </c:pt>
                <c:pt idx="3031">
                  <c:v>-6.8000000000000005E-2</c:v>
                </c:pt>
                <c:pt idx="3032">
                  <c:v>-6.6000000000000003E-2</c:v>
                </c:pt>
                <c:pt idx="3033">
                  <c:v>-6.9000000000000006E-2</c:v>
                </c:pt>
                <c:pt idx="3034">
                  <c:v>-6.9000000000000006E-2</c:v>
                </c:pt>
                <c:pt idx="3035">
                  <c:v>-7.0999999999999994E-2</c:v>
                </c:pt>
                <c:pt idx="3036">
                  <c:v>-7.2999999999999995E-2</c:v>
                </c:pt>
                <c:pt idx="3037">
                  <c:v>-7.2999999999999995E-2</c:v>
                </c:pt>
                <c:pt idx="3038">
                  <c:v>-7.6999999999999999E-2</c:v>
                </c:pt>
                <c:pt idx="3039">
                  <c:v>-7.9000000000000001E-2</c:v>
                </c:pt>
                <c:pt idx="3040">
                  <c:v>-8.1000000000000003E-2</c:v>
                </c:pt>
                <c:pt idx="3041">
                  <c:v>-8.3000000000000004E-2</c:v>
                </c:pt>
                <c:pt idx="3042">
                  <c:v>-8.5999999999999993E-2</c:v>
                </c:pt>
                <c:pt idx="3043">
                  <c:v>-9.0999999999999998E-2</c:v>
                </c:pt>
                <c:pt idx="3044">
                  <c:v>-9.1999999999999998E-2</c:v>
                </c:pt>
                <c:pt idx="3045">
                  <c:v>-9.1999999999999998E-2</c:v>
                </c:pt>
                <c:pt idx="3046">
                  <c:v>-9.5000000000000001E-2</c:v>
                </c:pt>
                <c:pt idx="3047">
                  <c:v>-9.9000000000000005E-2</c:v>
                </c:pt>
                <c:pt idx="3048">
                  <c:v>-0.104</c:v>
                </c:pt>
                <c:pt idx="3049">
                  <c:v>-0.104</c:v>
                </c:pt>
                <c:pt idx="3050">
                  <c:v>-0.109</c:v>
                </c:pt>
                <c:pt idx="3051">
                  <c:v>-0.113</c:v>
                </c:pt>
                <c:pt idx="3052">
                  <c:v>-0.114</c:v>
                </c:pt>
                <c:pt idx="3053">
                  <c:v>-0.11600000000000001</c:v>
                </c:pt>
                <c:pt idx="3054">
                  <c:v>-0.11799999999999999</c:v>
                </c:pt>
                <c:pt idx="3055">
                  <c:v>-0.124</c:v>
                </c:pt>
                <c:pt idx="3056">
                  <c:v>-0.113</c:v>
                </c:pt>
                <c:pt idx="3057">
                  <c:v>-0.113</c:v>
                </c:pt>
                <c:pt idx="3058">
                  <c:v>-0.11600000000000001</c:v>
                </c:pt>
                <c:pt idx="3059">
                  <c:v>-0.11899999999999999</c:v>
                </c:pt>
                <c:pt idx="3060">
                  <c:v>-0.125</c:v>
                </c:pt>
                <c:pt idx="3061">
                  <c:v>-0.128</c:v>
                </c:pt>
                <c:pt idx="3062">
                  <c:v>-0.129</c:v>
                </c:pt>
                <c:pt idx="3063">
                  <c:v>-0.13200000000000001</c:v>
                </c:pt>
                <c:pt idx="3064">
                  <c:v>-0.13300000000000001</c:v>
                </c:pt>
                <c:pt idx="3065">
                  <c:v>-0.13300000000000001</c:v>
                </c:pt>
                <c:pt idx="3066">
                  <c:v>-0.13100000000000001</c:v>
                </c:pt>
                <c:pt idx="3067">
                  <c:v>-0.13</c:v>
                </c:pt>
                <c:pt idx="3068">
                  <c:v>-0.13100000000000001</c:v>
                </c:pt>
                <c:pt idx="3069">
                  <c:v>-0.13100000000000001</c:v>
                </c:pt>
                <c:pt idx="3070">
                  <c:v>-0.13100000000000001</c:v>
                </c:pt>
                <c:pt idx="3071">
                  <c:v>-0.13100000000000001</c:v>
                </c:pt>
                <c:pt idx="3072">
                  <c:v>-0.13200000000000001</c:v>
                </c:pt>
                <c:pt idx="3073">
                  <c:v>-0.13200000000000001</c:v>
                </c:pt>
                <c:pt idx="3074">
                  <c:v>-0.13100000000000001</c:v>
                </c:pt>
                <c:pt idx="3075">
                  <c:v>-0.13200000000000001</c:v>
                </c:pt>
                <c:pt idx="3076">
                  <c:v>-0.13300000000000001</c:v>
                </c:pt>
                <c:pt idx="3077">
                  <c:v>-0.13600000000000001</c:v>
                </c:pt>
                <c:pt idx="3078">
                  <c:v>-0.14199999999999999</c:v>
                </c:pt>
                <c:pt idx="3079">
                  <c:v>-0.14299999999999999</c:v>
                </c:pt>
                <c:pt idx="3080">
                  <c:v>-0.14299999999999999</c:v>
                </c:pt>
                <c:pt idx="3081">
                  <c:v>-0.14399999999999999</c:v>
                </c:pt>
                <c:pt idx="3082">
                  <c:v>-0.14399999999999999</c:v>
                </c:pt>
                <c:pt idx="3083">
                  <c:v>-0.14299999999999999</c:v>
                </c:pt>
                <c:pt idx="3084">
                  <c:v>-0.14199999999999999</c:v>
                </c:pt>
                <c:pt idx="3085">
                  <c:v>-0.14199999999999999</c:v>
                </c:pt>
                <c:pt idx="3086">
                  <c:v>-0.14299999999999999</c:v>
                </c:pt>
                <c:pt idx="3087">
                  <c:v>-0.14399999999999999</c:v>
                </c:pt>
                <c:pt idx="3088">
                  <c:v>-0.14599999999999999</c:v>
                </c:pt>
                <c:pt idx="3089">
                  <c:v>-0.152</c:v>
                </c:pt>
                <c:pt idx="3090">
                  <c:v>-0.155</c:v>
                </c:pt>
                <c:pt idx="3091">
                  <c:v>-0.158</c:v>
                </c:pt>
                <c:pt idx="3092">
                  <c:v>-0.159</c:v>
                </c:pt>
                <c:pt idx="3093">
                  <c:v>-0.16</c:v>
                </c:pt>
                <c:pt idx="3094">
                  <c:v>-0.16200000000000001</c:v>
                </c:pt>
                <c:pt idx="3095">
                  <c:v>-0.16200000000000001</c:v>
                </c:pt>
                <c:pt idx="3096">
                  <c:v>-0.161</c:v>
                </c:pt>
                <c:pt idx="3097">
                  <c:v>-0.16200000000000001</c:v>
                </c:pt>
                <c:pt idx="3098">
                  <c:v>-0.16600000000000001</c:v>
                </c:pt>
                <c:pt idx="3099">
                  <c:v>-0.16700000000000001</c:v>
                </c:pt>
                <c:pt idx="3100">
                  <c:v>-0.16900000000000001</c:v>
                </c:pt>
                <c:pt idx="3101">
                  <c:v>-0.17100000000000001</c:v>
                </c:pt>
                <c:pt idx="3102">
                  <c:v>-0.17499999999999999</c:v>
                </c:pt>
                <c:pt idx="3103">
                  <c:v>-0.17899999999999999</c:v>
                </c:pt>
                <c:pt idx="3104">
                  <c:v>-0.183</c:v>
                </c:pt>
                <c:pt idx="3105">
                  <c:v>-0.183</c:v>
                </c:pt>
                <c:pt idx="3106">
                  <c:v>-0.187</c:v>
                </c:pt>
                <c:pt idx="3107">
                  <c:v>-0.189</c:v>
                </c:pt>
                <c:pt idx="3108">
                  <c:v>-0.19500000000000001</c:v>
                </c:pt>
                <c:pt idx="3109">
                  <c:v>-0.19800000000000001</c:v>
                </c:pt>
                <c:pt idx="3110">
                  <c:v>-0.19900000000000001</c:v>
                </c:pt>
                <c:pt idx="3111">
                  <c:v>-0.2</c:v>
                </c:pt>
                <c:pt idx="3112">
                  <c:v>-0.20100000000000001</c:v>
                </c:pt>
                <c:pt idx="3113">
                  <c:v>-0.20100000000000001</c:v>
                </c:pt>
                <c:pt idx="3114">
                  <c:v>-0.20200000000000001</c:v>
                </c:pt>
                <c:pt idx="3115">
                  <c:v>-0.20499999999999999</c:v>
                </c:pt>
                <c:pt idx="3116">
                  <c:v>-0.20699999999999999</c:v>
                </c:pt>
                <c:pt idx="3117">
                  <c:v>-0.20799999999999999</c:v>
                </c:pt>
                <c:pt idx="3118">
                  <c:v>-0.21299999999999999</c:v>
                </c:pt>
                <c:pt idx="3119">
                  <c:v>-0.215</c:v>
                </c:pt>
                <c:pt idx="3120">
                  <c:v>-0.216</c:v>
                </c:pt>
                <c:pt idx="3121">
                  <c:v>-0.221</c:v>
                </c:pt>
                <c:pt idx="3122">
                  <c:v>-0.224</c:v>
                </c:pt>
                <c:pt idx="3123">
                  <c:v>-0.22900000000000001</c:v>
                </c:pt>
                <c:pt idx="3124">
                  <c:v>-0.22500000000000001</c:v>
                </c:pt>
                <c:pt idx="3125">
                  <c:v>-0.22600000000000001</c:v>
                </c:pt>
                <c:pt idx="3126">
                  <c:v>-0.22700000000000001</c:v>
                </c:pt>
                <c:pt idx="3127">
                  <c:v>-0.23</c:v>
                </c:pt>
                <c:pt idx="3128">
                  <c:v>-0.23400000000000001</c:v>
                </c:pt>
                <c:pt idx="3129">
                  <c:v>-0.23499999999999999</c:v>
                </c:pt>
                <c:pt idx="3130">
                  <c:v>-0.23799999999999999</c:v>
                </c:pt>
                <c:pt idx="3131">
                  <c:v>-0.23899999999999999</c:v>
                </c:pt>
                <c:pt idx="3132">
                  <c:v>-0.24099999999999999</c:v>
                </c:pt>
                <c:pt idx="3133">
                  <c:v>-0.24199999999999999</c:v>
                </c:pt>
                <c:pt idx="3134">
                  <c:v>-0.24199999999999999</c:v>
                </c:pt>
                <c:pt idx="3135">
                  <c:v>-0.24299999999999999</c:v>
                </c:pt>
                <c:pt idx="3136">
                  <c:v>-0.24399999999999999</c:v>
                </c:pt>
                <c:pt idx="3137">
                  <c:v>-0.245</c:v>
                </c:pt>
                <c:pt idx="3138">
                  <c:v>-0.246</c:v>
                </c:pt>
                <c:pt idx="3139">
                  <c:v>-0.248</c:v>
                </c:pt>
                <c:pt idx="3140">
                  <c:v>-0.248</c:v>
                </c:pt>
                <c:pt idx="3141">
                  <c:v>-0.247</c:v>
                </c:pt>
                <c:pt idx="3142">
                  <c:v>-0.248</c:v>
                </c:pt>
                <c:pt idx="3143">
                  <c:v>-0.251</c:v>
                </c:pt>
                <c:pt idx="3144">
                  <c:v>-0.249</c:v>
                </c:pt>
                <c:pt idx="3145">
                  <c:v>-0.249</c:v>
                </c:pt>
                <c:pt idx="3146">
                  <c:v>-0.251</c:v>
                </c:pt>
                <c:pt idx="3147">
                  <c:v>-0.249</c:v>
                </c:pt>
                <c:pt idx="3148">
                  <c:v>-0.249</c:v>
                </c:pt>
                <c:pt idx="3149">
                  <c:v>-0.25</c:v>
                </c:pt>
                <c:pt idx="3150">
                  <c:v>-0.249</c:v>
                </c:pt>
                <c:pt idx="3151">
                  <c:v>-0.249</c:v>
                </c:pt>
                <c:pt idx="3152">
                  <c:v>-0.249</c:v>
                </c:pt>
                <c:pt idx="3153">
                  <c:v>-0.25</c:v>
                </c:pt>
                <c:pt idx="3154">
                  <c:v>-0.252</c:v>
                </c:pt>
                <c:pt idx="3155">
                  <c:v>-0.251</c:v>
                </c:pt>
                <c:pt idx="3156">
                  <c:v>-0.252</c:v>
                </c:pt>
                <c:pt idx="3157">
                  <c:v>-0.251</c:v>
                </c:pt>
                <c:pt idx="3158">
                  <c:v>-0.25</c:v>
                </c:pt>
                <c:pt idx="3159">
                  <c:v>-0.251</c:v>
                </c:pt>
                <c:pt idx="3160">
                  <c:v>-0.253</c:v>
                </c:pt>
                <c:pt idx="3161">
                  <c:v>-0.255</c:v>
                </c:pt>
                <c:pt idx="3162">
                  <c:v>-0.25600000000000001</c:v>
                </c:pt>
                <c:pt idx="3163">
                  <c:v>-0.25800000000000001</c:v>
                </c:pt>
                <c:pt idx="3164">
                  <c:v>-0.26</c:v>
                </c:pt>
                <c:pt idx="3165">
                  <c:v>-0.25900000000000001</c:v>
                </c:pt>
                <c:pt idx="3166">
                  <c:v>-0.25800000000000001</c:v>
                </c:pt>
                <c:pt idx="3167">
                  <c:v>-0.25700000000000001</c:v>
                </c:pt>
                <c:pt idx="3168">
                  <c:v>-0.25700000000000001</c:v>
                </c:pt>
                <c:pt idx="3169">
                  <c:v>-0.25700000000000001</c:v>
                </c:pt>
                <c:pt idx="3170">
                  <c:v>-0.25700000000000001</c:v>
                </c:pt>
                <c:pt idx="3171">
                  <c:v>-0.25800000000000001</c:v>
                </c:pt>
                <c:pt idx="3172">
                  <c:v>-0.25800000000000001</c:v>
                </c:pt>
                <c:pt idx="3173">
                  <c:v>-0.25800000000000001</c:v>
                </c:pt>
                <c:pt idx="3174">
                  <c:v>-0.25800000000000001</c:v>
                </c:pt>
                <c:pt idx="3175">
                  <c:v>-0.25800000000000001</c:v>
                </c:pt>
                <c:pt idx="3176">
                  <c:v>-0.25800000000000001</c:v>
                </c:pt>
                <c:pt idx="3177">
                  <c:v>-0.26</c:v>
                </c:pt>
                <c:pt idx="3178">
                  <c:v>-0.26100000000000001</c:v>
                </c:pt>
                <c:pt idx="3179">
                  <c:v>-0.26100000000000001</c:v>
                </c:pt>
                <c:pt idx="3180">
                  <c:v>-0.26100000000000001</c:v>
                </c:pt>
                <c:pt idx="3181">
                  <c:v>-0.26200000000000001</c:v>
                </c:pt>
                <c:pt idx="3182">
                  <c:v>-0.26100000000000001</c:v>
                </c:pt>
                <c:pt idx="3183">
                  <c:v>-0.26200000000000001</c:v>
                </c:pt>
                <c:pt idx="3184">
                  <c:v>-0.26100000000000001</c:v>
                </c:pt>
                <c:pt idx="3185">
                  <c:v>-0.26400000000000001</c:v>
                </c:pt>
                <c:pt idx="3186">
                  <c:v>-0.26200000000000001</c:v>
                </c:pt>
                <c:pt idx="3187">
                  <c:v>-0.26300000000000001</c:v>
                </c:pt>
                <c:pt idx="3188">
                  <c:v>-0.26300000000000001</c:v>
                </c:pt>
                <c:pt idx="3189">
                  <c:v>-0.26200000000000001</c:v>
                </c:pt>
                <c:pt idx="3190">
                  <c:v>-0.26200000000000001</c:v>
                </c:pt>
                <c:pt idx="3191">
                  <c:v>-0.26400000000000001</c:v>
                </c:pt>
                <c:pt idx="3192">
                  <c:v>-0.26500000000000001</c:v>
                </c:pt>
                <c:pt idx="3193">
                  <c:v>-0.26600000000000001</c:v>
                </c:pt>
                <c:pt idx="3194">
                  <c:v>-0.26600000000000001</c:v>
                </c:pt>
                <c:pt idx="3195">
                  <c:v>-0.26800000000000002</c:v>
                </c:pt>
                <c:pt idx="3196">
                  <c:v>-0.26900000000000002</c:v>
                </c:pt>
                <c:pt idx="3197">
                  <c:v>-0.28100000000000003</c:v>
                </c:pt>
                <c:pt idx="3198">
                  <c:v>-0.28299999999999997</c:v>
                </c:pt>
                <c:pt idx="3199">
                  <c:v>-0.28100000000000003</c:v>
                </c:pt>
                <c:pt idx="3200">
                  <c:v>-0.28199999999999997</c:v>
                </c:pt>
                <c:pt idx="3201">
                  <c:v>-0.28599999999999998</c:v>
                </c:pt>
                <c:pt idx="3202">
                  <c:v>-0.28999999999999998</c:v>
                </c:pt>
                <c:pt idx="3203">
                  <c:v>-0.29099999999999998</c:v>
                </c:pt>
                <c:pt idx="3204">
                  <c:v>-0.29199999999999998</c:v>
                </c:pt>
                <c:pt idx="3205">
                  <c:v>-0.29299999999999998</c:v>
                </c:pt>
                <c:pt idx="3206">
                  <c:v>-0.29299999999999998</c:v>
                </c:pt>
                <c:pt idx="3207">
                  <c:v>-0.29299999999999998</c:v>
                </c:pt>
                <c:pt idx="3208">
                  <c:v>-0.29199999999999998</c:v>
                </c:pt>
                <c:pt idx="3209">
                  <c:v>-0.29099999999999998</c:v>
                </c:pt>
                <c:pt idx="3210">
                  <c:v>-0.29499999999999998</c:v>
                </c:pt>
                <c:pt idx="3211">
                  <c:v>-0.29499999999999998</c:v>
                </c:pt>
                <c:pt idx="3212">
                  <c:v>-0.29299999999999998</c:v>
                </c:pt>
                <c:pt idx="3213">
                  <c:v>-0.29499999999999998</c:v>
                </c:pt>
                <c:pt idx="3214">
                  <c:v>-0.29499999999999998</c:v>
                </c:pt>
                <c:pt idx="3215">
                  <c:v>-0.29699999999999999</c:v>
                </c:pt>
                <c:pt idx="3216">
                  <c:v>-0.29699999999999999</c:v>
                </c:pt>
                <c:pt idx="3217">
                  <c:v>-0.29699999999999999</c:v>
                </c:pt>
                <c:pt idx="3218">
                  <c:v>-0.29699999999999999</c:v>
                </c:pt>
                <c:pt idx="3219">
                  <c:v>-0.29799999999999999</c:v>
                </c:pt>
                <c:pt idx="3220">
                  <c:v>-0.29799999999999999</c:v>
                </c:pt>
                <c:pt idx="3221">
                  <c:v>-0.29599999999999999</c:v>
                </c:pt>
                <c:pt idx="3222">
                  <c:v>-0.29699999999999999</c:v>
                </c:pt>
                <c:pt idx="3223">
                  <c:v>-0.29699999999999999</c:v>
                </c:pt>
                <c:pt idx="3224">
                  <c:v>-0.29799999999999999</c:v>
                </c:pt>
                <c:pt idx="3225">
                  <c:v>-0.29899999999999999</c:v>
                </c:pt>
                <c:pt idx="3226">
                  <c:v>-0.29799999999999999</c:v>
                </c:pt>
                <c:pt idx="3227">
                  <c:v>-0.29799999999999999</c:v>
                </c:pt>
                <c:pt idx="3228">
                  <c:v>-0.29799999999999999</c:v>
                </c:pt>
                <c:pt idx="3229">
                  <c:v>-0.29799999999999999</c:v>
                </c:pt>
                <c:pt idx="3230">
                  <c:v>-0.29699999999999999</c:v>
                </c:pt>
                <c:pt idx="3231">
                  <c:v>-0.29899999999999999</c:v>
                </c:pt>
                <c:pt idx="3232">
                  <c:v>-0.29899999999999999</c:v>
                </c:pt>
                <c:pt idx="3233">
                  <c:v>-0.29799999999999999</c:v>
                </c:pt>
                <c:pt idx="3234">
                  <c:v>-0.29899999999999999</c:v>
                </c:pt>
                <c:pt idx="3235">
                  <c:v>-0.29799999999999999</c:v>
                </c:pt>
                <c:pt idx="3236">
                  <c:v>-0.29899999999999999</c:v>
                </c:pt>
                <c:pt idx="3237">
                  <c:v>-0.29799999999999999</c:v>
                </c:pt>
                <c:pt idx="3238">
                  <c:v>-0.29899999999999999</c:v>
                </c:pt>
                <c:pt idx="3239">
                  <c:v>-0.29799999999999999</c:v>
                </c:pt>
                <c:pt idx="3240">
                  <c:v>-0.29799999999999999</c:v>
                </c:pt>
                <c:pt idx="3241">
                  <c:v>-0.29799999999999999</c:v>
                </c:pt>
                <c:pt idx="3242">
                  <c:v>-0.29799999999999999</c:v>
                </c:pt>
                <c:pt idx="3243">
                  <c:v>-0.29699999999999999</c:v>
                </c:pt>
                <c:pt idx="3244">
                  <c:v>-0.29899999999999999</c:v>
                </c:pt>
                <c:pt idx="3245">
                  <c:v>-0.29899999999999999</c:v>
                </c:pt>
                <c:pt idx="3246">
                  <c:v>-0.29899999999999999</c:v>
                </c:pt>
                <c:pt idx="3247">
                  <c:v>-0.30099999999999999</c:v>
                </c:pt>
                <c:pt idx="3248">
                  <c:v>-0.30099999999999999</c:v>
                </c:pt>
                <c:pt idx="3249">
                  <c:v>-0.30299999999999999</c:v>
                </c:pt>
                <c:pt idx="3250">
                  <c:v>-0.30299999999999999</c:v>
                </c:pt>
                <c:pt idx="3251">
                  <c:v>-0.30399999999999999</c:v>
                </c:pt>
                <c:pt idx="3252">
                  <c:v>-0.30099999999999999</c:v>
                </c:pt>
                <c:pt idx="3253">
                  <c:v>-0.30299999999999999</c:v>
                </c:pt>
                <c:pt idx="3254">
                  <c:v>-0.30199999999999999</c:v>
                </c:pt>
                <c:pt idx="3255">
                  <c:v>-0.30299999999999999</c:v>
                </c:pt>
                <c:pt idx="3256">
                  <c:v>-0.30099999999999999</c:v>
                </c:pt>
                <c:pt idx="3257">
                  <c:v>-0.30099999999999999</c:v>
                </c:pt>
                <c:pt idx="3258">
                  <c:v>-0.30099999999999999</c:v>
                </c:pt>
                <c:pt idx="3259">
                  <c:v>-0.30099999999999999</c:v>
                </c:pt>
                <c:pt idx="3260">
                  <c:v>-0.30099999999999999</c:v>
                </c:pt>
                <c:pt idx="3261">
                  <c:v>-0.30099999999999999</c:v>
                </c:pt>
                <c:pt idx="3262">
                  <c:v>-0.30199999999999999</c:v>
                </c:pt>
                <c:pt idx="3263">
                  <c:v>-0.30299999999999999</c:v>
                </c:pt>
                <c:pt idx="3264">
                  <c:v>-0.30099999999999999</c:v>
                </c:pt>
                <c:pt idx="3265">
                  <c:v>-0.30199999999999999</c:v>
                </c:pt>
                <c:pt idx="3266">
                  <c:v>-0.30099999999999999</c:v>
                </c:pt>
                <c:pt idx="3267">
                  <c:v>-0.30099999999999999</c:v>
                </c:pt>
                <c:pt idx="3268">
                  <c:v>-0.30099999999999999</c:v>
                </c:pt>
                <c:pt idx="3269">
                  <c:v>-0.30099999999999999</c:v>
                </c:pt>
                <c:pt idx="3270">
                  <c:v>-0.30199999999999999</c:v>
                </c:pt>
                <c:pt idx="3271">
                  <c:v>-0.30399999999999999</c:v>
                </c:pt>
                <c:pt idx="3272">
                  <c:v>-0.30399999999999999</c:v>
                </c:pt>
                <c:pt idx="3273">
                  <c:v>-0.30499999999999999</c:v>
                </c:pt>
                <c:pt idx="3274">
                  <c:v>-0.30599999999999999</c:v>
                </c:pt>
                <c:pt idx="3275">
                  <c:v>-0.309</c:v>
                </c:pt>
                <c:pt idx="3276">
                  <c:v>-0.311</c:v>
                </c:pt>
                <c:pt idx="3277">
                  <c:v>-0.311</c:v>
                </c:pt>
                <c:pt idx="3278">
                  <c:v>-0.311</c:v>
                </c:pt>
                <c:pt idx="3279">
                  <c:v>-0.312</c:v>
                </c:pt>
                <c:pt idx="3280">
                  <c:v>-0.313</c:v>
                </c:pt>
                <c:pt idx="3281">
                  <c:v>-0.313</c:v>
                </c:pt>
                <c:pt idx="3282">
                  <c:v>-0.312</c:v>
                </c:pt>
                <c:pt idx="3283">
                  <c:v>-0.311</c:v>
                </c:pt>
                <c:pt idx="3284">
                  <c:v>-0.312</c:v>
                </c:pt>
                <c:pt idx="3285">
                  <c:v>-0.313</c:v>
                </c:pt>
                <c:pt idx="3286">
                  <c:v>-0.312</c:v>
                </c:pt>
                <c:pt idx="3287">
                  <c:v>-0.313</c:v>
                </c:pt>
                <c:pt idx="3288">
                  <c:v>-0.313</c:v>
                </c:pt>
                <c:pt idx="3289">
                  <c:v>-0.313</c:v>
                </c:pt>
                <c:pt idx="3290">
                  <c:v>-0.313</c:v>
                </c:pt>
                <c:pt idx="3291">
                  <c:v>-0.313</c:v>
                </c:pt>
                <c:pt idx="3292">
                  <c:v>-0.312</c:v>
                </c:pt>
                <c:pt idx="3293">
                  <c:v>-0.312</c:v>
                </c:pt>
                <c:pt idx="3294">
                  <c:v>-0.312</c:v>
                </c:pt>
                <c:pt idx="3295">
                  <c:v>-0.312</c:v>
                </c:pt>
                <c:pt idx="3296">
                  <c:v>-0.312</c:v>
                </c:pt>
                <c:pt idx="3297">
                  <c:v>-0.312</c:v>
                </c:pt>
                <c:pt idx="3298">
                  <c:v>-0.312</c:v>
                </c:pt>
                <c:pt idx="3299">
                  <c:v>-0.312</c:v>
                </c:pt>
                <c:pt idx="3300">
                  <c:v>-0.311</c:v>
                </c:pt>
                <c:pt idx="3301">
                  <c:v>-0.312</c:v>
                </c:pt>
                <c:pt idx="3302">
                  <c:v>-0.313</c:v>
                </c:pt>
                <c:pt idx="3303">
                  <c:v>-0.312</c:v>
                </c:pt>
                <c:pt idx="3304">
                  <c:v>-0.313</c:v>
                </c:pt>
                <c:pt idx="3305">
                  <c:v>-0.313</c:v>
                </c:pt>
                <c:pt idx="3306">
                  <c:v>-0.314</c:v>
                </c:pt>
                <c:pt idx="3307">
                  <c:v>-0.314</c:v>
                </c:pt>
                <c:pt idx="3308">
                  <c:v>-0.314</c:v>
                </c:pt>
                <c:pt idx="3309">
                  <c:v>-0.314</c:v>
                </c:pt>
                <c:pt idx="3310">
                  <c:v>-0.314</c:v>
                </c:pt>
                <c:pt idx="3311">
                  <c:v>-0.313</c:v>
                </c:pt>
                <c:pt idx="3312">
                  <c:v>-0.313</c:v>
                </c:pt>
                <c:pt idx="3313">
                  <c:v>-0.313</c:v>
                </c:pt>
                <c:pt idx="3314">
                  <c:v>-0.315</c:v>
                </c:pt>
                <c:pt idx="3315">
                  <c:v>-0.316</c:v>
                </c:pt>
                <c:pt idx="3316">
                  <c:v>-0.318</c:v>
                </c:pt>
                <c:pt idx="3317">
                  <c:v>-0.316</c:v>
                </c:pt>
                <c:pt idx="3318">
                  <c:v>-0.316</c:v>
                </c:pt>
                <c:pt idx="3319">
                  <c:v>-0.316</c:v>
                </c:pt>
                <c:pt idx="3320">
                  <c:v>-0.316</c:v>
                </c:pt>
                <c:pt idx="3321">
                  <c:v>-0.316</c:v>
                </c:pt>
                <c:pt idx="3322">
                  <c:v>-0.314</c:v>
                </c:pt>
                <c:pt idx="3323">
                  <c:v>-0.313</c:v>
                </c:pt>
                <c:pt idx="3324">
                  <c:v>-0.313</c:v>
                </c:pt>
                <c:pt idx="3325">
                  <c:v>-0.315</c:v>
                </c:pt>
                <c:pt idx="3326">
                  <c:v>-0.316</c:v>
                </c:pt>
                <c:pt idx="3327">
                  <c:v>-0.317</c:v>
                </c:pt>
                <c:pt idx="3328">
                  <c:v>-0.318</c:v>
                </c:pt>
                <c:pt idx="3329">
                  <c:v>-0.31900000000000001</c:v>
                </c:pt>
                <c:pt idx="3330">
                  <c:v>-0.31900000000000001</c:v>
                </c:pt>
                <c:pt idx="3331">
                  <c:v>-0.31900000000000001</c:v>
                </c:pt>
                <c:pt idx="3332">
                  <c:v>-0.318</c:v>
                </c:pt>
                <c:pt idx="3333">
                  <c:v>-0.31900000000000001</c:v>
                </c:pt>
                <c:pt idx="3334">
                  <c:v>-0.32</c:v>
                </c:pt>
                <c:pt idx="3335">
                  <c:v>-0.32100000000000001</c:v>
                </c:pt>
                <c:pt idx="3336">
                  <c:v>-0.32100000000000001</c:v>
                </c:pt>
                <c:pt idx="3337">
                  <c:v>-0.32200000000000001</c:v>
                </c:pt>
                <c:pt idx="3338">
                  <c:v>-0.32400000000000001</c:v>
                </c:pt>
                <c:pt idx="3339">
                  <c:v>-0.32600000000000001</c:v>
                </c:pt>
                <c:pt idx="3340">
                  <c:v>-0.32700000000000001</c:v>
                </c:pt>
                <c:pt idx="3341">
                  <c:v>-0.32700000000000001</c:v>
                </c:pt>
                <c:pt idx="3342">
                  <c:v>-0.32800000000000001</c:v>
                </c:pt>
                <c:pt idx="3343">
                  <c:v>-0.32900000000000001</c:v>
                </c:pt>
                <c:pt idx="3344">
                  <c:v>-0.32900000000000001</c:v>
                </c:pt>
                <c:pt idx="3345">
                  <c:v>-0.32900000000000001</c:v>
                </c:pt>
                <c:pt idx="3346">
                  <c:v>-0.32800000000000001</c:v>
                </c:pt>
                <c:pt idx="3347">
                  <c:v>-0.32700000000000001</c:v>
                </c:pt>
                <c:pt idx="3348">
                  <c:v>-0.32800000000000001</c:v>
                </c:pt>
                <c:pt idx="3349">
                  <c:v>-0.32800000000000001</c:v>
                </c:pt>
                <c:pt idx="3350">
                  <c:v>-0.32800000000000001</c:v>
                </c:pt>
                <c:pt idx="3351">
                  <c:v>-0.32800000000000001</c:v>
                </c:pt>
                <c:pt idx="3352">
                  <c:v>-0.32800000000000001</c:v>
                </c:pt>
                <c:pt idx="3353">
                  <c:v>-0.32700000000000001</c:v>
                </c:pt>
                <c:pt idx="3354">
                  <c:v>-0.32800000000000001</c:v>
                </c:pt>
                <c:pt idx="3355">
                  <c:v>-0.32800000000000001</c:v>
                </c:pt>
                <c:pt idx="3356">
                  <c:v>-0.32800000000000001</c:v>
                </c:pt>
                <c:pt idx="3357">
                  <c:v>-0.32800000000000001</c:v>
                </c:pt>
                <c:pt idx="3358">
                  <c:v>-0.32800000000000001</c:v>
                </c:pt>
                <c:pt idx="3359">
                  <c:v>-0.32800000000000001</c:v>
                </c:pt>
                <c:pt idx="3360">
                  <c:v>-0.32800000000000001</c:v>
                </c:pt>
                <c:pt idx="3361">
                  <c:v>-0.32900000000000001</c:v>
                </c:pt>
                <c:pt idx="3362">
                  <c:v>-0.32900000000000001</c:v>
                </c:pt>
                <c:pt idx="3363">
                  <c:v>-0.32800000000000001</c:v>
                </c:pt>
                <c:pt idx="3364">
                  <c:v>-0.32800000000000001</c:v>
                </c:pt>
                <c:pt idx="3365">
                  <c:v>-0.32800000000000001</c:v>
                </c:pt>
                <c:pt idx="3366">
                  <c:v>-0.32900000000000001</c:v>
                </c:pt>
                <c:pt idx="3367">
                  <c:v>-0.32900000000000001</c:v>
                </c:pt>
                <c:pt idx="3368">
                  <c:v>-0.32900000000000001</c:v>
                </c:pt>
                <c:pt idx="3369">
                  <c:v>-0.33</c:v>
                </c:pt>
                <c:pt idx="3370">
                  <c:v>-0.32900000000000001</c:v>
                </c:pt>
                <c:pt idx="3371">
                  <c:v>-0.32900000000000001</c:v>
                </c:pt>
                <c:pt idx="3372">
                  <c:v>-0.32900000000000001</c:v>
                </c:pt>
                <c:pt idx="3373">
                  <c:v>-0.33</c:v>
                </c:pt>
                <c:pt idx="3374">
                  <c:v>-0.32900000000000001</c:v>
                </c:pt>
                <c:pt idx="3375">
                  <c:v>-0.32900000000000001</c:v>
                </c:pt>
                <c:pt idx="3376">
                  <c:v>-0.32900000000000001</c:v>
                </c:pt>
                <c:pt idx="3377">
                  <c:v>-0.32900000000000001</c:v>
                </c:pt>
                <c:pt idx="3378">
                  <c:v>-0.32800000000000001</c:v>
                </c:pt>
                <c:pt idx="3379">
                  <c:v>-0.32900000000000001</c:v>
                </c:pt>
                <c:pt idx="3380">
                  <c:v>-0.32900000000000001</c:v>
                </c:pt>
                <c:pt idx="3381">
                  <c:v>-0.32900000000000001</c:v>
                </c:pt>
                <c:pt idx="3382">
                  <c:v>-0.33</c:v>
                </c:pt>
                <c:pt idx="3383">
                  <c:v>-0.33</c:v>
                </c:pt>
                <c:pt idx="3384">
                  <c:v>-0.32900000000000001</c:v>
                </c:pt>
                <c:pt idx="3385">
                  <c:v>-0.32900000000000001</c:v>
                </c:pt>
                <c:pt idx="3386">
                  <c:v>-0.32900000000000001</c:v>
                </c:pt>
                <c:pt idx="3387">
                  <c:v>-0.32900000000000001</c:v>
                </c:pt>
                <c:pt idx="3388">
                  <c:v>-0.32900000000000001</c:v>
                </c:pt>
                <c:pt idx="3389">
                  <c:v>-0.33</c:v>
                </c:pt>
                <c:pt idx="3390">
                  <c:v>-0.33</c:v>
                </c:pt>
                <c:pt idx="3391">
                  <c:v>-0.33</c:v>
                </c:pt>
                <c:pt idx="3392">
                  <c:v>-0.33</c:v>
                </c:pt>
                <c:pt idx="3393">
                  <c:v>-0.33</c:v>
                </c:pt>
                <c:pt idx="3394">
                  <c:v>-0.33</c:v>
                </c:pt>
                <c:pt idx="3395">
                  <c:v>-0.33</c:v>
                </c:pt>
                <c:pt idx="3396">
                  <c:v>-0.32900000000000001</c:v>
                </c:pt>
                <c:pt idx="3397">
                  <c:v>-0.33</c:v>
                </c:pt>
                <c:pt idx="3398">
                  <c:v>-0.33</c:v>
                </c:pt>
                <c:pt idx="3399">
                  <c:v>-0.32900000000000001</c:v>
                </c:pt>
                <c:pt idx="3400">
                  <c:v>-0.33</c:v>
                </c:pt>
                <c:pt idx="3401">
                  <c:v>-0.33</c:v>
                </c:pt>
                <c:pt idx="3402">
                  <c:v>-0.33200000000000002</c:v>
                </c:pt>
                <c:pt idx="3403">
                  <c:v>-0.33200000000000002</c:v>
                </c:pt>
                <c:pt idx="3404">
                  <c:v>-0.33200000000000002</c:v>
                </c:pt>
                <c:pt idx="3405">
                  <c:v>-0.33100000000000002</c:v>
                </c:pt>
                <c:pt idx="3406">
                  <c:v>-0.33100000000000002</c:v>
                </c:pt>
                <c:pt idx="3407">
                  <c:v>-0.33200000000000002</c:v>
                </c:pt>
                <c:pt idx="3408">
                  <c:v>-0.33200000000000002</c:v>
                </c:pt>
                <c:pt idx="3409">
                  <c:v>-0.33100000000000002</c:v>
                </c:pt>
                <c:pt idx="3410">
                  <c:v>-0.32900000000000001</c:v>
                </c:pt>
                <c:pt idx="3411">
                  <c:v>-0.32900000000000001</c:v>
                </c:pt>
                <c:pt idx="3412">
                  <c:v>-0.32900000000000001</c:v>
                </c:pt>
                <c:pt idx="3413">
                  <c:v>-0.32900000000000001</c:v>
                </c:pt>
                <c:pt idx="3414">
                  <c:v>-0.32900000000000001</c:v>
                </c:pt>
                <c:pt idx="3415">
                  <c:v>-0.32900000000000001</c:v>
                </c:pt>
                <c:pt idx="3416">
                  <c:v>-0.32900000000000001</c:v>
                </c:pt>
                <c:pt idx="3417">
                  <c:v>-0.32900000000000001</c:v>
                </c:pt>
                <c:pt idx="3418">
                  <c:v>-0.32900000000000001</c:v>
                </c:pt>
                <c:pt idx="3419">
                  <c:v>-0.32900000000000001</c:v>
                </c:pt>
                <c:pt idx="3420">
                  <c:v>-0.32900000000000001</c:v>
                </c:pt>
                <c:pt idx="3421">
                  <c:v>-0.32900000000000001</c:v>
                </c:pt>
                <c:pt idx="3422">
                  <c:v>-0.32900000000000001</c:v>
                </c:pt>
                <c:pt idx="3423">
                  <c:v>-0.32900000000000001</c:v>
                </c:pt>
                <c:pt idx="3424">
                  <c:v>-0.33</c:v>
                </c:pt>
                <c:pt idx="3425">
                  <c:v>-0.33100000000000002</c:v>
                </c:pt>
                <c:pt idx="3426">
                  <c:v>-0.33100000000000002</c:v>
                </c:pt>
                <c:pt idx="3427">
                  <c:v>-0.33100000000000002</c:v>
                </c:pt>
                <c:pt idx="3428">
                  <c:v>-0.33100000000000002</c:v>
                </c:pt>
                <c:pt idx="3429">
                  <c:v>-0.32900000000000001</c:v>
                </c:pt>
                <c:pt idx="3430">
                  <c:v>-0.33</c:v>
                </c:pt>
                <c:pt idx="3431">
                  <c:v>-0.32900000000000001</c:v>
                </c:pt>
                <c:pt idx="3432">
                  <c:v>-0.32900000000000001</c:v>
                </c:pt>
                <c:pt idx="3433">
                  <c:v>-0.32900000000000001</c:v>
                </c:pt>
                <c:pt idx="3434">
                  <c:v>-0.32900000000000001</c:v>
                </c:pt>
                <c:pt idx="3435">
                  <c:v>-0.32900000000000001</c:v>
                </c:pt>
                <c:pt idx="3436">
                  <c:v>-0.32900000000000001</c:v>
                </c:pt>
                <c:pt idx="3437">
                  <c:v>-0.32900000000000001</c:v>
                </c:pt>
                <c:pt idx="3438">
                  <c:v>-0.32900000000000001</c:v>
                </c:pt>
                <c:pt idx="3439">
                  <c:v>-0.32900000000000001</c:v>
                </c:pt>
                <c:pt idx="3440">
                  <c:v>-0.32900000000000001</c:v>
                </c:pt>
                <c:pt idx="3441">
                  <c:v>-0.32900000000000001</c:v>
                </c:pt>
                <c:pt idx="3442">
                  <c:v>-0.33</c:v>
                </c:pt>
                <c:pt idx="3443">
                  <c:v>-0.33100000000000002</c:v>
                </c:pt>
                <c:pt idx="3444">
                  <c:v>-0.33100000000000002</c:v>
                </c:pt>
                <c:pt idx="3445">
                  <c:v>-0.33100000000000002</c:v>
                </c:pt>
                <c:pt idx="3446">
                  <c:v>-0.33100000000000002</c:v>
                </c:pt>
                <c:pt idx="3447">
                  <c:v>-0.32900000000000001</c:v>
                </c:pt>
                <c:pt idx="3448">
                  <c:v>-0.32900000000000001</c:v>
                </c:pt>
                <c:pt idx="3449">
                  <c:v>-0.32900000000000001</c:v>
                </c:pt>
                <c:pt idx="3450">
                  <c:v>-0.32900000000000001</c:v>
                </c:pt>
                <c:pt idx="3451">
                  <c:v>-0.32900000000000001</c:v>
                </c:pt>
                <c:pt idx="3452">
                  <c:v>-0.33</c:v>
                </c:pt>
                <c:pt idx="3453">
                  <c:v>-0.33100000000000002</c:v>
                </c:pt>
                <c:pt idx="3454">
                  <c:v>-0.33100000000000002</c:v>
                </c:pt>
                <c:pt idx="3455">
                  <c:v>-0.33100000000000002</c:v>
                </c:pt>
                <c:pt idx="3456">
                  <c:v>-0.33100000000000002</c:v>
                </c:pt>
                <c:pt idx="3457">
                  <c:v>-0.33100000000000002</c:v>
                </c:pt>
                <c:pt idx="3458">
                  <c:v>-0.33100000000000002</c:v>
                </c:pt>
                <c:pt idx="3459">
                  <c:v>-0.33100000000000002</c:v>
                </c:pt>
                <c:pt idx="3460">
                  <c:v>-0.32900000000000001</c:v>
                </c:pt>
                <c:pt idx="3461">
                  <c:v>-0.33100000000000002</c:v>
                </c:pt>
                <c:pt idx="3462">
                  <c:v>-0.33</c:v>
                </c:pt>
                <c:pt idx="3463">
                  <c:v>-0.33100000000000002</c:v>
                </c:pt>
                <c:pt idx="3464">
                  <c:v>-0.33100000000000002</c:v>
                </c:pt>
                <c:pt idx="3465">
                  <c:v>-0.33100000000000002</c:v>
                </c:pt>
                <c:pt idx="3466">
                  <c:v>-0.33100000000000002</c:v>
                </c:pt>
                <c:pt idx="3467">
                  <c:v>-0.33100000000000002</c:v>
                </c:pt>
                <c:pt idx="3468">
                  <c:v>-0.33100000000000002</c:v>
                </c:pt>
                <c:pt idx="3469">
                  <c:v>-0.33</c:v>
                </c:pt>
                <c:pt idx="3470">
                  <c:v>-0.33100000000000002</c:v>
                </c:pt>
                <c:pt idx="3471">
                  <c:v>-0.33200000000000002</c:v>
                </c:pt>
                <c:pt idx="3472">
                  <c:v>-0.33200000000000002</c:v>
                </c:pt>
                <c:pt idx="3473">
                  <c:v>-0.33100000000000002</c:v>
                </c:pt>
                <c:pt idx="3474">
                  <c:v>-0.32900000000000001</c:v>
                </c:pt>
                <c:pt idx="3475">
                  <c:v>-0.32900000000000001</c:v>
                </c:pt>
                <c:pt idx="3476">
                  <c:v>-0.33</c:v>
                </c:pt>
                <c:pt idx="3477">
                  <c:v>-0.32900000000000001</c:v>
                </c:pt>
                <c:pt idx="3478">
                  <c:v>-0.32900000000000001</c:v>
                </c:pt>
                <c:pt idx="3479">
                  <c:v>-0.33</c:v>
                </c:pt>
                <c:pt idx="3480">
                  <c:v>-0.33100000000000002</c:v>
                </c:pt>
                <c:pt idx="3481">
                  <c:v>-0.33100000000000002</c:v>
                </c:pt>
                <c:pt idx="3482">
                  <c:v>-0.32900000000000001</c:v>
                </c:pt>
                <c:pt idx="3483">
                  <c:v>-0.32900000000000001</c:v>
                </c:pt>
                <c:pt idx="3484">
                  <c:v>-0.32800000000000001</c:v>
                </c:pt>
                <c:pt idx="3485">
                  <c:v>-0.32800000000000001</c:v>
                </c:pt>
                <c:pt idx="3486">
                  <c:v>-0.32800000000000001</c:v>
                </c:pt>
                <c:pt idx="3487">
                  <c:v>-0.32900000000000001</c:v>
                </c:pt>
                <c:pt idx="3488">
                  <c:v>-0.32900000000000001</c:v>
                </c:pt>
                <c:pt idx="3489">
                  <c:v>-0.32900000000000001</c:v>
                </c:pt>
                <c:pt idx="3490">
                  <c:v>-0.32900000000000001</c:v>
                </c:pt>
                <c:pt idx="3491">
                  <c:v>-0.32900000000000001</c:v>
                </c:pt>
                <c:pt idx="3492">
                  <c:v>-0.32900000000000001</c:v>
                </c:pt>
                <c:pt idx="3493">
                  <c:v>-0.32900000000000001</c:v>
                </c:pt>
                <c:pt idx="3494">
                  <c:v>-0.32900000000000001</c:v>
                </c:pt>
                <c:pt idx="3495">
                  <c:v>-0.32800000000000001</c:v>
                </c:pt>
                <c:pt idx="3496">
                  <c:v>-0.32900000000000001</c:v>
                </c:pt>
                <c:pt idx="3497">
                  <c:v>-0.32900000000000001</c:v>
                </c:pt>
                <c:pt idx="3498">
                  <c:v>-0.32900000000000001</c:v>
                </c:pt>
                <c:pt idx="3499">
                  <c:v>-0.32900000000000001</c:v>
                </c:pt>
                <c:pt idx="3500">
                  <c:v>-0.33</c:v>
                </c:pt>
                <c:pt idx="3501">
                  <c:v>-0.33</c:v>
                </c:pt>
                <c:pt idx="3502">
                  <c:v>-0.32900000000000001</c:v>
                </c:pt>
                <c:pt idx="3503">
                  <c:v>-0.32900000000000001</c:v>
                </c:pt>
                <c:pt idx="3504">
                  <c:v>-0.32900000000000001</c:v>
                </c:pt>
                <c:pt idx="3505">
                  <c:v>-0.32900000000000001</c:v>
                </c:pt>
                <c:pt idx="3506">
                  <c:v>-0.32900000000000001</c:v>
                </c:pt>
                <c:pt idx="3507">
                  <c:v>-0.33</c:v>
                </c:pt>
                <c:pt idx="3508">
                  <c:v>-0.33100000000000002</c:v>
                </c:pt>
                <c:pt idx="3509">
                  <c:v>-0.33100000000000002</c:v>
                </c:pt>
                <c:pt idx="3510">
                  <c:v>-0.33</c:v>
                </c:pt>
                <c:pt idx="3511">
                  <c:v>-0.32900000000000001</c:v>
                </c:pt>
                <c:pt idx="3512">
                  <c:v>-0.32900000000000001</c:v>
                </c:pt>
                <c:pt idx="3513">
                  <c:v>-0.32900000000000001</c:v>
                </c:pt>
                <c:pt idx="3514">
                  <c:v>-0.32900000000000001</c:v>
                </c:pt>
                <c:pt idx="3515">
                  <c:v>-0.33</c:v>
                </c:pt>
                <c:pt idx="3516">
                  <c:v>-0.32900000000000001</c:v>
                </c:pt>
                <c:pt idx="3517">
                  <c:v>-0.33</c:v>
                </c:pt>
                <c:pt idx="3518">
                  <c:v>-0.32900000000000001</c:v>
                </c:pt>
                <c:pt idx="3519">
                  <c:v>-0.32900000000000001</c:v>
                </c:pt>
                <c:pt idx="3520">
                  <c:v>-0.32900000000000001</c:v>
                </c:pt>
                <c:pt idx="3521">
                  <c:v>-0.32900000000000001</c:v>
                </c:pt>
                <c:pt idx="3522">
                  <c:v>-0.32900000000000001</c:v>
                </c:pt>
                <c:pt idx="3523">
                  <c:v>-0.32900000000000001</c:v>
                </c:pt>
                <c:pt idx="3524">
                  <c:v>-0.32900000000000001</c:v>
                </c:pt>
                <c:pt idx="3525">
                  <c:v>-0.33</c:v>
                </c:pt>
                <c:pt idx="3526">
                  <c:v>-0.32900000000000001</c:v>
                </c:pt>
                <c:pt idx="3527">
                  <c:v>-0.32900000000000001</c:v>
                </c:pt>
                <c:pt idx="3528">
                  <c:v>-0.32900000000000001</c:v>
                </c:pt>
                <c:pt idx="3529">
                  <c:v>-0.32900000000000001</c:v>
                </c:pt>
                <c:pt idx="3530">
                  <c:v>-0.32900000000000001</c:v>
                </c:pt>
                <c:pt idx="3531">
                  <c:v>-0.32900000000000001</c:v>
                </c:pt>
                <c:pt idx="3532">
                  <c:v>-0.32900000000000001</c:v>
                </c:pt>
                <c:pt idx="3533">
                  <c:v>-0.32900000000000001</c:v>
                </c:pt>
                <c:pt idx="3534">
                  <c:v>-0.32900000000000001</c:v>
                </c:pt>
                <c:pt idx="3535">
                  <c:v>-0.32900000000000001</c:v>
                </c:pt>
                <c:pt idx="3536">
                  <c:v>-0.32900000000000001</c:v>
                </c:pt>
                <c:pt idx="3537">
                  <c:v>-0.32900000000000001</c:v>
                </c:pt>
                <c:pt idx="3538">
                  <c:v>-0.32900000000000001</c:v>
                </c:pt>
                <c:pt idx="3539">
                  <c:v>-0.32900000000000001</c:v>
                </c:pt>
                <c:pt idx="3540">
                  <c:v>-0.33</c:v>
                </c:pt>
                <c:pt idx="3541">
                  <c:v>-0.33100000000000002</c:v>
                </c:pt>
                <c:pt idx="3542">
                  <c:v>-0.33100000000000002</c:v>
                </c:pt>
                <c:pt idx="3543">
                  <c:v>-0.33100000000000002</c:v>
                </c:pt>
                <c:pt idx="3544">
                  <c:v>-0.33100000000000002</c:v>
                </c:pt>
                <c:pt idx="3545">
                  <c:v>-0.33100000000000002</c:v>
                </c:pt>
                <c:pt idx="3546">
                  <c:v>-0.32900000000000001</c:v>
                </c:pt>
                <c:pt idx="3547">
                  <c:v>-0.32900000000000001</c:v>
                </c:pt>
                <c:pt idx="3548">
                  <c:v>-0.32900000000000001</c:v>
                </c:pt>
                <c:pt idx="3549">
                  <c:v>-0.32900000000000001</c:v>
                </c:pt>
                <c:pt idx="3550">
                  <c:v>-0.32900000000000001</c:v>
                </c:pt>
                <c:pt idx="3551">
                  <c:v>-0.32900000000000001</c:v>
                </c:pt>
                <c:pt idx="3552">
                  <c:v>-0.32900000000000001</c:v>
                </c:pt>
                <c:pt idx="3553">
                  <c:v>-0.32900000000000001</c:v>
                </c:pt>
                <c:pt idx="3554">
                  <c:v>-0.32900000000000001</c:v>
                </c:pt>
                <c:pt idx="3555">
                  <c:v>-0.32900000000000001</c:v>
                </c:pt>
                <c:pt idx="3556">
                  <c:v>-0.32900000000000001</c:v>
                </c:pt>
                <c:pt idx="3557">
                  <c:v>-0.32900000000000001</c:v>
                </c:pt>
                <c:pt idx="3558">
                  <c:v>-0.32900000000000001</c:v>
                </c:pt>
                <c:pt idx="3559">
                  <c:v>-0.32900000000000001</c:v>
                </c:pt>
                <c:pt idx="3560">
                  <c:v>-0.32900000000000001</c:v>
                </c:pt>
                <c:pt idx="3561">
                  <c:v>-0.32900000000000001</c:v>
                </c:pt>
                <c:pt idx="3562">
                  <c:v>-0.32900000000000001</c:v>
                </c:pt>
                <c:pt idx="3563">
                  <c:v>-0.32900000000000001</c:v>
                </c:pt>
                <c:pt idx="3564">
                  <c:v>-0.32900000000000001</c:v>
                </c:pt>
                <c:pt idx="3565">
                  <c:v>-0.32900000000000001</c:v>
                </c:pt>
                <c:pt idx="3566">
                  <c:v>-0.32900000000000001</c:v>
                </c:pt>
                <c:pt idx="3567">
                  <c:v>-0.32900000000000001</c:v>
                </c:pt>
                <c:pt idx="3568">
                  <c:v>-0.32600000000000001</c:v>
                </c:pt>
                <c:pt idx="3569">
                  <c:v>-0.32600000000000001</c:v>
                </c:pt>
                <c:pt idx="3570">
                  <c:v>-0.32600000000000001</c:v>
                </c:pt>
                <c:pt idx="3571">
                  <c:v>-0.32600000000000001</c:v>
                </c:pt>
                <c:pt idx="3572">
                  <c:v>-0.32500000000000001</c:v>
                </c:pt>
                <c:pt idx="3573">
                  <c:v>-0.32600000000000001</c:v>
                </c:pt>
                <c:pt idx="3574">
                  <c:v>-0.32700000000000001</c:v>
                </c:pt>
                <c:pt idx="3575">
                  <c:v>-0.32700000000000001</c:v>
                </c:pt>
                <c:pt idx="3576">
                  <c:v>-0.32900000000000001</c:v>
                </c:pt>
                <c:pt idx="3577">
                  <c:v>-0.33100000000000002</c:v>
                </c:pt>
                <c:pt idx="3578">
                  <c:v>-0.32900000000000001</c:v>
                </c:pt>
                <c:pt idx="3579">
                  <c:v>-0.32900000000000001</c:v>
                </c:pt>
                <c:pt idx="3580">
                  <c:v>-0.32900000000000001</c:v>
                </c:pt>
                <c:pt idx="3581">
                  <c:v>-0.32900000000000001</c:v>
                </c:pt>
                <c:pt idx="3582">
                  <c:v>-0.32900000000000001</c:v>
                </c:pt>
                <c:pt idx="3583">
                  <c:v>-0.32900000000000001</c:v>
                </c:pt>
                <c:pt idx="3584">
                  <c:v>-0.32900000000000001</c:v>
                </c:pt>
                <c:pt idx="3585">
                  <c:v>-0.32900000000000001</c:v>
                </c:pt>
                <c:pt idx="3586">
                  <c:v>-0.32900000000000001</c:v>
                </c:pt>
                <c:pt idx="3587">
                  <c:v>-0.32900000000000001</c:v>
                </c:pt>
                <c:pt idx="3588">
                  <c:v>-0.32900000000000001</c:v>
                </c:pt>
                <c:pt idx="3589">
                  <c:v>-0.32900000000000001</c:v>
                </c:pt>
                <c:pt idx="3590">
                  <c:v>-0.32900000000000001</c:v>
                </c:pt>
                <c:pt idx="3591">
                  <c:v>-0.32900000000000001</c:v>
                </c:pt>
                <c:pt idx="3592">
                  <c:v>-0.32900000000000001</c:v>
                </c:pt>
                <c:pt idx="3593">
                  <c:v>-0.32900000000000001</c:v>
                </c:pt>
                <c:pt idx="3594">
                  <c:v>-0.32900000000000001</c:v>
                </c:pt>
                <c:pt idx="3595">
                  <c:v>-0.32900000000000001</c:v>
                </c:pt>
                <c:pt idx="3596">
                  <c:v>-0.32900000000000001</c:v>
                </c:pt>
                <c:pt idx="3597">
                  <c:v>-0.32900000000000001</c:v>
                </c:pt>
                <c:pt idx="3598">
                  <c:v>-0.32800000000000001</c:v>
                </c:pt>
                <c:pt idx="3599">
                  <c:v>-0.32800000000000001</c:v>
                </c:pt>
                <c:pt idx="3600">
                  <c:v>-0.32800000000000001</c:v>
                </c:pt>
                <c:pt idx="3601">
                  <c:v>-0.32800000000000001</c:v>
                </c:pt>
                <c:pt idx="3602">
                  <c:v>-0.32800000000000001</c:v>
                </c:pt>
                <c:pt idx="3603">
                  <c:v>-0.32800000000000001</c:v>
                </c:pt>
                <c:pt idx="3604">
                  <c:v>-0.32700000000000001</c:v>
                </c:pt>
                <c:pt idx="3605">
                  <c:v>-0.32800000000000001</c:v>
                </c:pt>
                <c:pt idx="3606">
                  <c:v>-0.32800000000000001</c:v>
                </c:pt>
                <c:pt idx="3607">
                  <c:v>-0.32800000000000001</c:v>
                </c:pt>
                <c:pt idx="3608">
                  <c:v>-0.32800000000000001</c:v>
                </c:pt>
                <c:pt idx="3609">
                  <c:v>-0.32800000000000001</c:v>
                </c:pt>
                <c:pt idx="3610">
                  <c:v>-0.32900000000000001</c:v>
                </c:pt>
                <c:pt idx="3611">
                  <c:v>-0.32900000000000001</c:v>
                </c:pt>
                <c:pt idx="3612">
                  <c:v>-0.32900000000000001</c:v>
                </c:pt>
                <c:pt idx="3613">
                  <c:v>-0.32900000000000001</c:v>
                </c:pt>
                <c:pt idx="3614">
                  <c:v>-0.32900000000000001</c:v>
                </c:pt>
                <c:pt idx="3615">
                  <c:v>-0.32900000000000001</c:v>
                </c:pt>
                <c:pt idx="3616">
                  <c:v>-0.32900000000000001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67936"/>
        <c:axId val="44169472"/>
      </c:lineChart>
      <c:dateAx>
        <c:axId val="44167936"/>
        <c:scaling>
          <c:orientation val="minMax"/>
        </c:scaling>
        <c:delete val="0"/>
        <c:axPos val="b"/>
        <c:numFmt formatCode="mm\-yyyy" sourceLinked="0"/>
        <c:majorTickMark val="out"/>
        <c:minorTickMark val="none"/>
        <c:tickLblPos val="nextTo"/>
        <c:crossAx val="44169472"/>
        <c:crosses val="autoZero"/>
        <c:auto val="1"/>
        <c:lblOffset val="100"/>
        <c:baseTimeUnit val="months"/>
      </c:dateAx>
      <c:valAx>
        <c:axId val="44169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167936"/>
        <c:crosses val="autoZero"/>
        <c:crossBetween val="between"/>
      </c:valAx>
    </c:plotArea>
    <c:legend>
      <c:legendPos val="r"/>
      <c:layout/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23812</xdr:rowOff>
    </xdr:from>
    <xdr:to>
      <xdr:col>2</xdr:col>
      <xdr:colOff>552450</xdr:colOff>
      <xdr:row>42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26</xdr:row>
      <xdr:rowOff>0</xdr:rowOff>
    </xdr:from>
    <xdr:to>
      <xdr:col>19</xdr:col>
      <xdr:colOff>190500</xdr:colOff>
      <xdr:row>51</xdr:row>
      <xdr:rowOff>38094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6</xdr:row>
      <xdr:rowOff>28574</xdr:rowOff>
    </xdr:from>
    <xdr:to>
      <xdr:col>23</xdr:col>
      <xdr:colOff>390524</xdr:colOff>
      <xdr:row>37</xdr:row>
      <xdr:rowOff>85724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285749</xdr:colOff>
      <xdr:row>2</xdr:row>
      <xdr:rowOff>71436</xdr:rowOff>
    </xdr:from>
    <xdr:to>
      <xdr:col>19</xdr:col>
      <xdr:colOff>161924</xdr:colOff>
      <xdr:row>28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171449</xdr:colOff>
      <xdr:row>2</xdr:row>
      <xdr:rowOff>33337</xdr:rowOff>
    </xdr:from>
    <xdr:to>
      <xdr:col>22</xdr:col>
      <xdr:colOff>76200</xdr:colOff>
      <xdr:row>30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ranak.dalekaobala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workbookViewId="0"/>
  </sheetViews>
  <sheetFormatPr defaultRowHeight="12.75" x14ac:dyDescent="0.2"/>
  <cols>
    <col min="1" max="1" width="38.28515625" style="26" customWidth="1"/>
    <col min="2" max="2" width="18.5703125" style="47" customWidth="1"/>
    <col min="3" max="3" width="9.140625" style="26" customWidth="1"/>
    <col min="4" max="4" width="9.140625" style="26"/>
    <col min="5" max="5" width="14.140625" style="24" hidden="1" customWidth="1"/>
    <col min="6" max="6" width="14.140625" style="25" customWidth="1"/>
    <col min="7" max="7" width="9.140625" style="56"/>
    <col min="8" max="8" width="11.85546875" style="56" bestFit="1" customWidth="1"/>
    <col min="9" max="9" width="9.140625" style="56"/>
    <col min="10" max="10" width="8.5703125" style="34" hidden="1" customWidth="1"/>
    <col min="11" max="11" width="9.140625" style="26"/>
    <col min="12" max="12" width="18.5703125" style="25" customWidth="1"/>
    <col min="13" max="13" width="18.5703125" style="63" customWidth="1"/>
    <col min="14" max="14" width="9.140625" style="26"/>
    <col min="15" max="15" width="10.140625" style="26" hidden="1" customWidth="1"/>
    <col min="16" max="16" width="14.7109375" style="26" hidden="1" customWidth="1"/>
    <col min="17" max="17" width="11.85546875" style="26" hidden="1" customWidth="1"/>
    <col min="18" max="16384" width="9.140625" style="26"/>
  </cols>
  <sheetData>
    <row r="1" spans="1:17" x14ac:dyDescent="0.2">
      <c r="A1" s="46" t="s">
        <v>59</v>
      </c>
    </row>
    <row r="2" spans="1:17" x14ac:dyDescent="0.2">
      <c r="A2" s="69" t="s">
        <v>23</v>
      </c>
      <c r="E2" s="71"/>
      <c r="F2" s="123" t="s">
        <v>33</v>
      </c>
      <c r="G2" s="123"/>
      <c r="H2" s="74"/>
      <c r="I2" s="74"/>
      <c r="J2" s="71"/>
      <c r="L2" s="123" t="s">
        <v>31</v>
      </c>
      <c r="M2" s="123"/>
      <c r="O2" s="123" t="s">
        <v>21</v>
      </c>
      <c r="P2" s="123"/>
      <c r="Q2" s="123"/>
    </row>
    <row r="3" spans="1:17" ht="13.5" thickBot="1" x14ac:dyDescent="0.25">
      <c r="A3" s="48"/>
      <c r="B3" s="49"/>
      <c r="E3" s="50"/>
      <c r="F3" s="125" t="s">
        <v>60</v>
      </c>
      <c r="G3" s="125"/>
      <c r="H3" s="51"/>
      <c r="I3" s="51"/>
      <c r="J3" s="52"/>
      <c r="L3" s="124" t="s">
        <v>30</v>
      </c>
      <c r="M3" s="124"/>
      <c r="O3" s="48"/>
      <c r="P3" s="48"/>
      <c r="Q3" s="48"/>
    </row>
    <row r="4" spans="1:17" ht="26.25" thickBot="1" x14ac:dyDescent="0.25">
      <c r="A4" s="122" t="s">
        <v>16</v>
      </c>
      <c r="B4" s="122"/>
      <c r="E4" s="53" t="s">
        <v>13</v>
      </c>
      <c r="F4" s="103" t="s">
        <v>12</v>
      </c>
      <c r="G4" s="51" t="s">
        <v>6</v>
      </c>
      <c r="H4" s="51" t="str">
        <f>CONCATENATE("anuitet ",B5)</f>
        <v>anuitet kn</v>
      </c>
      <c r="I4" s="90" t="s">
        <v>55</v>
      </c>
      <c r="J4" s="55" t="s">
        <v>14</v>
      </c>
      <c r="L4" s="103" t="s">
        <v>5</v>
      </c>
      <c r="M4" s="77" t="s">
        <v>27</v>
      </c>
      <c r="O4" s="103" t="s">
        <v>5</v>
      </c>
      <c r="P4" s="54" t="s">
        <v>20</v>
      </c>
      <c r="Q4" s="72" t="s">
        <v>25</v>
      </c>
    </row>
    <row r="5" spans="1:17" x14ac:dyDescent="0.2">
      <c r="A5" s="47" t="s">
        <v>28</v>
      </c>
      <c r="B5" s="44" t="s">
        <v>26</v>
      </c>
      <c r="E5" s="42">
        <f t="shared" ref="E5:E23" si="0">IF(F5="","",EOMONTH(F5,0))</f>
        <v>43220</v>
      </c>
      <c r="F5" s="101">
        <f>B8</f>
        <v>43191</v>
      </c>
      <c r="G5" s="43">
        <v>4.5</v>
      </c>
      <c r="H5" s="84">
        <f>IF(F5="","",INDEX(Plan!K:K,MATCH(E5,Plan!E:E,7)+1))</f>
        <v>764.9932888134465</v>
      </c>
      <c r="I5" s="91">
        <f>IF(F5="","",COUNTIFS(Plan!K:K,"&gt;"&amp;H5-0.1,Plan!K:K,"&lt;"&amp;H5+0.1))</f>
        <v>35</v>
      </c>
      <c r="J5" s="34">
        <f>IF(G5="","",IF($B$10&lt;&gt;"da",1+G5/100/12,1+G5/100/12*365.25/360))</f>
        <v>1.0037499999999999</v>
      </c>
      <c r="L5" s="101">
        <f>B8</f>
        <v>43191</v>
      </c>
      <c r="M5" s="76">
        <v>7.5</v>
      </c>
      <c r="O5" s="97"/>
      <c r="P5" s="98"/>
      <c r="Q5" s="30" t="str">
        <f>IF(P5&lt;&gt;0,P5*VLOOKUP(O5,'HNB tečaj'!A:C,3,FALSE)/VLOOKUP(O5,'HNB tečaj'!A:C,2,FALSE),"")</f>
        <v/>
      </c>
    </row>
    <row r="6" spans="1:17" x14ac:dyDescent="0.2">
      <c r="A6" s="47" t="str">
        <f>CONCATENATE("Iznos kredita (",B5,")")</f>
        <v>Iznos kredita (kn)</v>
      </c>
      <c r="B6" s="114">
        <v>100000</v>
      </c>
      <c r="E6" s="42">
        <f t="shared" si="0"/>
        <v>44286</v>
      </c>
      <c r="F6" s="75">
        <v>44256</v>
      </c>
      <c r="G6" s="43">
        <v>8</v>
      </c>
      <c r="H6" s="84">
        <f>IF(F6="","",INDEX(Plan!K:K,MATCH(E6,Plan!E:E,7)+1))</f>
        <v>921.07632537855773</v>
      </c>
      <c r="I6" s="91">
        <f>IF(F6="","",COUNTIFS(Plan!K:K,"&gt;"&amp;H6-0.1,Plan!K:K,"&lt;"&amp;H6+0.1))</f>
        <v>60</v>
      </c>
      <c r="J6" s="34">
        <f t="shared" ref="J6:J25" si="1">IF(G6="","",IF($B$10&lt;&gt;"da",1+G6/100/12,1+G6/100/12*365.25/360))</f>
        <v>1.0066666666666666</v>
      </c>
      <c r="L6" s="75">
        <v>43647</v>
      </c>
      <c r="M6" s="76">
        <v>7.6</v>
      </c>
      <c r="O6" s="97"/>
      <c r="P6" s="98"/>
      <c r="Q6" s="30" t="str">
        <f>IF(P6&lt;&gt;0,P6*VLOOKUP(O6,'HNB tečaj'!A:C,3,FALSE)/VLOOKUP(O6,'HNB tečaj'!A:C,2,FALSE),"")</f>
        <v/>
      </c>
    </row>
    <row r="7" spans="1:17" x14ac:dyDescent="0.2">
      <c r="A7" s="47" t="s">
        <v>24</v>
      </c>
      <c r="B7" s="44">
        <v>15</v>
      </c>
      <c r="E7" s="42">
        <f t="shared" si="0"/>
        <v>46112</v>
      </c>
      <c r="F7" s="75">
        <v>46082</v>
      </c>
      <c r="G7" s="43">
        <v>5</v>
      </c>
      <c r="H7" s="84">
        <f>IF(F7="","",INDEX(Plan!K:K,MATCH(E7,Plan!E:E,7)+1))</f>
        <v>834.37036815684064</v>
      </c>
      <c r="I7" s="91">
        <f>IF(F7="","",COUNTIFS(Plan!K:K,"&gt;"&amp;H7-0.1,Plan!K:K,"&lt;"&amp;H7+0.1))</f>
        <v>46</v>
      </c>
      <c r="J7" s="34">
        <f t="shared" si="1"/>
        <v>1.0041666666666667</v>
      </c>
      <c r="L7" s="75">
        <v>43831</v>
      </c>
      <c r="M7" s="76">
        <v>7.7</v>
      </c>
      <c r="O7" s="97"/>
      <c r="P7" s="98"/>
      <c r="Q7" s="30" t="str">
        <f>IF(P7&lt;&gt;0,P7*VLOOKUP(O7,'HNB tečaj'!A:C,3,FALSE)/VLOOKUP(O7,'HNB tečaj'!A:C,2,FALSE),"")</f>
        <v/>
      </c>
    </row>
    <row r="8" spans="1:17" x14ac:dyDescent="0.2">
      <c r="A8" s="47" t="s">
        <v>17</v>
      </c>
      <c r="B8" s="75">
        <v>43191</v>
      </c>
      <c r="E8" s="42">
        <f t="shared" si="0"/>
        <v>47514</v>
      </c>
      <c r="F8" s="75">
        <v>47484</v>
      </c>
      <c r="G8" s="43">
        <v>1.5</v>
      </c>
      <c r="H8" s="84">
        <f>IF(F8="","",INDEX(Plan!K:K,MATCH(E8,Plan!E:E,7)+1))</f>
        <v>787.99951594256095</v>
      </c>
      <c r="I8" s="91">
        <f>IF(F8="","",COUNTIFS(Plan!K:K,"&gt;"&amp;H8-0.1,Plan!K:K,"&lt;"&amp;H8+0.1))</f>
        <v>39</v>
      </c>
      <c r="J8" s="34">
        <f t="shared" si="1"/>
        <v>1.00125</v>
      </c>
      <c r="L8" s="75">
        <v>44197</v>
      </c>
      <c r="M8" s="76">
        <v>7.8</v>
      </c>
      <c r="O8" s="97"/>
      <c r="P8" s="98"/>
      <c r="Q8" s="30" t="str">
        <f>IF(P8&lt;&gt;0,P8*VLOOKUP(O8,'HNB tečaj'!A:C,3,FALSE)/VLOOKUP(O8,'HNB tečaj'!A:C,2,FALSE),"")</f>
        <v/>
      </c>
    </row>
    <row r="9" spans="1:17" ht="13.5" thickBot="1" x14ac:dyDescent="0.25">
      <c r="A9" s="49" t="s">
        <v>18</v>
      </c>
      <c r="B9" s="106">
        <f>DATE(YEAR(B8),MONTH(B8)+1,MIN(DAY(B8),DAY(DATE(YEAR(B8),MONTH(B8)+2,0))))</f>
        <v>43221</v>
      </c>
      <c r="E9" s="42" t="str">
        <f t="shared" si="0"/>
        <v/>
      </c>
      <c r="F9" s="75"/>
      <c r="G9" s="43"/>
      <c r="H9" s="84"/>
      <c r="I9" s="91"/>
      <c r="J9" s="34" t="str">
        <f t="shared" si="1"/>
        <v/>
      </c>
      <c r="L9" s="75">
        <v>44594</v>
      </c>
      <c r="M9" s="76">
        <v>7.7770000000000001</v>
      </c>
      <c r="O9" s="97"/>
      <c r="P9" s="98"/>
      <c r="Q9" s="30" t="str">
        <f>IF(P9&lt;&gt;0,P9*VLOOKUP(O9,'HNB tečaj'!A:C,3,FALSE)/VLOOKUP(O9,'HNB tečaj'!A:C,2,FALSE),"")</f>
        <v/>
      </c>
    </row>
    <row r="10" spans="1:17" x14ac:dyDescent="0.2">
      <c r="A10" s="47" t="s">
        <v>57</v>
      </c>
      <c r="B10" s="44" t="s">
        <v>32</v>
      </c>
      <c r="E10" s="42" t="str">
        <f t="shared" si="0"/>
        <v/>
      </c>
      <c r="F10" s="75"/>
      <c r="G10" s="43"/>
      <c r="H10" s="84" t="str">
        <f>IF(F10="","",INDEX(Plan!K:K,MATCH(E10,Plan!E:E,7)+1))</f>
        <v/>
      </c>
      <c r="I10" s="28" t="str">
        <f>IF(F10="","",COUNTIFS(Plan!K:K,"&gt;"&amp;H10-0.1,Plan!K:K,"&lt;"&amp;H10+0.1))</f>
        <v/>
      </c>
      <c r="J10" s="34" t="str">
        <f t="shared" si="1"/>
        <v/>
      </c>
      <c r="L10" s="75">
        <v>44927</v>
      </c>
      <c r="M10" s="76">
        <v>7.9</v>
      </c>
      <c r="O10" s="97"/>
      <c r="P10" s="98"/>
      <c r="Q10" s="30" t="str">
        <f>IF(P10&lt;&gt;0,P10*VLOOKUP(O10,'HNB tečaj'!A:C,3,FALSE)/VLOOKUP(O10,'HNB tečaj'!A:C,2,FALSE),"")</f>
        <v/>
      </c>
    </row>
    <row r="11" spans="1:17" ht="13.5" thickBot="1" x14ac:dyDescent="0.25">
      <c r="A11" s="48" t="s">
        <v>29</v>
      </c>
      <c r="B11" s="49"/>
      <c r="E11" s="42" t="str">
        <f t="shared" si="0"/>
        <v/>
      </c>
      <c r="F11" s="75"/>
      <c r="G11" s="43"/>
      <c r="H11" s="84" t="str">
        <f>IF(F11="","",INDEX(Plan!K:K,MATCH(E11,Plan!E:E,7)+1))</f>
        <v/>
      </c>
      <c r="I11" s="28" t="str">
        <f>IF(F11="","",COUNTIFS(Plan!K:K,"&gt;"&amp;H11-0.1,Plan!K:K,"&lt;"&amp;H11+0.1))</f>
        <v/>
      </c>
      <c r="J11" s="34" t="str">
        <f t="shared" si="1"/>
        <v/>
      </c>
      <c r="L11" s="75">
        <v>45658</v>
      </c>
      <c r="M11" s="76">
        <v>8</v>
      </c>
      <c r="O11" s="97"/>
      <c r="P11" s="98"/>
      <c r="Q11" s="30" t="str">
        <f>IF(P11&lt;&gt;0,P11*VLOOKUP(O11,'HNB tečaj'!A:C,3,FALSE)/VLOOKUP(O11,'HNB tečaj'!A:C,2,FALSE),"")</f>
        <v/>
      </c>
    </row>
    <row r="12" spans="1:17" x14ac:dyDescent="0.2">
      <c r="A12" s="112" t="s">
        <v>63</v>
      </c>
      <c r="B12" s="116">
        <v>0</v>
      </c>
      <c r="E12" s="42" t="str">
        <f t="shared" si="0"/>
        <v/>
      </c>
      <c r="F12" s="75"/>
      <c r="G12" s="43"/>
      <c r="H12" s="84" t="str">
        <f>IF(F12="","",INDEX(Plan!K:K,MATCH(E12,Plan!E:E,7)+1))</f>
        <v/>
      </c>
      <c r="I12" s="28" t="str">
        <f>IF(F12="","",COUNTIFS(Plan!K:K,"&gt;"&amp;H12-0.1,Plan!K:K,"&lt;"&amp;H12+0.1))</f>
        <v/>
      </c>
      <c r="J12" s="34" t="str">
        <f t="shared" si="1"/>
        <v/>
      </c>
      <c r="L12" s="75">
        <v>46753</v>
      </c>
      <c r="M12" s="76">
        <v>8.5</v>
      </c>
      <c r="O12" s="97"/>
      <c r="P12" s="98"/>
      <c r="Q12" s="30" t="str">
        <f>IF(P12&lt;&gt;0,P12*VLOOKUP(O12,'HNB tečaj'!A:C,3,FALSE)/VLOOKUP(O12,'HNB tečaj'!A:C,2,FALSE),"")</f>
        <v/>
      </c>
    </row>
    <row r="13" spans="1:17" ht="13.5" thickBot="1" x14ac:dyDescent="0.25">
      <c r="A13" s="115" t="s">
        <v>61</v>
      </c>
      <c r="B13" s="113"/>
      <c r="E13" s="42" t="str">
        <f t="shared" si="0"/>
        <v/>
      </c>
      <c r="F13" s="75"/>
      <c r="G13" s="43"/>
      <c r="H13" s="84" t="str">
        <f>IF(F13="","",INDEX(Plan!K:K,MATCH(E13,Plan!E:E,7)+1))</f>
        <v/>
      </c>
      <c r="I13" s="28" t="str">
        <f>IF(F13="","",COUNTIFS(Plan!K:K,"&gt;"&amp;H13-0.1,Plan!K:K,"&lt;"&amp;H13+0.1))</f>
        <v/>
      </c>
      <c r="J13" s="34" t="str">
        <f t="shared" si="1"/>
        <v/>
      </c>
      <c r="L13" s="75">
        <v>49310</v>
      </c>
      <c r="M13" s="76">
        <v>10</v>
      </c>
      <c r="O13" s="97"/>
      <c r="P13" s="98"/>
      <c r="Q13" s="30" t="str">
        <f>IF(P13&lt;&gt;0,P13*VLOOKUP(O13,'HNB tečaj'!A:C,3,FALSE)/VLOOKUP(O13,'HNB tečaj'!A:C,2,FALSE),"")</f>
        <v/>
      </c>
    </row>
    <row r="14" spans="1:17" x14ac:dyDescent="0.2">
      <c r="A14" s="112" t="s">
        <v>67</v>
      </c>
      <c r="B14" s="116">
        <v>0</v>
      </c>
      <c r="C14" s="33"/>
      <c r="E14" s="42" t="str">
        <f t="shared" si="0"/>
        <v/>
      </c>
      <c r="F14" s="75"/>
      <c r="G14" s="43"/>
      <c r="H14" s="84" t="str">
        <f>IF(F14="","",INDEX(Plan!K:K,MATCH(E14,Plan!E:E,7)+1))</f>
        <v/>
      </c>
      <c r="I14" s="28" t="str">
        <f>IF(F14="","",COUNTIFS(Plan!K:K,"&gt;"&amp;H14-0.1,Plan!K:K,"&lt;"&amp;H14+0.1))</f>
        <v/>
      </c>
      <c r="J14" s="34" t="str">
        <f t="shared" si="1"/>
        <v/>
      </c>
      <c r="L14" s="75"/>
      <c r="M14" s="76"/>
      <c r="O14" s="97"/>
      <c r="P14" s="98"/>
      <c r="Q14" s="30" t="str">
        <f>IF(P14&lt;&gt;0,P14*VLOOKUP(O14,'HNB tečaj'!A:C,3,FALSE)/VLOOKUP(O14,'HNB tečaj'!A:C,2,FALSE),"")</f>
        <v/>
      </c>
    </row>
    <row r="15" spans="1:17" ht="13.5" thickBot="1" x14ac:dyDescent="0.25">
      <c r="A15" s="113" t="s">
        <v>64</v>
      </c>
      <c r="B15" s="113"/>
      <c r="C15" s="33"/>
      <c r="E15" s="42" t="str">
        <f t="shared" si="0"/>
        <v/>
      </c>
      <c r="F15" s="75"/>
      <c r="G15" s="43"/>
      <c r="H15" s="84" t="str">
        <f>IF(F15="","",INDEX(Plan!K:K,MATCH(E15,Plan!E:E,7)+1))</f>
        <v/>
      </c>
      <c r="I15" s="28" t="str">
        <f>IF(F15="","",COUNTIFS(Plan!K:K,"&gt;"&amp;H15-0.1,Plan!K:K,"&lt;"&amp;H15+0.1))</f>
        <v/>
      </c>
      <c r="J15" s="34" t="str">
        <f t="shared" si="1"/>
        <v/>
      </c>
      <c r="L15" s="75"/>
      <c r="M15" s="76"/>
      <c r="O15" s="97"/>
      <c r="P15" s="98"/>
      <c r="Q15" s="30" t="str">
        <f>IF(P15&lt;&gt;0,P15*VLOOKUP(O15,'HNB tečaj'!A:C,3,FALSE)/VLOOKUP(O15,'HNB tečaj'!A:C,2,FALSE),"")</f>
        <v/>
      </c>
    </row>
    <row r="16" spans="1:17" x14ac:dyDescent="0.2">
      <c r="A16" s="112" t="s">
        <v>68</v>
      </c>
      <c r="B16" s="116">
        <v>0</v>
      </c>
      <c r="E16" s="42" t="str">
        <f t="shared" si="0"/>
        <v/>
      </c>
      <c r="F16" s="75"/>
      <c r="G16" s="43"/>
      <c r="H16" s="84" t="str">
        <f>IF(F16="","",INDEX(Plan!K:K,MATCH(E16,Plan!E:E,7)+1))</f>
        <v/>
      </c>
      <c r="I16" s="28" t="str">
        <f>IF(F16="","",COUNTIFS(Plan!K:K,"&gt;"&amp;H16-0.1,Plan!K:K,"&lt;"&amp;H16+0.1))</f>
        <v/>
      </c>
      <c r="J16" s="34" t="str">
        <f t="shared" si="1"/>
        <v/>
      </c>
      <c r="L16" s="75"/>
      <c r="M16" s="76"/>
      <c r="O16" s="97"/>
      <c r="P16" s="98"/>
      <c r="Q16" s="30" t="str">
        <f>IF(P16&lt;&gt;0,P16*VLOOKUP(O16,'HNB tečaj'!A:C,3,FALSE)/VLOOKUP(O16,'HNB tečaj'!A:C,2,FALSE),"")</f>
        <v/>
      </c>
    </row>
    <row r="17" spans="1:17" ht="13.5" thickBot="1" x14ac:dyDescent="0.25">
      <c r="A17" s="113" t="s">
        <v>65</v>
      </c>
      <c r="B17" s="113"/>
      <c r="E17" s="42" t="str">
        <f t="shared" si="0"/>
        <v/>
      </c>
      <c r="F17" s="75"/>
      <c r="G17" s="43"/>
      <c r="H17" s="84" t="str">
        <f>IF(F17="","",INDEX(Plan!K:K,MATCH(E17,Plan!E:E,7)+1))</f>
        <v/>
      </c>
      <c r="I17" s="28" t="str">
        <f>IF(F17="","",COUNTIFS(Plan!K:K,"&gt;"&amp;H17-0.1,Plan!K:K,"&lt;"&amp;H17+0.1))</f>
        <v/>
      </c>
      <c r="J17" s="34" t="str">
        <f t="shared" si="1"/>
        <v/>
      </c>
      <c r="L17" s="75"/>
      <c r="M17" s="76"/>
      <c r="O17" s="97"/>
      <c r="P17" s="98"/>
      <c r="Q17" s="30" t="str">
        <f>IF(P17&lt;&gt;0,P17*VLOOKUP(O17,'HNB tečaj'!A:C,3,FALSE)/VLOOKUP(O17,'HNB tečaj'!A:C,2,FALSE),"")</f>
        <v/>
      </c>
    </row>
    <row r="18" spans="1:17" x14ac:dyDescent="0.2">
      <c r="A18" s="47" t="s">
        <v>69</v>
      </c>
      <c r="B18" s="107">
        <f>SUM(Plan!O:O)</f>
        <v>0</v>
      </c>
      <c r="E18" s="42" t="str">
        <f t="shared" si="0"/>
        <v/>
      </c>
      <c r="F18" s="75"/>
      <c r="G18" s="43"/>
      <c r="H18" s="84" t="str">
        <f>IF(F18="","",INDEX(Plan!K:K,MATCH(E18,Plan!E:E,7)+1))</f>
        <v/>
      </c>
      <c r="I18" s="28" t="str">
        <f>IF(F18="","",COUNTIFS(Plan!K:K,"&gt;"&amp;H18-0.1,Plan!K:K,"&lt;"&amp;H18+0.1))</f>
        <v/>
      </c>
      <c r="J18" s="34" t="str">
        <f t="shared" si="1"/>
        <v/>
      </c>
      <c r="L18" s="75"/>
      <c r="M18" s="76"/>
      <c r="O18" s="97"/>
      <c r="P18" s="98"/>
      <c r="Q18" s="30" t="str">
        <f>IF(P18&lt;&gt;0,P18*VLOOKUP(O18,'HNB tečaj'!A:C,3,FALSE)/VLOOKUP(O18,'HNB tečaj'!A:C,2,FALSE),"")</f>
        <v/>
      </c>
    </row>
    <row r="19" spans="1:17" ht="13.5" thickBot="1" x14ac:dyDescent="0.25">
      <c r="A19" s="49" t="s">
        <v>62</v>
      </c>
      <c r="B19" s="111">
        <f ca="1">XIRR(eks_izracun,eks_datum)</f>
        <v>6.0976752638816828E-2</v>
      </c>
      <c r="E19" s="42" t="str">
        <f t="shared" si="0"/>
        <v/>
      </c>
      <c r="F19" s="75"/>
      <c r="G19" s="43"/>
      <c r="H19" s="84" t="str">
        <f>IF(F19="","",INDEX(Plan!K:K,MATCH(E19,Plan!E:E,7)+1))</f>
        <v/>
      </c>
      <c r="I19" s="28" t="str">
        <f>IF(F19="","",COUNTIFS(Plan!K:K,"&gt;"&amp;H19-0.1,Plan!K:K,"&lt;"&amp;H19+0.1))</f>
        <v/>
      </c>
      <c r="J19" s="34" t="str">
        <f t="shared" si="1"/>
        <v/>
      </c>
      <c r="L19" s="75"/>
      <c r="M19" s="76"/>
      <c r="O19" s="97"/>
      <c r="P19" s="98"/>
      <c r="Q19" s="30" t="str">
        <f>IF(P19&lt;&gt;0,P19*VLOOKUP(O19,'HNB tečaj'!A:C,3,FALSE)/VLOOKUP(O19,'HNB tečaj'!A:C,2,FALSE),"")</f>
        <v/>
      </c>
    </row>
    <row r="20" spans="1:17" x14ac:dyDescent="0.2">
      <c r="E20" s="42" t="str">
        <f t="shared" si="0"/>
        <v/>
      </c>
      <c r="F20" s="75"/>
      <c r="G20" s="43"/>
      <c r="H20" s="84" t="str">
        <f>IF(F20="","",INDEX(Plan!K:K,MATCH(E20,Plan!E:E,7)+1))</f>
        <v/>
      </c>
      <c r="I20" s="28" t="str">
        <f>IF(F20="","",COUNTIFS(Plan!K:K,"&gt;"&amp;H20-0.1,Plan!K:K,"&lt;"&amp;H20+0.1))</f>
        <v/>
      </c>
      <c r="J20" s="34" t="str">
        <f t="shared" si="1"/>
        <v/>
      </c>
      <c r="L20" s="75"/>
      <c r="M20" s="76"/>
      <c r="O20" s="97"/>
      <c r="P20" s="98"/>
      <c r="Q20" s="30" t="str">
        <f>IF(P20&lt;&gt;0,P20*VLOOKUP(O20,'HNB tečaj'!A:C,3,FALSE)/VLOOKUP(O20,'HNB tečaj'!A:C,2,FALSE),"")</f>
        <v/>
      </c>
    </row>
    <row r="21" spans="1:17" ht="13.5" thickBot="1" x14ac:dyDescent="0.25">
      <c r="A21" s="48"/>
      <c r="B21" s="49"/>
      <c r="E21" s="42" t="str">
        <f t="shared" si="0"/>
        <v/>
      </c>
      <c r="F21" s="75"/>
      <c r="G21" s="43"/>
      <c r="H21" s="84" t="str">
        <f>IF(F21="","",INDEX(Plan!K:K,MATCH(E21,Plan!E:E,7)+1))</f>
        <v/>
      </c>
      <c r="I21" s="28" t="str">
        <f>IF(F21="","",COUNTIFS(Plan!K:K,"&gt;"&amp;H21-0.1,Plan!K:K,"&lt;"&amp;H21+0.1))</f>
        <v/>
      </c>
      <c r="J21" s="34" t="str">
        <f t="shared" si="1"/>
        <v/>
      </c>
      <c r="L21" s="75"/>
      <c r="M21" s="76"/>
      <c r="O21" s="97"/>
      <c r="P21" s="98"/>
      <c r="Q21" s="30" t="str">
        <f>IF(P21&lt;&gt;0,P21*VLOOKUP(O21,'HNB tečaj'!A:C,3,FALSE)/VLOOKUP(O21,'HNB tečaj'!A:C,2,FALSE),"")</f>
        <v/>
      </c>
    </row>
    <row r="22" spans="1:17" x14ac:dyDescent="0.2">
      <c r="A22" s="47" t="str">
        <f>CONCATENATE("Zbroj anuiteta (",B5,")")</f>
        <v>Zbroj anuiteta (kn)</v>
      </c>
      <c r="B22" s="94">
        <f>SUM(Plan!K:K)</f>
        <v>151152.36268815887</v>
      </c>
      <c r="E22" s="42" t="str">
        <f t="shared" si="0"/>
        <v/>
      </c>
      <c r="F22" s="75"/>
      <c r="G22" s="43"/>
      <c r="H22" s="84" t="str">
        <f>IF(F22="","",INDEX(Plan!K:K,MATCH(E22,Plan!E:E,7)+1))</f>
        <v/>
      </c>
      <c r="I22" s="28" t="str">
        <f>IF(F22="","",COUNTIFS(Plan!K:K,"&gt;"&amp;H22-0.1,Plan!K:K,"&lt;"&amp;H22+0.1))</f>
        <v/>
      </c>
      <c r="J22" s="34" t="str">
        <f t="shared" si="1"/>
        <v/>
      </c>
      <c r="L22" s="75"/>
      <c r="M22" s="76"/>
      <c r="O22" s="97"/>
      <c r="P22" s="98"/>
      <c r="Q22" s="30" t="str">
        <f>IF(P22&lt;&gt;0,P22*VLOOKUP(O22,'HNB tečaj'!A:C,3,FALSE)/VLOOKUP(O22,'HNB tečaj'!A:C,2,FALSE),"")</f>
        <v/>
      </c>
    </row>
    <row r="23" spans="1:17" x14ac:dyDescent="0.2">
      <c r="A23" s="47" t="str">
        <f>CONCATENATE("Kamate (",B5,")")</f>
        <v>Kamate (kn)</v>
      </c>
      <c r="B23" s="94">
        <f>SUM(Plan!M:M)</f>
        <v>51152.362688158988</v>
      </c>
      <c r="E23" s="42" t="str">
        <f t="shared" si="0"/>
        <v/>
      </c>
      <c r="F23" s="75"/>
      <c r="G23" s="43"/>
      <c r="H23" s="84" t="str">
        <f>IF(F23="","",INDEX(Plan!K:K,MATCH(E23,Plan!E:E,7)+1))</f>
        <v/>
      </c>
      <c r="I23" s="28" t="str">
        <f>IF(F23="","",COUNTIFS(Plan!K:K,"&gt;"&amp;H23-0.1,Plan!K:K,"&lt;"&amp;H23+0.1))</f>
        <v/>
      </c>
      <c r="J23" s="34" t="str">
        <f t="shared" si="1"/>
        <v/>
      </c>
      <c r="L23" s="75"/>
      <c r="M23" s="76"/>
      <c r="O23" s="97"/>
      <c r="P23" s="98"/>
      <c r="Q23" s="30" t="str">
        <f>IF(P23&lt;&gt;0,P23*VLOOKUP(O23,'HNB tečaj'!A:C,3,FALSE)/VLOOKUP(O23,'HNB tečaj'!A:C,2,FALSE),"")</f>
        <v/>
      </c>
    </row>
    <row r="24" spans="1:17" x14ac:dyDescent="0.2">
      <c r="A24" s="47" t="s">
        <v>58</v>
      </c>
      <c r="B24" s="95">
        <f>B23/B22</f>
        <v>0.33841589888800472</v>
      </c>
      <c r="E24" s="42" t="str">
        <f>IF(F24="","",EOMONTH(F24,0))</f>
        <v/>
      </c>
      <c r="F24" s="75"/>
      <c r="G24" s="43"/>
      <c r="H24" s="84" t="str">
        <f>IF(F24="","",INDEX(Plan!K:K,MATCH(E24,Plan!E:E,7)+1))</f>
        <v/>
      </c>
      <c r="I24" s="28" t="str">
        <f>IF(F24="","",COUNTIFS(Plan!K:K,"&gt;"&amp;H24-0.1,Plan!K:K,"&lt;"&amp;H24+0.1))</f>
        <v/>
      </c>
      <c r="J24" s="34" t="str">
        <f t="shared" si="1"/>
        <v/>
      </c>
      <c r="L24" s="75"/>
      <c r="M24" s="76"/>
      <c r="O24" s="97"/>
      <c r="P24" s="98"/>
      <c r="Q24" s="30" t="str">
        <f>IF(P24&lt;&gt;0,P24*VLOOKUP(O24,'HNB tečaj'!A:C,3,FALSE)/VLOOKUP(O24,'HNB tečaj'!A:C,2,FALSE),"")</f>
        <v/>
      </c>
    </row>
    <row r="25" spans="1:17" ht="13.5" thickBot="1" x14ac:dyDescent="0.25">
      <c r="A25" s="49" t="str">
        <f>CONCATENATE("Zbroj anuiteta (",IF(B5="kn","EUR","kn"),")")</f>
        <v>Zbroj anuiteta (EUR)</v>
      </c>
      <c r="B25" s="96">
        <f>SUM(Plan!J:J)</f>
        <v>18786.672851686937</v>
      </c>
      <c r="E25" s="68" t="str">
        <f>IF(F25="","",EOMONTH(F25,0))</f>
        <v/>
      </c>
      <c r="F25" s="102"/>
      <c r="G25" s="45"/>
      <c r="H25" s="92" t="str">
        <f>IF(F25="","",INDEX(Plan!K:K,MATCH(E25,Plan!E:E,7)+1))</f>
        <v/>
      </c>
      <c r="I25" s="93" t="str">
        <f>IF(F25="","",COUNTIFS(Plan!K:K,"&gt;"&amp;H25-0.1,Plan!K:K,"&lt;"&amp;H25+0.1))</f>
        <v/>
      </c>
      <c r="J25" s="52" t="str">
        <f t="shared" si="1"/>
        <v/>
      </c>
      <c r="L25" s="102"/>
      <c r="M25" s="105"/>
      <c r="O25" s="99"/>
      <c r="P25" s="100"/>
      <c r="Q25" s="73" t="str">
        <f>IF(P25&lt;&gt;0,P25*VLOOKUP(O25,'HNB tečaj'!A:C,3,FALSE)/VLOOKUP(O25,'HNB tečaj'!A:C,2,FALSE),"")</f>
        <v/>
      </c>
    </row>
  </sheetData>
  <sheetProtection password="DF2B" sheet="1" objects="1" scenarios="1"/>
  <mergeCells count="6">
    <mergeCell ref="A4:B4"/>
    <mergeCell ref="F2:G2"/>
    <mergeCell ref="L2:M2"/>
    <mergeCell ref="O2:Q2"/>
    <mergeCell ref="L3:M3"/>
    <mergeCell ref="F3:G3"/>
  </mergeCells>
  <dataValidations count="2">
    <dataValidation type="list" allowBlank="1" showInputMessage="1" showErrorMessage="1" sqref="B5">
      <formula1>"kn,EUR"</formula1>
    </dataValidation>
    <dataValidation type="list" allowBlank="1" showInputMessage="1" showErrorMessage="1" sqref="B10">
      <formula1>"ne,da"</formula1>
    </dataValidation>
  </dataValidations>
  <hyperlinks>
    <hyperlink ref="A2" r:id="rId1"/>
  </hyperlinks>
  <pageMargins left="0.7" right="0.7" top="0.75" bottom="0.75" header="0.3" footer="0.3"/>
  <pageSetup paperSize="9" orientation="portrait" horizontalDpi="4294967293" verticalDpi="0" r:id="rId2"/>
  <ignoredErrors>
    <ignoredError sqref="L5 F5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483"/>
  <sheetViews>
    <sheetView zoomScaleNormal="10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4.28515625" style="23" customWidth="1"/>
    <col min="2" max="2" width="39.42578125" style="24" hidden="1" customWidth="1"/>
    <col min="3" max="3" width="15.5703125" style="24" hidden="1" customWidth="1"/>
    <col min="4" max="4" width="6.5703125" style="25" bestFit="1" customWidth="1"/>
    <col min="5" max="5" width="10.140625" style="26" bestFit="1" customWidth="1"/>
    <col min="6" max="6" width="9.28515625" style="104" bestFit="1" customWidth="1"/>
    <col min="7" max="7" width="7.140625" style="28" customWidth="1"/>
    <col min="8" max="9" width="8.5703125" style="31" hidden="1" customWidth="1"/>
    <col min="10" max="10" width="13.7109375" style="84" customWidth="1"/>
    <col min="11" max="13" width="13.7109375" style="85" customWidth="1"/>
    <col min="14" max="14" width="15.42578125" style="86" customWidth="1"/>
    <col min="15" max="15" width="11.85546875" style="108" bestFit="1" customWidth="1"/>
    <col min="16" max="16" width="13.140625" style="108" hidden="1" customWidth="1"/>
    <col min="17" max="16384" width="9.140625" style="26"/>
  </cols>
  <sheetData>
    <row r="1" spans="1:16" x14ac:dyDescent="0.2">
      <c r="G1" s="88"/>
      <c r="H1" s="89"/>
      <c r="I1" s="89"/>
      <c r="J1" s="88"/>
      <c r="K1" s="88"/>
      <c r="L1" s="88"/>
      <c r="M1" s="88"/>
      <c r="N1" s="88"/>
    </row>
    <row r="2" spans="1:16" s="25" customFormat="1" ht="25.5" x14ac:dyDescent="0.2">
      <c r="A2" s="27"/>
      <c r="B2" s="31"/>
      <c r="C2" s="31"/>
      <c r="D2" s="25" t="s">
        <v>19</v>
      </c>
      <c r="E2" s="25" t="s">
        <v>5</v>
      </c>
      <c r="F2" s="87" t="s">
        <v>54</v>
      </c>
      <c r="G2" s="28" t="s">
        <v>6</v>
      </c>
      <c r="H2" s="29" t="s">
        <v>14</v>
      </c>
      <c r="I2" s="29" t="s">
        <v>15</v>
      </c>
      <c r="J2" s="84" t="str">
        <f>IF(C9&lt;&gt;"kn","anuitet kn","anuitet EUR")</f>
        <v>anuitet EUR</v>
      </c>
      <c r="K2" s="84" t="str">
        <f>IF(C9="kn","anuitet kn","anuitet EUR")</f>
        <v>anuitet kn</v>
      </c>
      <c r="L2" s="84" t="str">
        <f>IF(C9="kn","glavnica kn","glavnica EUR")</f>
        <v>glavnica kn</v>
      </c>
      <c r="M2" s="84" t="str">
        <f>IF(C9="kn","kamata kn","kamata EUR")</f>
        <v>kamata kn</v>
      </c>
      <c r="N2" s="84" t="str">
        <f>IF(C9="kn","stanje kredita kn","stanje kredita EUR")</f>
        <v>stanje kredita kn</v>
      </c>
      <c r="O2" s="109" t="s">
        <v>66</v>
      </c>
      <c r="P2" s="109"/>
    </row>
    <row r="3" spans="1:16" x14ac:dyDescent="0.2">
      <c r="D3" s="25">
        <v>0</v>
      </c>
      <c r="E3" s="33">
        <f>Podaci!B8</f>
        <v>43191</v>
      </c>
      <c r="F3" s="104">
        <f>IF(D3&gt;$C$10,"",VLOOKUP(E3,Podaci!L:M,2))</f>
        <v>7.5</v>
      </c>
      <c r="N3" s="85">
        <f>C5</f>
        <v>100000</v>
      </c>
      <c r="O3" s="108">
        <f>IF(D3&gt;$C$10,"",Podaci!$B$12*(D3=0)+Podaci!$B$14*(MOD(D3,12)=0)*(D3&lt;&gt;$C$10)+Podaci!$B$16)</f>
        <v>0</v>
      </c>
      <c r="P3" s="110">
        <f>IF(D3&gt;=$C$10,"",IF(Podaci!$B$5="kn",-N3+O3,-N3+O3/F3))</f>
        <v>-100000</v>
      </c>
    </row>
    <row r="4" spans="1:16" x14ac:dyDescent="0.2">
      <c r="C4" s="32"/>
      <c r="D4" s="25">
        <v>1</v>
      </c>
      <c r="E4" s="33">
        <f>C8</f>
        <v>43221</v>
      </c>
      <c r="F4" s="104">
        <f>IF(D4&gt;$C$10,"",VLOOKUP(E4,Podaci!L:M,2))</f>
        <v>7.5</v>
      </c>
      <c r="G4" s="28">
        <f>IF(D3&gt;=$C$10,"",VLOOKUP(E4,Podaci!E:G,3,TRUE))</f>
        <v>4.5</v>
      </c>
      <c r="H4" s="34">
        <f>IF(D3&gt;=$C$10,"",VLOOKUP(E4,Podaci!E:J,6,TRUE))</f>
        <v>1.0037499999999999</v>
      </c>
      <c r="I4" s="34">
        <f t="shared" ref="I4:I67" si="0">IF(D3&gt;=$C$10,"",POWER(H4,$C$10+1-D4))</f>
        <v>1.9615550081410906</v>
      </c>
      <c r="J4" s="84">
        <f t="shared" ref="J4:J67" si="1">IF(D4&gt;$C$10,"",IF($C$9="kn",K4/F4,K4*F4))</f>
        <v>101.9991051751262</v>
      </c>
      <c r="K4" s="85">
        <f t="shared" ref="K4:K67" si="2">IF(D3&gt;=$C$10,"",(N3-$C$13)*I4*(H4-1)/(I4-1)+$C$13*(H4-1))</f>
        <v>764.9932888134465</v>
      </c>
      <c r="L4" s="85">
        <f t="shared" ref="L4:L67" si="3">IF(D3&gt;=$C$10,"",K4-M4)</f>
        <v>389.99328881345451</v>
      </c>
      <c r="M4" s="85">
        <f t="shared" ref="M4:M67" si="4">IF(D3&gt;=$C$10,"",N3*(H4-1))</f>
        <v>374.99999999999199</v>
      </c>
      <c r="N4" s="86">
        <f>IF(D3&gt;=$C$10,"",N3*H4-K4-SUMPRODUCT(--(MONTH(Podaci!$O$5:$O$25)=MONTH(E4)),--(YEAR(Podaci!$O$5:$O$25)=YEAR(E4)),Podaci!$P$5:$P$25))</f>
        <v>99610.006711186536</v>
      </c>
      <c r="O4" s="108">
        <f>IF(D4&gt;$C$10,"",Podaci!$B$12*(D4=0)+Podaci!$B$14*(MOD(D4,12)=0)*(D4&lt;&gt;$C$10)+Podaci!$B$16)</f>
        <v>0</v>
      </c>
      <c r="P4" s="108">
        <f>IF(D4&gt;$C$10,"",IF(Podaci!$B$5="kn",K4+O4,K4+O4/F4))</f>
        <v>764.9932888134465</v>
      </c>
    </row>
    <row r="5" spans="1:16" x14ac:dyDescent="0.2">
      <c r="B5" s="35" t="s">
        <v>7</v>
      </c>
      <c r="C5" s="36">
        <f>Podaci!B6</f>
        <v>100000</v>
      </c>
      <c r="D5" s="25">
        <f t="shared" ref="D5:D68" si="5">IF(D4&gt;=$C$10,"",D4+1)</f>
        <v>2</v>
      </c>
      <c r="E5" s="37">
        <f>IF(D4&gt;=$C$10,"",DATE(YEAR(E$4),MONTH(E$4)+D4,MIN(DAY(E$4),DAY(DATE(YEAR(E$4),MONTH(E$4)+D4+1,0)))))</f>
        <v>43252</v>
      </c>
      <c r="F5" s="104">
        <f>IF(D5&gt;$C$10,"",VLOOKUP(E5,Podaci!L:M,2))</f>
        <v>7.5</v>
      </c>
      <c r="G5" s="28">
        <f>IF(D4&gt;=$C$10,"",VLOOKUP(E5,Podaci!E:G,3,TRUE))</f>
        <v>4.5</v>
      </c>
      <c r="H5" s="34">
        <f>IF(D4&gt;=$C$10,"",VLOOKUP(E5,Podaci!E:J,6,TRUE))</f>
        <v>1.0037499999999999</v>
      </c>
      <c r="I5" s="34">
        <f t="shared" si="0"/>
        <v>1.9542266581729424</v>
      </c>
      <c r="J5" s="84">
        <f t="shared" si="1"/>
        <v>101.99910517512619</v>
      </c>
      <c r="K5" s="85">
        <f t="shared" si="2"/>
        <v>764.99328881344638</v>
      </c>
      <c r="L5" s="85">
        <f t="shared" si="3"/>
        <v>391.45576364650486</v>
      </c>
      <c r="M5" s="85">
        <f t="shared" si="4"/>
        <v>373.53752516694152</v>
      </c>
      <c r="N5" s="86">
        <f>IF(D4&gt;=$C$10,"",N4*H5-K5-SUMPRODUCT(--(MONTH(Podaci!$O$5:$O$25)=MONTH(E5)),--(YEAR(Podaci!$O$5:$O$25)=YEAR(E5)),Podaci!$P$5:$P$25))</f>
        <v>99218.550947540032</v>
      </c>
      <c r="O5" s="108">
        <f>IF(D5&gt;$C$10,"",Podaci!$B$12*(D5=0)+Podaci!$B$14*(MOD(D5,12)=0)*(D5&lt;&gt;$C$10)+Podaci!$B$16)</f>
        <v>0</v>
      </c>
      <c r="P5" s="108">
        <f>IF(D5&gt;$C$10,"",IF(Podaci!$B$5="kn",K5+O5,K5+O5/F5))</f>
        <v>764.99328881344638</v>
      </c>
    </row>
    <row r="6" spans="1:16" x14ac:dyDescent="0.2">
      <c r="B6" s="35" t="s">
        <v>8</v>
      </c>
      <c r="C6" s="38">
        <f>Podaci!B7</f>
        <v>15</v>
      </c>
      <c r="D6" s="25">
        <f t="shared" si="5"/>
        <v>3</v>
      </c>
      <c r="E6" s="37">
        <f t="shared" ref="E6:E69" si="6">IF(D5&gt;=$C$10,"",DATE(YEAR(E$4),MONTH(E$4)+D5,MIN(DAY(E$4),DAY(DATE(YEAR(E$4),MONTH(E$4)+D5+1,0)))))</f>
        <v>43282</v>
      </c>
      <c r="F6" s="104">
        <f>IF(D6&gt;$C$10,"",VLOOKUP(E6,Podaci!L:M,2))</f>
        <v>7.5</v>
      </c>
      <c r="G6" s="28">
        <f>IF(D5&gt;=$C$10,"",VLOOKUP(E6,Podaci!E:G,3,TRUE))</f>
        <v>4.5</v>
      </c>
      <c r="H6" s="34">
        <f>IF(D5&gt;=$C$10,"",VLOOKUP(E6,Podaci!E:J,6,TRUE))</f>
        <v>1.0037499999999999</v>
      </c>
      <c r="I6" s="34">
        <f t="shared" si="0"/>
        <v>1.9469256868472653</v>
      </c>
      <c r="J6" s="84">
        <f t="shared" si="1"/>
        <v>101.9991051751262</v>
      </c>
      <c r="K6" s="85">
        <f t="shared" si="2"/>
        <v>764.9932888134465</v>
      </c>
      <c r="L6" s="85">
        <f t="shared" si="3"/>
        <v>392.92372276017932</v>
      </c>
      <c r="M6" s="85">
        <f t="shared" si="4"/>
        <v>372.06956605326718</v>
      </c>
      <c r="N6" s="86">
        <f>IF(D5&gt;=$C$10,"",N5*H6-K6-SUMPRODUCT(--(MONTH(Podaci!$O$5:$O$25)=MONTH(E6)),--(YEAR(Podaci!$O$5:$O$25)=YEAR(E6)),Podaci!$P$5:$P$25))</f>
        <v>98825.627224779848</v>
      </c>
      <c r="O6" s="108">
        <f>IF(D6&gt;$C$10,"",Podaci!$B$12*(D6=0)+Podaci!$B$14*(MOD(D6,12)=0)*(D6&lt;&gt;$C$10)+Podaci!$B$16)</f>
        <v>0</v>
      </c>
      <c r="P6" s="108">
        <f>IF(D6&gt;$C$10,"",IF(Podaci!$B$5="kn",K6+O6,K6+O6/F6))</f>
        <v>764.9932888134465</v>
      </c>
    </row>
    <row r="7" spans="1:16" x14ac:dyDescent="0.2">
      <c r="B7" s="35" t="s">
        <v>9</v>
      </c>
      <c r="C7" s="39">
        <f>Podaci!B8</f>
        <v>43191</v>
      </c>
      <c r="D7" s="25">
        <f t="shared" si="5"/>
        <v>4</v>
      </c>
      <c r="E7" s="37">
        <f t="shared" si="6"/>
        <v>43313</v>
      </c>
      <c r="F7" s="104">
        <f>IF(D7&gt;$C$10,"",VLOOKUP(E7,Podaci!L:M,2))</f>
        <v>7.5</v>
      </c>
      <c r="G7" s="28">
        <f>IF(D6&gt;=$C$10,"",VLOOKUP(E7,Podaci!E:G,3,TRUE))</f>
        <v>4.5</v>
      </c>
      <c r="H7" s="34">
        <f>IF(D6&gt;=$C$10,"",VLOOKUP(E7,Podaci!E:J,6,TRUE))</f>
        <v>1.0037499999999999</v>
      </c>
      <c r="I7" s="34">
        <f t="shared" si="0"/>
        <v>1.939651991877724</v>
      </c>
      <c r="J7" s="84">
        <f t="shared" si="1"/>
        <v>101.99910517512619</v>
      </c>
      <c r="K7" s="85">
        <f t="shared" si="2"/>
        <v>764.99328881344638</v>
      </c>
      <c r="L7" s="85">
        <f t="shared" si="3"/>
        <v>394.39718672052987</v>
      </c>
      <c r="M7" s="85">
        <f t="shared" si="4"/>
        <v>370.59610209291651</v>
      </c>
      <c r="N7" s="86">
        <f>IF(D6&gt;=$C$10,"",N6*H7-K7-SUMPRODUCT(--(MONTH(Podaci!$O$5:$O$25)=MONTH(E7)),--(YEAR(Podaci!$O$5:$O$25)=YEAR(E7)),Podaci!$P$5:$P$25))</f>
        <v>98431.230038059308</v>
      </c>
      <c r="O7" s="108">
        <f>IF(D7&gt;$C$10,"",Podaci!$B$12*(D7=0)+Podaci!$B$14*(MOD(D7,12)=0)*(D7&lt;&gt;$C$10)+Podaci!$B$16)</f>
        <v>0</v>
      </c>
      <c r="P7" s="108">
        <f>IF(D7&gt;$C$10,"",IF(Podaci!$B$5="kn",K7+O7,K7+O7/F7))</f>
        <v>764.99328881344638</v>
      </c>
    </row>
    <row r="8" spans="1:16" x14ac:dyDescent="0.2">
      <c r="B8" s="35" t="s">
        <v>10</v>
      </c>
      <c r="C8" s="39">
        <f>Podaci!B9</f>
        <v>43221</v>
      </c>
      <c r="D8" s="25">
        <f t="shared" si="5"/>
        <v>5</v>
      </c>
      <c r="E8" s="37">
        <f t="shared" si="6"/>
        <v>43344</v>
      </c>
      <c r="F8" s="104">
        <f>IF(D8&gt;$C$10,"",VLOOKUP(E8,Podaci!L:M,2))</f>
        <v>7.5</v>
      </c>
      <c r="G8" s="28">
        <f>IF(D7&gt;=$C$10,"",VLOOKUP(E8,Podaci!E:G,3,TRUE))</f>
        <v>4.5</v>
      </c>
      <c r="H8" s="34">
        <f>IF(D7&gt;=$C$10,"",VLOOKUP(E8,Podaci!E:J,6,TRUE))</f>
        <v>1.0037499999999999</v>
      </c>
      <c r="I8" s="34">
        <f t="shared" si="0"/>
        <v>1.9324054713601235</v>
      </c>
      <c r="J8" s="84">
        <f t="shared" si="1"/>
        <v>101.99910517512619</v>
      </c>
      <c r="K8" s="85">
        <f t="shared" si="2"/>
        <v>764.99328881344638</v>
      </c>
      <c r="L8" s="85">
        <f t="shared" si="3"/>
        <v>395.87617617073187</v>
      </c>
      <c r="M8" s="85">
        <f t="shared" si="4"/>
        <v>369.11711264271452</v>
      </c>
      <c r="N8" s="86">
        <f>IF(D7&gt;=$C$10,"",N7*H8-K8-SUMPRODUCT(--(MONTH(Podaci!$O$5:$O$25)=MONTH(E8)),--(YEAR(Podaci!$O$5:$O$25)=YEAR(E8)),Podaci!$P$5:$P$25))</f>
        <v>98035.35386188858</v>
      </c>
      <c r="O8" s="108">
        <f>IF(D8&gt;$C$10,"",Podaci!$B$12*(D8=0)+Podaci!$B$14*(MOD(D8,12)=0)*(D8&lt;&gt;$C$10)+Podaci!$B$16)</f>
        <v>0</v>
      </c>
      <c r="P8" s="108">
        <f>IF(D8&gt;$C$10,"",IF(Podaci!$B$5="kn",K8+O8,K8+O8/F8))</f>
        <v>764.99328881344638</v>
      </c>
    </row>
    <row r="9" spans="1:16" x14ac:dyDescent="0.2">
      <c r="B9" s="35" t="s">
        <v>53</v>
      </c>
      <c r="C9" s="83" t="str">
        <f>Podaci!B5</f>
        <v>kn</v>
      </c>
      <c r="D9" s="25">
        <f t="shared" si="5"/>
        <v>6</v>
      </c>
      <c r="E9" s="37">
        <f t="shared" si="6"/>
        <v>43374</v>
      </c>
      <c r="F9" s="104">
        <f>IF(D9&gt;$C$10,"",VLOOKUP(E9,Podaci!L:M,2))</f>
        <v>7.5</v>
      </c>
      <c r="G9" s="28">
        <f>IF(D8&gt;=$C$10,"",VLOOKUP(E9,Podaci!E:G,3,TRUE))</f>
        <v>4.5</v>
      </c>
      <c r="H9" s="34">
        <f>IF(D8&gt;=$C$10,"",VLOOKUP(E9,Podaci!E:J,6,TRUE))</f>
        <v>1.0037499999999999</v>
      </c>
      <c r="I9" s="34">
        <f t="shared" si="0"/>
        <v>1.9251860237709824</v>
      </c>
      <c r="J9" s="84">
        <f t="shared" si="1"/>
        <v>101.9991051751262</v>
      </c>
      <c r="K9" s="85">
        <f t="shared" si="2"/>
        <v>764.9932888134465</v>
      </c>
      <c r="L9" s="85">
        <f t="shared" si="3"/>
        <v>397.36071183137216</v>
      </c>
      <c r="M9" s="85">
        <f t="shared" si="4"/>
        <v>367.63257698207434</v>
      </c>
      <c r="N9" s="86">
        <f>IF(D8&gt;=$C$10,"",N8*H9-K9-SUMPRODUCT(--(MONTH(Podaci!$O$5:$O$25)=MONTH(E9)),--(YEAR(Podaci!$O$5:$O$25)=YEAR(E9)),Podaci!$P$5:$P$25))</f>
        <v>97637.993150057198</v>
      </c>
      <c r="O9" s="108">
        <f>IF(D9&gt;$C$10,"",Podaci!$B$12*(D9=0)+Podaci!$B$14*(MOD(D9,12)=0)*(D9&lt;&gt;$C$10)+Podaci!$B$16)</f>
        <v>0</v>
      </c>
      <c r="P9" s="108">
        <f>IF(D9&gt;$C$10,"",IF(Podaci!$B$5="kn",K9+O9,K9+O9/F9))</f>
        <v>764.9932888134465</v>
      </c>
    </row>
    <row r="10" spans="1:16" x14ac:dyDescent="0.2">
      <c r="B10" s="35" t="s">
        <v>11</v>
      </c>
      <c r="C10" s="24">
        <f>C6*12</f>
        <v>180</v>
      </c>
      <c r="D10" s="25">
        <f t="shared" si="5"/>
        <v>7</v>
      </c>
      <c r="E10" s="37">
        <f t="shared" si="6"/>
        <v>43405</v>
      </c>
      <c r="F10" s="104">
        <f>IF(D10&gt;$C$10,"",VLOOKUP(E10,Podaci!L:M,2))</f>
        <v>7.5</v>
      </c>
      <c r="G10" s="28">
        <f>IF(D9&gt;=$C$10,"",VLOOKUP(E10,Podaci!E:G,3,TRUE))</f>
        <v>4.5</v>
      </c>
      <c r="H10" s="34">
        <f>IF(D9&gt;=$C$10,"",VLOOKUP(E10,Podaci!E:J,6,TRUE))</f>
        <v>1.0037499999999999</v>
      </c>
      <c r="I10" s="34">
        <f t="shared" si="0"/>
        <v>1.9179935479661099</v>
      </c>
      <c r="J10" s="84">
        <f t="shared" si="1"/>
        <v>101.99910517512616</v>
      </c>
      <c r="K10" s="85">
        <f t="shared" si="2"/>
        <v>764.99328881344616</v>
      </c>
      <c r="L10" s="85">
        <f t="shared" si="3"/>
        <v>398.85081450073949</v>
      </c>
      <c r="M10" s="85">
        <f t="shared" si="4"/>
        <v>366.14247431270667</v>
      </c>
      <c r="N10" s="86">
        <f>IF(D9&gt;=$C$10,"",N9*H10-K10-SUMPRODUCT(--(MONTH(Podaci!$O$5:$O$25)=MONTH(E10)),--(YEAR(Podaci!$O$5:$O$25)=YEAR(E10)),Podaci!$P$5:$P$25))</f>
        <v>97239.142335556462</v>
      </c>
      <c r="O10" s="108">
        <f>IF(D10&gt;$C$10,"",Podaci!$B$12*(D10=0)+Podaci!$B$14*(MOD(D10,12)=0)*(D10&lt;&gt;$C$10)+Podaci!$B$16)</f>
        <v>0</v>
      </c>
      <c r="P10" s="108">
        <f>IF(D10&gt;$C$10,"",IF(Podaci!$B$5="kn",K10+O10,K10+O10/F10))</f>
        <v>764.99328881344616</v>
      </c>
    </row>
    <row r="11" spans="1:16" x14ac:dyDescent="0.2">
      <c r="B11" s="35"/>
      <c r="D11" s="25">
        <f t="shared" si="5"/>
        <v>8</v>
      </c>
      <c r="E11" s="37">
        <f t="shared" si="6"/>
        <v>43435</v>
      </c>
      <c r="F11" s="104">
        <f>IF(D11&gt;$C$10,"",VLOOKUP(E11,Podaci!L:M,2))</f>
        <v>7.5</v>
      </c>
      <c r="G11" s="28">
        <f>IF(D10&gt;=$C$10,"",VLOOKUP(E11,Podaci!E:G,3,TRUE))</f>
        <v>4.5</v>
      </c>
      <c r="H11" s="34">
        <f>IF(D10&gt;=$C$10,"",VLOOKUP(E11,Podaci!E:J,6,TRUE))</f>
        <v>1.0037499999999999</v>
      </c>
      <c r="I11" s="34">
        <f t="shared" si="0"/>
        <v>1.9108279431791884</v>
      </c>
      <c r="J11" s="84">
        <f t="shared" si="1"/>
        <v>101.99910517512616</v>
      </c>
      <c r="K11" s="85">
        <f t="shared" si="2"/>
        <v>764.99328881344616</v>
      </c>
      <c r="L11" s="85">
        <f t="shared" si="3"/>
        <v>400.34650505511718</v>
      </c>
      <c r="M11" s="85">
        <f t="shared" si="4"/>
        <v>364.64678375832898</v>
      </c>
      <c r="N11" s="86">
        <f>IF(D10&gt;=$C$10,"",N10*H11-K11-SUMPRODUCT(--(MONTH(Podaci!$O$5:$O$25)=MONTH(E11)),--(YEAR(Podaci!$O$5:$O$25)=YEAR(E11)),Podaci!$P$5:$P$25))</f>
        <v>96838.795830501345</v>
      </c>
      <c r="O11" s="108">
        <f>IF(D11&gt;$C$10,"",Podaci!$B$12*(D11=0)+Podaci!$B$14*(MOD(D11,12)=0)*(D11&lt;&gt;$C$10)+Podaci!$B$16)</f>
        <v>0</v>
      </c>
      <c r="P11" s="108">
        <f>IF(D11&gt;$C$10,"",IF(Podaci!$B$5="kn",K11+O11,K11+O11/F11))</f>
        <v>764.99328881344616</v>
      </c>
    </row>
    <row r="12" spans="1:16" x14ac:dyDescent="0.2">
      <c r="B12" s="35" t="s">
        <v>22</v>
      </c>
      <c r="C12" s="66">
        <v>0</v>
      </c>
      <c r="D12" s="25">
        <f t="shared" si="5"/>
        <v>9</v>
      </c>
      <c r="E12" s="37">
        <f t="shared" si="6"/>
        <v>43466</v>
      </c>
      <c r="F12" s="104">
        <f>IF(D12&gt;$C$10,"",VLOOKUP(E12,Podaci!L:M,2))</f>
        <v>7.5</v>
      </c>
      <c r="G12" s="28">
        <f>IF(D11&gt;=$C$10,"",VLOOKUP(E12,Podaci!E:G,3,TRUE))</f>
        <v>4.5</v>
      </c>
      <c r="H12" s="34">
        <f>IF(D11&gt;=$C$10,"",VLOOKUP(E12,Podaci!E:J,6,TRUE))</f>
        <v>1.0037499999999999</v>
      </c>
      <c r="I12" s="34">
        <f t="shared" si="0"/>
        <v>1.903689109020362</v>
      </c>
      <c r="J12" s="84">
        <f t="shared" si="1"/>
        <v>101.99910517512618</v>
      </c>
      <c r="K12" s="85">
        <f t="shared" si="2"/>
        <v>764.99328881344627</v>
      </c>
      <c r="L12" s="85">
        <f t="shared" si="3"/>
        <v>401.84780444907398</v>
      </c>
      <c r="M12" s="85">
        <f t="shared" si="4"/>
        <v>363.14548436437229</v>
      </c>
      <c r="N12" s="86">
        <f>IF(D11&gt;=$C$10,"",N11*H12-K12-SUMPRODUCT(--(MONTH(Podaci!$O$5:$O$25)=MONTH(E12)),--(YEAR(Podaci!$O$5:$O$25)=YEAR(E12)),Podaci!$P$5:$P$25))</f>
        <v>96436.948026052269</v>
      </c>
      <c r="O12" s="108">
        <f>IF(D12&gt;$C$10,"",Podaci!$B$12*(D12=0)+Podaci!$B$14*(MOD(D12,12)=0)*(D12&lt;&gt;$C$10)+Podaci!$B$16)</f>
        <v>0</v>
      </c>
      <c r="P12" s="108">
        <f>IF(D12&gt;$C$10,"",IF(Podaci!$B$5="kn",K12+O12,K12+O12/F12))</f>
        <v>764.99328881344627</v>
      </c>
    </row>
    <row r="13" spans="1:16" x14ac:dyDescent="0.2">
      <c r="B13" s="35"/>
      <c r="C13" s="67"/>
      <c r="D13" s="25">
        <f t="shared" si="5"/>
        <v>10</v>
      </c>
      <c r="E13" s="37">
        <f t="shared" si="6"/>
        <v>43497</v>
      </c>
      <c r="F13" s="104">
        <f>IF(D13&gt;$C$10,"",VLOOKUP(E13,Podaci!L:M,2))</f>
        <v>7.5</v>
      </c>
      <c r="G13" s="28">
        <f>IF(D12&gt;=$C$10,"",VLOOKUP(E13,Podaci!E:G,3,TRUE))</f>
        <v>4.5</v>
      </c>
      <c r="H13" s="34">
        <f>IF(D12&gt;=$C$10,"",VLOOKUP(E13,Podaci!E:J,6,TRUE))</f>
        <v>1.0037499999999999</v>
      </c>
      <c r="I13" s="34">
        <f t="shared" si="0"/>
        <v>1.8965769454748316</v>
      </c>
      <c r="J13" s="84">
        <f t="shared" si="1"/>
        <v>101.99910517512616</v>
      </c>
      <c r="K13" s="85">
        <f t="shared" si="2"/>
        <v>764.99328881344616</v>
      </c>
      <c r="L13" s="85">
        <f t="shared" si="3"/>
        <v>403.35473371575785</v>
      </c>
      <c r="M13" s="85">
        <f t="shared" si="4"/>
        <v>361.63855509768831</v>
      </c>
      <c r="N13" s="86">
        <f>IF(D12&gt;=$C$10,"",N12*H13-K13-SUMPRODUCT(--(MONTH(Podaci!$O$5:$O$25)=MONTH(E13)),--(YEAR(Podaci!$O$5:$O$25)=YEAR(E13)),Podaci!$P$5:$P$25))</f>
        <v>96033.593292336504</v>
      </c>
      <c r="O13" s="108">
        <f>IF(D13&gt;$C$10,"",Podaci!$B$12*(D13=0)+Podaci!$B$14*(MOD(D13,12)=0)*(D13&lt;&gt;$C$10)+Podaci!$B$16)</f>
        <v>0</v>
      </c>
      <c r="P13" s="108">
        <f>IF(D13&gt;$C$10,"",IF(Podaci!$B$5="kn",K13+O13,K13+O13/F13))</f>
        <v>764.99328881344616</v>
      </c>
    </row>
    <row r="14" spans="1:16" x14ac:dyDescent="0.2">
      <c r="B14" s="35"/>
      <c r="C14" s="40"/>
      <c r="D14" s="25">
        <f t="shared" si="5"/>
        <v>11</v>
      </c>
      <c r="E14" s="37">
        <f t="shared" si="6"/>
        <v>43525</v>
      </c>
      <c r="F14" s="104">
        <f>IF(D14&gt;$C$10,"",VLOOKUP(E14,Podaci!L:M,2))</f>
        <v>7.5</v>
      </c>
      <c r="G14" s="28">
        <f>IF(D13&gt;=$C$10,"",VLOOKUP(E14,Podaci!E:G,3,TRUE))</f>
        <v>4.5</v>
      </c>
      <c r="H14" s="34">
        <f>IF(D13&gt;=$C$10,"",VLOOKUP(E14,Podaci!E:J,6,TRUE))</f>
        <v>1.0037499999999999</v>
      </c>
      <c r="I14" s="34">
        <f t="shared" si="0"/>
        <v>1.8894913529014512</v>
      </c>
      <c r="J14" s="84">
        <f t="shared" si="1"/>
        <v>101.99910517512613</v>
      </c>
      <c r="K14" s="85">
        <f t="shared" si="2"/>
        <v>764.99328881344604</v>
      </c>
      <c r="L14" s="85">
        <f t="shared" si="3"/>
        <v>404.86731396719182</v>
      </c>
      <c r="M14" s="85">
        <f t="shared" si="4"/>
        <v>360.12597484625422</v>
      </c>
      <c r="N14" s="86">
        <f>IF(D13&gt;=$C$10,"",N13*H14-K14-SUMPRODUCT(--(MONTH(Podaci!$O$5:$O$25)=MONTH(E14)),--(YEAR(Podaci!$O$5:$O$25)=YEAR(E14)),Podaci!$P$5:$P$25))</f>
        <v>95628.725978369301</v>
      </c>
      <c r="O14" s="108">
        <f>IF(D14&gt;$C$10,"",Podaci!$B$12*(D14=0)+Podaci!$B$14*(MOD(D14,12)=0)*(D14&lt;&gt;$C$10)+Podaci!$B$16)</f>
        <v>0</v>
      </c>
      <c r="P14" s="108">
        <f>IF(D14&gt;$C$10,"",IF(Podaci!$B$5="kn",K14+O14,K14+O14/F14))</f>
        <v>764.99328881344604</v>
      </c>
    </row>
    <row r="15" spans="1:16" x14ac:dyDescent="0.2">
      <c r="D15" s="25">
        <f t="shared" si="5"/>
        <v>12</v>
      </c>
      <c r="E15" s="37">
        <f t="shared" si="6"/>
        <v>43556</v>
      </c>
      <c r="F15" s="104">
        <f>IF(D15&gt;$C$10,"",VLOOKUP(E15,Podaci!L:M,2))</f>
        <v>7.5</v>
      </c>
      <c r="G15" s="28">
        <f>IF(D14&gt;=$C$10,"",VLOOKUP(E15,Podaci!E:G,3,TRUE))</f>
        <v>4.5</v>
      </c>
      <c r="H15" s="34">
        <f>IF(D14&gt;=$C$10,"",VLOOKUP(E15,Podaci!E:J,6,TRUE))</f>
        <v>1.0037499999999999</v>
      </c>
      <c r="I15" s="34">
        <f t="shared" si="0"/>
        <v>1.882432232031334</v>
      </c>
      <c r="J15" s="84">
        <f t="shared" si="1"/>
        <v>101.99910517512612</v>
      </c>
      <c r="K15" s="85">
        <f t="shared" si="2"/>
        <v>764.99328881344593</v>
      </c>
      <c r="L15" s="85">
        <f t="shared" si="3"/>
        <v>406.38556639456868</v>
      </c>
      <c r="M15" s="85">
        <f t="shared" si="4"/>
        <v>358.60772241887724</v>
      </c>
      <c r="N15" s="86">
        <f>IF(D14&gt;=$C$10,"",N14*H15-K15-SUMPRODUCT(--(MONTH(Podaci!$O$5:$O$25)=MONTH(E15)),--(YEAR(Podaci!$O$5:$O$25)=YEAR(E15)),Podaci!$P$5:$P$25))</f>
        <v>95222.340411974728</v>
      </c>
      <c r="O15" s="108">
        <f>IF(D15&gt;$C$10,"",Podaci!$B$12*(D15=0)+Podaci!$B$14*(MOD(D15,12)=0)*(D15&lt;&gt;$C$10)+Podaci!$B$16)</f>
        <v>0</v>
      </c>
      <c r="P15" s="108">
        <f>IF(D15&gt;$C$10,"",IF(Podaci!$B$5="kn",K15+O15,K15+O15/F15))</f>
        <v>764.99328881344593</v>
      </c>
    </row>
    <row r="16" spans="1:16" x14ac:dyDescent="0.2">
      <c r="B16" s="35"/>
      <c r="D16" s="25">
        <f t="shared" si="5"/>
        <v>13</v>
      </c>
      <c r="E16" s="37">
        <f t="shared" si="6"/>
        <v>43586</v>
      </c>
      <c r="F16" s="104">
        <f>IF(D16&gt;$C$10,"",VLOOKUP(E16,Podaci!L:M,2))</f>
        <v>7.5</v>
      </c>
      <c r="G16" s="28">
        <f>IF(D15&gt;=$C$10,"",VLOOKUP(E16,Podaci!E:G,3,TRUE))</f>
        <v>4.5</v>
      </c>
      <c r="H16" s="34">
        <f>IF(D15&gt;=$C$10,"",VLOOKUP(E16,Podaci!E:J,6,TRUE))</f>
        <v>1.0037499999999999</v>
      </c>
      <c r="I16" s="34">
        <f t="shared" si="0"/>
        <v>1.8753994839664596</v>
      </c>
      <c r="J16" s="84">
        <f t="shared" si="1"/>
        <v>101.99910517512616</v>
      </c>
      <c r="K16" s="85">
        <f t="shared" si="2"/>
        <v>764.99328881344616</v>
      </c>
      <c r="L16" s="85">
        <f t="shared" si="3"/>
        <v>407.90951226854855</v>
      </c>
      <c r="M16" s="85">
        <f t="shared" si="4"/>
        <v>357.0837765448976</v>
      </c>
      <c r="N16" s="86">
        <f>IF(D15&gt;=$C$10,"",N15*H16-K16-SUMPRODUCT(--(MONTH(Podaci!$O$5:$O$25)=MONTH(E16)),--(YEAR(Podaci!$O$5:$O$25)=YEAR(E16)),Podaci!$P$5:$P$25))</f>
        <v>94814.430899706174</v>
      </c>
      <c r="O16" s="108">
        <f>IF(D16&gt;$C$10,"",Podaci!$B$12*(D16=0)+Podaci!$B$14*(MOD(D16,12)=0)*(D16&lt;&gt;$C$10)+Podaci!$B$16)</f>
        <v>0</v>
      </c>
      <c r="P16" s="108">
        <f>IF(D16&gt;$C$10,"",IF(Podaci!$B$5="kn",K16+O16,K16+O16/F16))</f>
        <v>764.99328881344616</v>
      </c>
    </row>
    <row r="17" spans="2:16" x14ac:dyDescent="0.2">
      <c r="B17" s="35"/>
      <c r="C17" s="58"/>
      <c r="D17" s="25">
        <f t="shared" si="5"/>
        <v>14</v>
      </c>
      <c r="E17" s="37">
        <f t="shared" si="6"/>
        <v>43617</v>
      </c>
      <c r="F17" s="104">
        <f>IF(D17&gt;$C$10,"",VLOOKUP(E17,Podaci!L:M,2))</f>
        <v>7.5</v>
      </c>
      <c r="G17" s="28">
        <f>IF(D16&gt;=$C$10,"",VLOOKUP(E17,Podaci!E:G,3,TRUE))</f>
        <v>4.5</v>
      </c>
      <c r="H17" s="34">
        <f>IF(D16&gt;=$C$10,"",VLOOKUP(E17,Podaci!E:J,6,TRUE))</f>
        <v>1.0037499999999999</v>
      </c>
      <c r="I17" s="34">
        <f t="shared" si="0"/>
        <v>1.8683930101782913</v>
      </c>
      <c r="J17" s="84">
        <f t="shared" si="1"/>
        <v>101.99910517512613</v>
      </c>
      <c r="K17" s="85">
        <f t="shared" si="2"/>
        <v>764.99328881344604</v>
      </c>
      <c r="L17" s="85">
        <f t="shared" si="3"/>
        <v>409.43917293955548</v>
      </c>
      <c r="M17" s="85">
        <f t="shared" si="4"/>
        <v>355.55411587389057</v>
      </c>
      <c r="N17" s="86">
        <f>IF(D16&gt;=$C$10,"",N16*H17-K17-SUMPRODUCT(--(MONTH(Podaci!$O$5:$O$25)=MONTH(E17)),--(YEAR(Podaci!$O$5:$O$25)=YEAR(E17)),Podaci!$P$5:$P$25))</f>
        <v>94404.991726766617</v>
      </c>
      <c r="O17" s="108">
        <f>IF(D17&gt;$C$10,"",Podaci!$B$12*(D17=0)+Podaci!$B$14*(MOD(D17,12)=0)*(D17&lt;&gt;$C$10)+Podaci!$B$16)</f>
        <v>0</v>
      </c>
      <c r="P17" s="108">
        <f>IF(D17&gt;$C$10,"",IF(Podaci!$B$5="kn",K17+O17,K17+O17/F17))</f>
        <v>764.99328881344604</v>
      </c>
    </row>
    <row r="18" spans="2:16" x14ac:dyDescent="0.2">
      <c r="B18" s="35"/>
      <c r="C18" s="58"/>
      <c r="D18" s="25">
        <f t="shared" si="5"/>
        <v>15</v>
      </c>
      <c r="E18" s="37">
        <f t="shared" si="6"/>
        <v>43647</v>
      </c>
      <c r="F18" s="104">
        <f>IF(D18&gt;$C$10,"",VLOOKUP(E18,Podaci!L:M,2))</f>
        <v>7.6</v>
      </c>
      <c r="G18" s="28">
        <f>IF(D17&gt;=$C$10,"",VLOOKUP(E18,Podaci!E:G,3,TRUE))</f>
        <v>4.5</v>
      </c>
      <c r="H18" s="34">
        <f>IF(D17&gt;=$C$10,"",VLOOKUP(E18,Podaci!E:J,6,TRUE))</f>
        <v>1.0037499999999999</v>
      </c>
      <c r="I18" s="34">
        <f t="shared" si="0"/>
        <v>1.8614127125063926</v>
      </c>
      <c r="J18" s="84">
        <f t="shared" si="1"/>
        <v>100.65701168597973</v>
      </c>
      <c r="K18" s="85">
        <f t="shared" si="2"/>
        <v>764.99328881344593</v>
      </c>
      <c r="L18" s="85">
        <f t="shared" si="3"/>
        <v>410.97456983807865</v>
      </c>
      <c r="M18" s="85">
        <f t="shared" si="4"/>
        <v>354.01871897536728</v>
      </c>
      <c r="N18" s="86">
        <f>IF(D17&gt;=$C$10,"",N17*H18-K18-SUMPRODUCT(--(MONTH(Podaci!$O$5:$O$25)=MONTH(E18)),--(YEAR(Podaci!$O$5:$O$25)=YEAR(E18)),Podaci!$P$5:$P$25))</f>
        <v>93994.01715692853</v>
      </c>
      <c r="O18" s="108">
        <f>IF(D18&gt;$C$10,"",Podaci!$B$12*(D18=0)+Podaci!$B$14*(MOD(D18,12)=0)*(D18&lt;&gt;$C$10)+Podaci!$B$16)</f>
        <v>0</v>
      </c>
      <c r="P18" s="108">
        <f>IF(D18&gt;$C$10,"",IF(Podaci!$B$5="kn",K18+O18,K18+O18/F18))</f>
        <v>764.99328881344593</v>
      </c>
    </row>
    <row r="19" spans="2:16" x14ac:dyDescent="0.2">
      <c r="B19" s="35"/>
      <c r="C19" s="40"/>
      <c r="D19" s="25">
        <f t="shared" si="5"/>
        <v>16</v>
      </c>
      <c r="E19" s="37">
        <f t="shared" si="6"/>
        <v>43678</v>
      </c>
      <c r="F19" s="104">
        <f>IF(D19&gt;$C$10,"",VLOOKUP(E19,Podaci!L:M,2))</f>
        <v>7.6</v>
      </c>
      <c r="G19" s="28">
        <f>IF(D18&gt;=$C$10,"",VLOOKUP(E19,Podaci!E:G,3,TRUE))</f>
        <v>4.5</v>
      </c>
      <c r="H19" s="34">
        <f>IF(D18&gt;=$C$10,"",VLOOKUP(E19,Podaci!E:J,6,TRUE))</f>
        <v>1.0037499999999999</v>
      </c>
      <c r="I19" s="34">
        <f t="shared" si="0"/>
        <v>1.854458493157054</v>
      </c>
      <c r="J19" s="84">
        <f t="shared" si="1"/>
        <v>100.65701168597971</v>
      </c>
      <c r="K19" s="85">
        <f t="shared" si="2"/>
        <v>764.99328881344582</v>
      </c>
      <c r="L19" s="85">
        <f t="shared" si="3"/>
        <v>412.51572447497136</v>
      </c>
      <c r="M19" s="85">
        <f t="shared" si="4"/>
        <v>352.47756433847445</v>
      </c>
      <c r="N19" s="86">
        <f>IF(D18&gt;=$C$10,"",N18*H19-K19-SUMPRODUCT(--(MONTH(Podaci!$O$5:$O$25)=MONTH(E19)),--(YEAR(Podaci!$O$5:$O$25)=YEAR(E19)),Podaci!$P$5:$P$25))</f>
        <v>93581.501432453559</v>
      </c>
      <c r="O19" s="108">
        <f>IF(D19&gt;$C$10,"",Podaci!$B$12*(D19=0)+Podaci!$B$14*(MOD(D19,12)=0)*(D19&lt;&gt;$C$10)+Podaci!$B$16)</f>
        <v>0</v>
      </c>
      <c r="P19" s="108">
        <f>IF(D19&gt;$C$10,"",IF(Podaci!$B$5="kn",K19+O19,K19+O19/F19))</f>
        <v>764.99328881344582</v>
      </c>
    </row>
    <row r="20" spans="2:16" x14ac:dyDescent="0.2">
      <c r="B20" s="35"/>
      <c r="C20" s="59"/>
      <c r="D20" s="25">
        <f t="shared" si="5"/>
        <v>17</v>
      </c>
      <c r="E20" s="37">
        <f t="shared" si="6"/>
        <v>43709</v>
      </c>
      <c r="F20" s="104">
        <f>IF(D20&gt;$C$10,"",VLOOKUP(E20,Podaci!L:M,2))</f>
        <v>7.6</v>
      </c>
      <c r="G20" s="28">
        <f>IF(D19&gt;=$C$10,"",VLOOKUP(E20,Podaci!E:G,3,TRUE))</f>
        <v>4.5</v>
      </c>
      <c r="H20" s="34">
        <f>IF(D19&gt;=$C$10,"",VLOOKUP(E20,Podaci!E:J,6,TRUE))</f>
        <v>1.0037499999999999</v>
      </c>
      <c r="I20" s="34">
        <f t="shared" si="0"/>
        <v>1.8475302547019214</v>
      </c>
      <c r="J20" s="84">
        <f t="shared" si="1"/>
        <v>100.65701168597975</v>
      </c>
      <c r="K20" s="85">
        <f t="shared" si="2"/>
        <v>764.99328881344604</v>
      </c>
      <c r="L20" s="85">
        <f t="shared" si="3"/>
        <v>414.06265844175266</v>
      </c>
      <c r="M20" s="85">
        <f t="shared" si="4"/>
        <v>350.93063037169338</v>
      </c>
      <c r="N20" s="86">
        <f>IF(D19&gt;=$C$10,"",N19*H20-K20-SUMPRODUCT(--(MONTH(Podaci!$O$5:$O$25)=MONTH(E20)),--(YEAR(Podaci!$O$5:$O$25)=YEAR(E20)),Podaci!$P$5:$P$25))</f>
        <v>93167.438774011796</v>
      </c>
      <c r="O20" s="108">
        <f>IF(D20&gt;$C$10,"",Podaci!$B$12*(D20=0)+Podaci!$B$14*(MOD(D20,12)=0)*(D20&lt;&gt;$C$10)+Podaci!$B$16)</f>
        <v>0</v>
      </c>
      <c r="P20" s="108">
        <f>IF(D20&gt;$C$10,"",IF(Podaci!$B$5="kn",K20+O20,K20+O20/F20))</f>
        <v>764.99328881344604</v>
      </c>
    </row>
    <row r="21" spans="2:16" x14ac:dyDescent="0.2">
      <c r="D21" s="25">
        <f t="shared" si="5"/>
        <v>18</v>
      </c>
      <c r="E21" s="37">
        <f t="shared" si="6"/>
        <v>43739</v>
      </c>
      <c r="F21" s="104">
        <f>IF(D21&gt;$C$10,"",VLOOKUP(E21,Podaci!L:M,2))</f>
        <v>7.6</v>
      </c>
      <c r="G21" s="28">
        <f>IF(D20&gt;=$C$10,"",VLOOKUP(E21,Podaci!E:G,3,TRUE))</f>
        <v>4.5</v>
      </c>
      <c r="H21" s="34">
        <f>IF(D20&gt;=$C$10,"",VLOOKUP(E21,Podaci!E:J,6,TRUE))</f>
        <v>1.0037499999999999</v>
      </c>
      <c r="I21" s="34">
        <f t="shared" si="0"/>
        <v>1.8406279000766341</v>
      </c>
      <c r="J21" s="84">
        <f t="shared" si="1"/>
        <v>100.65701168597977</v>
      </c>
      <c r="K21" s="85">
        <f t="shared" si="2"/>
        <v>764.99328881344616</v>
      </c>
      <c r="L21" s="85">
        <f t="shared" si="3"/>
        <v>415.61539341090935</v>
      </c>
      <c r="M21" s="85">
        <f t="shared" si="4"/>
        <v>349.37789540253681</v>
      </c>
      <c r="N21" s="86">
        <f>IF(D20&gt;=$C$10,"",N20*H21-K21-SUMPRODUCT(--(MONTH(Podaci!$O$5:$O$25)=MONTH(E21)),--(YEAR(Podaci!$O$5:$O$25)=YEAR(E21)),Podaci!$P$5:$P$25))</f>
        <v>92751.823380600879</v>
      </c>
      <c r="O21" s="108">
        <f>IF(D21&gt;$C$10,"",Podaci!$B$12*(D21=0)+Podaci!$B$14*(MOD(D21,12)=0)*(D21&lt;&gt;$C$10)+Podaci!$B$16)</f>
        <v>0</v>
      </c>
      <c r="P21" s="108">
        <f>IF(D21&gt;$C$10,"",IF(Podaci!$B$5="kn",K21+O21,K21+O21/F21))</f>
        <v>764.99328881344616</v>
      </c>
    </row>
    <row r="22" spans="2:16" x14ac:dyDescent="0.2">
      <c r="B22" s="35"/>
      <c r="C22" s="42"/>
      <c r="D22" s="25">
        <f t="shared" si="5"/>
        <v>19</v>
      </c>
      <c r="E22" s="37">
        <f t="shared" si="6"/>
        <v>43770</v>
      </c>
      <c r="F22" s="104">
        <f>IF(D22&gt;$C$10,"",VLOOKUP(E22,Podaci!L:M,2))</f>
        <v>7.6</v>
      </c>
      <c r="G22" s="28">
        <f>IF(D21&gt;=$C$10,"",VLOOKUP(E22,Podaci!E:G,3,TRUE))</f>
        <v>4.5</v>
      </c>
      <c r="H22" s="34">
        <f>IF(D21&gt;=$C$10,"",VLOOKUP(E22,Podaci!E:J,6,TRUE))</f>
        <v>1.0037499999999999</v>
      </c>
      <c r="I22" s="34">
        <f t="shared" si="0"/>
        <v>1.8337513325794617</v>
      </c>
      <c r="J22" s="84">
        <f t="shared" si="1"/>
        <v>100.65701168597971</v>
      </c>
      <c r="K22" s="85">
        <f t="shared" si="2"/>
        <v>764.99328881344582</v>
      </c>
      <c r="L22" s="85">
        <f t="shared" si="3"/>
        <v>417.17395113619995</v>
      </c>
      <c r="M22" s="85">
        <f t="shared" si="4"/>
        <v>347.81933767724587</v>
      </c>
      <c r="N22" s="86">
        <f>IF(D21&gt;=$C$10,"",N21*H22-K22-SUMPRODUCT(--(MONTH(Podaci!$O$5:$O$25)=MONTH(E22)),--(YEAR(Podaci!$O$5:$O$25)=YEAR(E22)),Podaci!$P$5:$P$25))</f>
        <v>92334.649429464669</v>
      </c>
      <c r="O22" s="108">
        <f>IF(D22&gt;$C$10,"",Podaci!$B$12*(D22=0)+Podaci!$B$14*(MOD(D22,12)=0)*(D22&lt;&gt;$C$10)+Podaci!$B$16)</f>
        <v>0</v>
      </c>
      <c r="P22" s="108">
        <f>IF(D22&gt;$C$10,"",IF(Podaci!$B$5="kn",K22+O22,K22+O22/F22))</f>
        <v>764.99328881344582</v>
      </c>
    </row>
    <row r="23" spans="2:16" x14ac:dyDescent="0.2">
      <c r="B23" s="35"/>
      <c r="C23" s="60"/>
      <c r="D23" s="25">
        <f t="shared" si="5"/>
        <v>20</v>
      </c>
      <c r="E23" s="37">
        <f t="shared" si="6"/>
        <v>43800</v>
      </c>
      <c r="F23" s="104">
        <f>IF(D23&gt;$C$10,"",VLOOKUP(E23,Podaci!L:M,2))</f>
        <v>7.6</v>
      </c>
      <c r="G23" s="28">
        <f>IF(D22&gt;=$C$10,"",VLOOKUP(E23,Podaci!E:G,3,TRUE))</f>
        <v>4.5</v>
      </c>
      <c r="H23" s="34">
        <f>IF(D22&gt;=$C$10,"",VLOOKUP(E23,Podaci!E:J,6,TRUE))</f>
        <v>1.0037499999999999</v>
      </c>
      <c r="I23" s="34">
        <f t="shared" si="0"/>
        <v>1.8269004558699493</v>
      </c>
      <c r="J23" s="84">
        <f t="shared" si="1"/>
        <v>100.65701168597971</v>
      </c>
      <c r="K23" s="85">
        <f t="shared" si="2"/>
        <v>764.99328881344582</v>
      </c>
      <c r="L23" s="85">
        <f t="shared" si="3"/>
        <v>418.73835345296067</v>
      </c>
      <c r="M23" s="85">
        <f t="shared" si="4"/>
        <v>346.25493536048515</v>
      </c>
      <c r="N23" s="86">
        <f>IF(D22&gt;=$C$10,"",N22*H23-K23-SUMPRODUCT(--(MONTH(Podaci!$O$5:$O$25)=MONTH(E23)),--(YEAR(Podaci!$O$5:$O$25)=YEAR(E23)),Podaci!$P$5:$P$25))</f>
        <v>91915.911076011704</v>
      </c>
      <c r="O23" s="108">
        <f>IF(D23&gt;$C$10,"",Podaci!$B$12*(D23=0)+Podaci!$B$14*(MOD(D23,12)=0)*(D23&lt;&gt;$C$10)+Podaci!$B$16)</f>
        <v>0</v>
      </c>
      <c r="P23" s="108">
        <f>IF(D23&gt;$C$10,"",IF(Podaci!$B$5="kn",K23+O23,K23+O23/F23))</f>
        <v>764.99328881344582</v>
      </c>
    </row>
    <row r="24" spans="2:16" x14ac:dyDescent="0.2">
      <c r="B24" s="35"/>
      <c r="D24" s="25">
        <f t="shared" si="5"/>
        <v>21</v>
      </c>
      <c r="E24" s="37">
        <f t="shared" si="6"/>
        <v>43831</v>
      </c>
      <c r="F24" s="104">
        <f>IF(D24&gt;$C$10,"",VLOOKUP(E24,Podaci!L:M,2))</f>
        <v>7.7</v>
      </c>
      <c r="G24" s="28">
        <f>IF(D23&gt;=$C$10,"",VLOOKUP(E24,Podaci!E:G,3,TRUE))</f>
        <v>4.5</v>
      </c>
      <c r="H24" s="34">
        <f>IF(D23&gt;=$C$10,"",VLOOKUP(E24,Podaci!E:J,6,TRUE))</f>
        <v>1.0037499999999999</v>
      </c>
      <c r="I24" s="34">
        <f t="shared" si="0"/>
        <v>1.8200751739675711</v>
      </c>
      <c r="J24" s="84">
        <f t="shared" si="1"/>
        <v>99.349777767979958</v>
      </c>
      <c r="K24" s="85">
        <f t="shared" si="2"/>
        <v>764.9932888134457</v>
      </c>
      <c r="L24" s="85">
        <f t="shared" si="3"/>
        <v>420.30862227840913</v>
      </c>
      <c r="M24" s="85">
        <f t="shared" si="4"/>
        <v>344.68466653503657</v>
      </c>
      <c r="N24" s="86">
        <f>IF(D23&gt;=$C$10,"",N23*H24-K24-SUMPRODUCT(--(MONTH(Podaci!$O$5:$O$25)=MONTH(E24)),--(YEAR(Podaci!$O$5:$O$25)=YEAR(E24)),Podaci!$P$5:$P$25))</f>
        <v>91495.602453733285</v>
      </c>
      <c r="O24" s="108">
        <f>IF(D24&gt;$C$10,"",Podaci!$B$12*(D24=0)+Podaci!$B$14*(MOD(D24,12)=0)*(D24&lt;&gt;$C$10)+Podaci!$B$16)</f>
        <v>0</v>
      </c>
      <c r="P24" s="108">
        <f>IF(D24&gt;$C$10,"",IF(Podaci!$B$5="kn",K24+O24,K24+O24/F24))</f>
        <v>764.9932888134457</v>
      </c>
    </row>
    <row r="25" spans="2:16" x14ac:dyDescent="0.2">
      <c r="B25" s="35"/>
      <c r="C25" s="62"/>
      <c r="D25" s="25">
        <f t="shared" si="5"/>
        <v>22</v>
      </c>
      <c r="E25" s="37">
        <f t="shared" si="6"/>
        <v>43862</v>
      </c>
      <c r="F25" s="104">
        <f>IF(D25&gt;$C$10,"",VLOOKUP(E25,Podaci!L:M,2))</f>
        <v>7.7</v>
      </c>
      <c r="G25" s="28">
        <f>IF(D24&gt;=$C$10,"",VLOOKUP(E25,Podaci!E:G,3,TRUE))</f>
        <v>4.5</v>
      </c>
      <c r="H25" s="34">
        <f>IF(D24&gt;=$C$10,"",VLOOKUP(E25,Podaci!E:J,6,TRUE))</f>
        <v>1.0037499999999999</v>
      </c>
      <c r="I25" s="34">
        <f t="shared" si="0"/>
        <v>1.8132753912503818</v>
      </c>
      <c r="J25" s="84">
        <f t="shared" si="1"/>
        <v>99.349777767979987</v>
      </c>
      <c r="K25" s="85">
        <f t="shared" si="2"/>
        <v>764.99328881344593</v>
      </c>
      <c r="L25" s="85">
        <f t="shared" si="3"/>
        <v>421.88477961195343</v>
      </c>
      <c r="M25" s="85">
        <f t="shared" si="4"/>
        <v>343.1085092014925</v>
      </c>
      <c r="N25" s="86">
        <f>IF(D24&gt;=$C$10,"",N24*H25-K25-SUMPRODUCT(--(MONTH(Podaci!$O$5:$O$25)=MONTH(E25)),--(YEAR(Podaci!$O$5:$O$25)=YEAR(E25)),Podaci!$P$5:$P$25))</f>
        <v>91073.717674121333</v>
      </c>
      <c r="O25" s="108">
        <f>IF(D25&gt;$C$10,"",Podaci!$B$12*(D25=0)+Podaci!$B$14*(MOD(D25,12)=0)*(D25&lt;&gt;$C$10)+Podaci!$B$16)</f>
        <v>0</v>
      </c>
      <c r="P25" s="108">
        <f>IF(D25&gt;$C$10,"",IF(Podaci!$B$5="kn",K25+O25,K25+O25/F25))</f>
        <v>764.99328881344593</v>
      </c>
    </row>
    <row r="26" spans="2:16" x14ac:dyDescent="0.2">
      <c r="B26" s="35"/>
      <c r="C26" s="61"/>
      <c r="D26" s="25">
        <f t="shared" si="5"/>
        <v>23</v>
      </c>
      <c r="E26" s="37">
        <f t="shared" si="6"/>
        <v>43891</v>
      </c>
      <c r="F26" s="104">
        <f>IF(D26&gt;$C$10,"",VLOOKUP(E26,Podaci!L:M,2))</f>
        <v>7.7</v>
      </c>
      <c r="G26" s="28">
        <f>IF(D25&gt;=$C$10,"",VLOOKUP(E26,Podaci!E:G,3,TRUE))</f>
        <v>4.5</v>
      </c>
      <c r="H26" s="34">
        <f>IF(D25&gt;=$C$10,"",VLOOKUP(E26,Podaci!E:J,6,TRUE))</f>
        <v>1.0037499999999999</v>
      </c>
      <c r="I26" s="34">
        <f t="shared" si="0"/>
        <v>1.8065010124536809</v>
      </c>
      <c r="J26" s="84">
        <f t="shared" si="1"/>
        <v>99.349777767979973</v>
      </c>
      <c r="K26" s="85">
        <f t="shared" si="2"/>
        <v>764.99328881344582</v>
      </c>
      <c r="L26" s="85">
        <f t="shared" si="3"/>
        <v>423.46684753549812</v>
      </c>
      <c r="M26" s="85">
        <f t="shared" si="4"/>
        <v>341.5264412779477</v>
      </c>
      <c r="N26" s="86">
        <f>IF(D25&gt;=$C$10,"",N25*H26-K26-SUMPRODUCT(--(MONTH(Podaci!$O$5:$O$25)=MONTH(E26)),--(YEAR(Podaci!$O$5:$O$25)=YEAR(E26)),Podaci!$P$5:$P$25))</f>
        <v>90650.250826585834</v>
      </c>
      <c r="O26" s="108">
        <f>IF(D26&gt;$C$10,"",Podaci!$B$12*(D26=0)+Podaci!$B$14*(MOD(D26,12)=0)*(D26&lt;&gt;$C$10)+Podaci!$B$16)</f>
        <v>0</v>
      </c>
      <c r="P26" s="108">
        <f>IF(D26&gt;$C$10,"",IF(Podaci!$B$5="kn",K26+O26,K26+O26/F26))</f>
        <v>764.99328881344582</v>
      </c>
    </row>
    <row r="27" spans="2:16" x14ac:dyDescent="0.2">
      <c r="B27" s="41"/>
      <c r="C27" s="64"/>
      <c r="D27" s="25">
        <f t="shared" si="5"/>
        <v>24</v>
      </c>
      <c r="E27" s="37">
        <f t="shared" si="6"/>
        <v>43922</v>
      </c>
      <c r="F27" s="104">
        <f>IF(D27&gt;$C$10,"",VLOOKUP(E27,Podaci!L:M,2))</f>
        <v>7.7</v>
      </c>
      <c r="G27" s="28">
        <f>IF(D26&gt;=$C$10,"",VLOOKUP(E27,Podaci!E:G,3,TRUE))</f>
        <v>4.5</v>
      </c>
      <c r="H27" s="34">
        <f>IF(D26&gt;=$C$10,"",VLOOKUP(E27,Podaci!E:J,6,TRUE))</f>
        <v>1.0037499999999999</v>
      </c>
      <c r="I27" s="34">
        <f t="shared" si="0"/>
        <v>1.7997519426686739</v>
      </c>
      <c r="J27" s="84">
        <f t="shared" si="1"/>
        <v>99.349777767979944</v>
      </c>
      <c r="K27" s="85">
        <f t="shared" si="2"/>
        <v>764.99328881344559</v>
      </c>
      <c r="L27" s="85">
        <f t="shared" si="3"/>
        <v>425.05484821375597</v>
      </c>
      <c r="M27" s="85">
        <f t="shared" si="4"/>
        <v>339.93844059968961</v>
      </c>
      <c r="N27" s="86">
        <f>IF(D26&gt;=$C$10,"",N26*H27-K27-SUMPRODUCT(--(MONTH(Podaci!$O$5:$O$25)=MONTH(E27)),--(YEAR(Podaci!$O$5:$O$25)=YEAR(E27)),Podaci!$P$5:$P$25))</f>
        <v>90225.195978372067</v>
      </c>
      <c r="O27" s="108">
        <f>IF(D27&gt;$C$10,"",Podaci!$B$12*(D27=0)+Podaci!$B$14*(MOD(D27,12)=0)*(D27&lt;&gt;$C$10)+Podaci!$B$16)</f>
        <v>0</v>
      </c>
      <c r="P27" s="108">
        <f>IF(D27&gt;$C$10,"",IF(Podaci!$B$5="kn",K27+O27,K27+O27/F27))</f>
        <v>764.99328881344559</v>
      </c>
    </row>
    <row r="28" spans="2:16" x14ac:dyDescent="0.2">
      <c r="B28" s="41"/>
      <c r="C28" s="59"/>
      <c r="D28" s="25">
        <f>IF(D27&gt;=$C$10,"",D27+1)</f>
        <v>25</v>
      </c>
      <c r="E28" s="37">
        <f t="shared" si="6"/>
        <v>43952</v>
      </c>
      <c r="F28" s="104">
        <f>IF(D28&gt;$C$10,"",VLOOKUP(E28,Podaci!L:M,2))</f>
        <v>7.7</v>
      </c>
      <c r="G28" s="28">
        <f>IF(D27&gt;=$C$10,"",VLOOKUP(E28,Podaci!E:G,3,TRUE))</f>
        <v>4.5</v>
      </c>
      <c r="H28" s="34">
        <f>IF(D27&gt;=$C$10,"",VLOOKUP(E28,Podaci!E:J,6,TRUE))</f>
        <v>1.0037499999999999</v>
      </c>
      <c r="I28" s="34">
        <f t="shared" si="0"/>
        <v>1.7930280873411446</v>
      </c>
      <c r="J28" s="84">
        <f t="shared" si="1"/>
        <v>99.34977776797993</v>
      </c>
      <c r="K28" s="85">
        <f t="shared" si="2"/>
        <v>764.99328881344547</v>
      </c>
      <c r="L28" s="85">
        <f t="shared" si="3"/>
        <v>426.64880389455743</v>
      </c>
      <c r="M28" s="85">
        <f t="shared" si="4"/>
        <v>338.34448491888804</v>
      </c>
      <c r="N28" s="86">
        <f>IF(D27&gt;=$C$10,"",N27*H28-K28-SUMPRODUCT(--(MONTH(Podaci!$O$5:$O$25)=MONTH(E28)),--(YEAR(Podaci!$O$5:$O$25)=YEAR(E28)),Podaci!$P$5:$P$25))</f>
        <v>89798.547174477499</v>
      </c>
      <c r="O28" s="108">
        <f>IF(D28&gt;$C$10,"",Podaci!$B$12*(D28=0)+Podaci!$B$14*(MOD(D28,12)=0)*(D28&lt;&gt;$C$10)+Podaci!$B$16)</f>
        <v>0</v>
      </c>
      <c r="P28" s="108">
        <f>IF(D28&gt;$C$10,"",IF(Podaci!$B$5="kn",K28+O28,K28+O28/F28))</f>
        <v>764.99328881344547</v>
      </c>
    </row>
    <row r="29" spans="2:16" x14ac:dyDescent="0.2">
      <c r="B29" s="35"/>
      <c r="C29" s="65"/>
      <c r="D29" s="25">
        <f t="shared" si="5"/>
        <v>26</v>
      </c>
      <c r="E29" s="37">
        <f t="shared" si="6"/>
        <v>43983</v>
      </c>
      <c r="F29" s="104">
        <f>IF(D29&gt;$C$10,"",VLOOKUP(E29,Podaci!L:M,2))</f>
        <v>7.7</v>
      </c>
      <c r="G29" s="28">
        <f>IF(D28&gt;=$C$10,"",VLOOKUP(E29,Podaci!E:G,3,TRUE))</f>
        <v>4.5</v>
      </c>
      <c r="H29" s="34">
        <f>IF(D28&gt;=$C$10,"",VLOOKUP(E29,Podaci!E:J,6,TRUE))</f>
        <v>1.0037499999999999</v>
      </c>
      <c r="I29" s="34">
        <f t="shared" si="0"/>
        <v>1.7863293522701318</v>
      </c>
      <c r="J29" s="84">
        <f t="shared" si="1"/>
        <v>99.34977776797993</v>
      </c>
      <c r="K29" s="85">
        <f t="shared" si="2"/>
        <v>764.99328881344547</v>
      </c>
      <c r="L29" s="85">
        <f t="shared" si="3"/>
        <v>428.24873690916201</v>
      </c>
      <c r="M29" s="85">
        <f t="shared" si="4"/>
        <v>336.74455190428347</v>
      </c>
      <c r="N29" s="86">
        <f>IF(D28&gt;=$C$10,"",N28*H29-K29-SUMPRODUCT(--(MONTH(Podaci!$O$5:$O$25)=MONTH(E29)),--(YEAR(Podaci!$O$5:$O$25)=YEAR(E29)),Podaci!$P$5:$P$25))</f>
        <v>89370.29843756833</v>
      </c>
      <c r="O29" s="108">
        <f>IF(D29&gt;$C$10,"",Podaci!$B$12*(D29=0)+Podaci!$B$14*(MOD(D29,12)=0)*(D29&lt;&gt;$C$10)+Podaci!$B$16)</f>
        <v>0</v>
      </c>
      <c r="P29" s="108">
        <f>IF(D29&gt;$C$10,"",IF(Podaci!$B$5="kn",K29+O29,K29+O29/F29))</f>
        <v>764.99328881344547</v>
      </c>
    </row>
    <row r="30" spans="2:16" x14ac:dyDescent="0.2">
      <c r="B30" s="35"/>
      <c r="C30" s="59"/>
      <c r="D30" s="25">
        <f t="shared" si="5"/>
        <v>27</v>
      </c>
      <c r="E30" s="37">
        <f t="shared" si="6"/>
        <v>44013</v>
      </c>
      <c r="F30" s="104">
        <f>IF(D30&gt;$C$10,"",VLOOKUP(E30,Podaci!L:M,2))</f>
        <v>7.7</v>
      </c>
      <c r="G30" s="28">
        <f>IF(D29&gt;=$C$10,"",VLOOKUP(E30,Podaci!E:G,3,TRUE))</f>
        <v>4.5</v>
      </c>
      <c r="H30" s="34">
        <f>IF(D29&gt;=$C$10,"",VLOOKUP(E30,Podaci!E:J,6,TRUE))</f>
        <v>1.0037499999999999</v>
      </c>
      <c r="I30" s="34">
        <f t="shared" si="0"/>
        <v>1.7796556436066071</v>
      </c>
      <c r="J30" s="84">
        <f t="shared" si="1"/>
        <v>99.34977776797993</v>
      </c>
      <c r="K30" s="85">
        <f t="shared" si="2"/>
        <v>764.99328881344547</v>
      </c>
      <c r="L30" s="85">
        <f t="shared" si="3"/>
        <v>429.85466967257139</v>
      </c>
      <c r="M30" s="85">
        <f t="shared" si="4"/>
        <v>335.13861914087408</v>
      </c>
      <c r="N30" s="86">
        <f>IF(D29&gt;=$C$10,"",N29*H30-K30-SUMPRODUCT(--(MONTH(Podaci!$O$5:$O$25)=MONTH(E30)),--(YEAR(Podaci!$O$5:$O$25)=YEAR(E30)),Podaci!$P$5:$P$25))</f>
        <v>88940.443767895747</v>
      </c>
      <c r="O30" s="108">
        <f>IF(D30&gt;$C$10,"",Podaci!$B$12*(D30=0)+Podaci!$B$14*(MOD(D30,12)=0)*(D30&lt;&gt;$C$10)+Podaci!$B$16)</f>
        <v>0</v>
      </c>
      <c r="P30" s="108">
        <f>IF(D30&gt;$C$10,"",IF(Podaci!$B$5="kn",K30+O30,K30+O30/F30))</f>
        <v>764.99328881344547</v>
      </c>
    </row>
    <row r="31" spans="2:16" x14ac:dyDescent="0.2">
      <c r="B31" s="35"/>
      <c r="C31" s="65"/>
      <c r="D31" s="25">
        <f t="shared" si="5"/>
        <v>28</v>
      </c>
      <c r="E31" s="37">
        <f t="shared" si="6"/>
        <v>44044</v>
      </c>
      <c r="F31" s="104">
        <f>IF(D31&gt;$C$10,"",VLOOKUP(E31,Podaci!L:M,2))</f>
        <v>7.7</v>
      </c>
      <c r="G31" s="28">
        <f>IF(D30&gt;=$C$10,"",VLOOKUP(E31,Podaci!E:G,3,TRUE))</f>
        <v>4.5</v>
      </c>
      <c r="H31" s="34">
        <f>IF(D30&gt;=$C$10,"",VLOOKUP(E31,Podaci!E:J,6,TRUE))</f>
        <v>1.0037499999999999</v>
      </c>
      <c r="I31" s="34">
        <f t="shared" si="0"/>
        <v>1.7730068678521615</v>
      </c>
      <c r="J31" s="84">
        <f t="shared" si="1"/>
        <v>99.349777767979916</v>
      </c>
      <c r="K31" s="85">
        <f t="shared" si="2"/>
        <v>764.99328881344536</v>
      </c>
      <c r="L31" s="85">
        <f t="shared" si="3"/>
        <v>431.46662468384341</v>
      </c>
      <c r="M31" s="85">
        <f t="shared" si="4"/>
        <v>333.52666412960195</v>
      </c>
      <c r="N31" s="86">
        <f>IF(D30&gt;=$C$10,"",N30*H31-K31-SUMPRODUCT(--(MONTH(Podaci!$O$5:$O$25)=MONTH(E31)),--(YEAR(Podaci!$O$5:$O$25)=YEAR(E31)),Podaci!$P$5:$P$25))</f>
        <v>88508.977143211901</v>
      </c>
      <c r="O31" s="108">
        <f>IF(D31&gt;$C$10,"",Podaci!$B$12*(D31=0)+Podaci!$B$14*(MOD(D31,12)=0)*(D31&lt;&gt;$C$10)+Podaci!$B$16)</f>
        <v>0</v>
      </c>
      <c r="P31" s="108">
        <f>IF(D31&gt;$C$10,"",IF(Podaci!$B$5="kn",K31+O31,K31+O31/F31))</f>
        <v>764.99328881344536</v>
      </c>
    </row>
    <row r="32" spans="2:16" x14ac:dyDescent="0.2">
      <c r="B32" s="35"/>
      <c r="C32" s="59"/>
      <c r="D32" s="25">
        <f t="shared" si="5"/>
        <v>29</v>
      </c>
      <c r="E32" s="37">
        <f t="shared" si="6"/>
        <v>44075</v>
      </c>
      <c r="F32" s="104">
        <f>IF(D32&gt;$C$10,"",VLOOKUP(E32,Podaci!L:M,2))</f>
        <v>7.7</v>
      </c>
      <c r="G32" s="28">
        <f>IF(D31&gt;=$C$10,"",VLOOKUP(E32,Podaci!E:G,3,TRUE))</f>
        <v>4.5</v>
      </c>
      <c r="H32" s="34">
        <f>IF(D31&gt;=$C$10,"",VLOOKUP(E32,Podaci!E:J,6,TRUE))</f>
        <v>1.0037499999999999</v>
      </c>
      <c r="I32" s="34">
        <f t="shared" si="0"/>
        <v>1.7663829318576953</v>
      </c>
      <c r="J32" s="84">
        <f t="shared" si="1"/>
        <v>99.34977776797993</v>
      </c>
      <c r="K32" s="85">
        <f t="shared" si="2"/>
        <v>764.99328881344547</v>
      </c>
      <c r="L32" s="85">
        <f t="shared" si="3"/>
        <v>433.08462452640794</v>
      </c>
      <c r="M32" s="85">
        <f t="shared" si="4"/>
        <v>331.90866428703754</v>
      </c>
      <c r="N32" s="86">
        <f>IF(D31&gt;=$C$10,"",N31*H32-K32-SUMPRODUCT(--(MONTH(Podaci!$O$5:$O$25)=MONTH(E32)),--(YEAR(Podaci!$O$5:$O$25)=YEAR(E32)),Podaci!$P$5:$P$25))</f>
        <v>88075.89251868549</v>
      </c>
      <c r="O32" s="108">
        <f>IF(D32&gt;$C$10,"",Podaci!$B$12*(D32=0)+Podaci!$B$14*(MOD(D32,12)=0)*(D32&lt;&gt;$C$10)+Podaci!$B$16)</f>
        <v>0</v>
      </c>
      <c r="P32" s="108">
        <f>IF(D32&gt;$C$10,"",IF(Podaci!$B$5="kn",K32+O32,K32+O32/F32))</f>
        <v>764.99328881344547</v>
      </c>
    </row>
    <row r="33" spans="2:16" x14ac:dyDescent="0.2">
      <c r="D33" s="25">
        <f t="shared" si="5"/>
        <v>30</v>
      </c>
      <c r="E33" s="37">
        <f t="shared" si="6"/>
        <v>44105</v>
      </c>
      <c r="F33" s="104">
        <f>IF(D33&gt;$C$10,"",VLOOKUP(E33,Podaci!L:M,2))</f>
        <v>7.7</v>
      </c>
      <c r="G33" s="28">
        <f>IF(D32&gt;=$C$10,"",VLOOKUP(E33,Podaci!E:G,3,TRUE))</f>
        <v>4.5</v>
      </c>
      <c r="H33" s="34">
        <f>IF(D32&gt;=$C$10,"",VLOOKUP(E33,Podaci!E:J,6,TRUE))</f>
        <v>1.0037499999999999</v>
      </c>
      <c r="I33" s="34">
        <f t="shared" si="0"/>
        <v>1.7597837428221126</v>
      </c>
      <c r="J33" s="84">
        <f t="shared" si="1"/>
        <v>99.349777767979916</v>
      </c>
      <c r="K33" s="85">
        <f t="shared" si="2"/>
        <v>764.99328881344536</v>
      </c>
      <c r="L33" s="85">
        <f t="shared" si="3"/>
        <v>434.70869186838183</v>
      </c>
      <c r="M33" s="85">
        <f t="shared" si="4"/>
        <v>330.28459694506353</v>
      </c>
      <c r="N33" s="86">
        <f>IF(D32&gt;=$C$10,"",N32*H33-K33-SUMPRODUCT(--(MONTH(Podaci!$O$5:$O$25)=MONTH(E33)),--(YEAR(Podaci!$O$5:$O$25)=YEAR(E33)),Podaci!$P$5:$P$25))</f>
        <v>87641.183826817098</v>
      </c>
      <c r="O33" s="108">
        <f>IF(D33&gt;$C$10,"",Podaci!$B$12*(D33=0)+Podaci!$B$14*(MOD(D33,12)=0)*(D33&lt;&gt;$C$10)+Podaci!$B$16)</f>
        <v>0</v>
      </c>
      <c r="P33" s="108">
        <f>IF(D33&gt;$C$10,"",IF(Podaci!$B$5="kn",K33+O33,K33+O33/F33))</f>
        <v>764.99328881344536</v>
      </c>
    </row>
    <row r="34" spans="2:16" x14ac:dyDescent="0.2">
      <c r="B34" s="35"/>
      <c r="C34" s="70"/>
      <c r="D34" s="25">
        <f t="shared" si="5"/>
        <v>31</v>
      </c>
      <c r="E34" s="37">
        <f t="shared" si="6"/>
        <v>44136</v>
      </c>
      <c r="F34" s="104">
        <f>IF(D34&gt;$C$10,"",VLOOKUP(E34,Podaci!L:M,2))</f>
        <v>7.7</v>
      </c>
      <c r="G34" s="28">
        <f>IF(D33&gt;=$C$10,"",VLOOKUP(E34,Podaci!E:G,3,TRUE))</f>
        <v>4.5</v>
      </c>
      <c r="H34" s="34">
        <f>IF(D33&gt;=$C$10,"",VLOOKUP(E34,Podaci!E:J,6,TRUE))</f>
        <v>1.0037499999999999</v>
      </c>
      <c r="I34" s="34">
        <f t="shared" si="0"/>
        <v>1.7532092082910213</v>
      </c>
      <c r="J34" s="84">
        <f t="shared" si="1"/>
        <v>99.349777767979901</v>
      </c>
      <c r="K34" s="85">
        <f t="shared" si="2"/>
        <v>764.99328881344525</v>
      </c>
      <c r="L34" s="85">
        <f t="shared" si="3"/>
        <v>436.33884946288816</v>
      </c>
      <c r="M34" s="85">
        <f t="shared" si="4"/>
        <v>328.65443935055708</v>
      </c>
      <c r="N34" s="86">
        <f>IF(D33&gt;=$C$10,"",N33*H34-K34-SUMPRODUCT(--(MONTH(Podaci!$O$5:$O$25)=MONTH(E34)),--(YEAR(Podaci!$O$5:$O$25)=YEAR(E34)),Podaci!$P$5:$P$25))</f>
        <v>87204.844977354209</v>
      </c>
      <c r="O34" s="108">
        <f>IF(D34&gt;$C$10,"",Podaci!$B$12*(D34=0)+Podaci!$B$14*(MOD(D34,12)=0)*(D34&lt;&gt;$C$10)+Podaci!$B$16)</f>
        <v>0</v>
      </c>
      <c r="P34" s="108">
        <f>IF(D34&gt;$C$10,"",IF(Podaci!$B$5="kn",K34+O34,K34+O34/F34))</f>
        <v>764.99328881344525</v>
      </c>
    </row>
    <row r="35" spans="2:16" x14ac:dyDescent="0.2">
      <c r="B35" s="35"/>
      <c r="C35" s="65"/>
      <c r="D35" s="25">
        <f t="shared" si="5"/>
        <v>32</v>
      </c>
      <c r="E35" s="37">
        <f t="shared" si="6"/>
        <v>44166</v>
      </c>
      <c r="F35" s="104">
        <f>IF(D35&gt;$C$10,"",VLOOKUP(E35,Podaci!L:M,2))</f>
        <v>7.7</v>
      </c>
      <c r="G35" s="28">
        <f>IF(D34&gt;=$C$10,"",VLOOKUP(E35,Podaci!E:G,3,TRUE))</f>
        <v>4.5</v>
      </c>
      <c r="H35" s="34">
        <f>IF(D34&gt;=$C$10,"",VLOOKUP(E35,Podaci!E:J,6,TRUE))</f>
        <v>1.0037499999999999</v>
      </c>
      <c r="I35" s="34">
        <f t="shared" si="0"/>
        <v>1.7466592361554389</v>
      </c>
      <c r="J35" s="84">
        <f t="shared" si="1"/>
        <v>99.349777767979873</v>
      </c>
      <c r="K35" s="85">
        <f t="shared" si="2"/>
        <v>764.99328881344502</v>
      </c>
      <c r="L35" s="85">
        <f t="shared" si="3"/>
        <v>437.97512014837372</v>
      </c>
      <c r="M35" s="85">
        <f t="shared" si="4"/>
        <v>327.0181686650713</v>
      </c>
      <c r="N35" s="86">
        <f>IF(D34&gt;=$C$10,"",N34*H35-K35-SUMPRODUCT(--(MONTH(Podaci!$O$5:$O$25)=MONTH(E35)),--(YEAR(Podaci!$O$5:$O$25)=YEAR(E35)),Podaci!$P$5:$P$25))</f>
        <v>86766.869857205835</v>
      </c>
      <c r="O35" s="108">
        <f>IF(D35&gt;$C$10,"",Podaci!$B$12*(D35=0)+Podaci!$B$14*(MOD(D35,12)=0)*(D35&lt;&gt;$C$10)+Podaci!$B$16)</f>
        <v>0</v>
      </c>
      <c r="P35" s="108">
        <f>IF(D35&gt;$C$10,"",IF(Podaci!$B$5="kn",K35+O35,K35+O35/F35))</f>
        <v>764.99328881344502</v>
      </c>
    </row>
    <row r="36" spans="2:16" x14ac:dyDescent="0.2">
      <c r="B36" s="35"/>
      <c r="C36" s="40"/>
      <c r="D36" s="25">
        <f t="shared" si="5"/>
        <v>33</v>
      </c>
      <c r="E36" s="37">
        <f t="shared" si="6"/>
        <v>44197</v>
      </c>
      <c r="F36" s="104">
        <f>IF(D36&gt;$C$10,"",VLOOKUP(E36,Podaci!L:M,2))</f>
        <v>7.8</v>
      </c>
      <c r="G36" s="28">
        <f>IF(D35&gt;=$C$10,"",VLOOKUP(E36,Podaci!E:G,3,TRUE))</f>
        <v>4.5</v>
      </c>
      <c r="H36" s="34">
        <f>IF(D35&gt;=$C$10,"",VLOOKUP(E36,Podaci!E:J,6,TRUE))</f>
        <v>1.0037499999999999</v>
      </c>
      <c r="I36" s="34">
        <f t="shared" si="0"/>
        <v>1.7401337346504993</v>
      </c>
      <c r="J36" s="84">
        <f t="shared" si="1"/>
        <v>98.076062668390421</v>
      </c>
      <c r="K36" s="85">
        <f t="shared" si="2"/>
        <v>764.99328881344525</v>
      </c>
      <c r="L36" s="85">
        <f t="shared" si="3"/>
        <v>439.61752684893031</v>
      </c>
      <c r="M36" s="85">
        <f t="shared" si="4"/>
        <v>325.37576196451494</v>
      </c>
      <c r="N36" s="86">
        <f>IF(D35&gt;=$C$10,"",N35*H36-K36-SUMPRODUCT(--(MONTH(Podaci!$O$5:$O$25)=MONTH(E36)),--(YEAR(Podaci!$O$5:$O$25)=YEAR(E36)),Podaci!$P$5:$P$25))</f>
        <v>86327.252330356903</v>
      </c>
      <c r="O36" s="108">
        <f>IF(D36&gt;$C$10,"",Podaci!$B$12*(D36=0)+Podaci!$B$14*(MOD(D36,12)=0)*(D36&lt;&gt;$C$10)+Podaci!$B$16)</f>
        <v>0</v>
      </c>
      <c r="P36" s="108">
        <f>IF(D36&gt;$C$10,"",IF(Podaci!$B$5="kn",K36+O36,K36+O36/F36))</f>
        <v>764.99328881344525</v>
      </c>
    </row>
    <row r="37" spans="2:16" x14ac:dyDescent="0.2">
      <c r="B37" s="42"/>
      <c r="D37" s="25">
        <f t="shared" si="5"/>
        <v>34</v>
      </c>
      <c r="E37" s="37">
        <f t="shared" si="6"/>
        <v>44228</v>
      </c>
      <c r="F37" s="104">
        <f>IF(D37&gt;$C$10,"",VLOOKUP(E37,Podaci!L:M,2))</f>
        <v>7.8</v>
      </c>
      <c r="G37" s="28">
        <f>IF(D36&gt;=$C$10,"",VLOOKUP(E37,Podaci!E:G,3,TRUE))</f>
        <v>4.5</v>
      </c>
      <c r="H37" s="34">
        <f>IF(D36&gt;=$C$10,"",VLOOKUP(E37,Podaci!E:J,6,TRUE))</f>
        <v>1.0037499999999999</v>
      </c>
      <c r="I37" s="34">
        <f t="shared" si="0"/>
        <v>1.7336326123541712</v>
      </c>
      <c r="J37" s="84">
        <f t="shared" si="1"/>
        <v>98.076062668390421</v>
      </c>
      <c r="K37" s="85">
        <f t="shared" si="2"/>
        <v>764.99328881344525</v>
      </c>
      <c r="L37" s="85">
        <f t="shared" si="3"/>
        <v>441.26609257461377</v>
      </c>
      <c r="M37" s="85">
        <f t="shared" si="4"/>
        <v>323.72719623883148</v>
      </c>
      <c r="N37" s="86">
        <f>IF(D36&gt;=$C$10,"",N36*H37-K37-SUMPRODUCT(--(MONTH(Podaci!$O$5:$O$25)=MONTH(E37)),--(YEAR(Podaci!$O$5:$O$25)=YEAR(E37)),Podaci!$P$5:$P$25))</f>
        <v>85885.986237782286</v>
      </c>
      <c r="O37" s="108">
        <f>IF(D37&gt;$C$10,"",Podaci!$B$12*(D37=0)+Podaci!$B$14*(MOD(D37,12)=0)*(D37&lt;&gt;$C$10)+Podaci!$B$16)</f>
        <v>0</v>
      </c>
      <c r="P37" s="108">
        <f>IF(D37&gt;$C$10,"",IF(Podaci!$B$5="kn",K37+O37,K37+O37/F37))</f>
        <v>764.99328881344525</v>
      </c>
    </row>
    <row r="38" spans="2:16" x14ac:dyDescent="0.2">
      <c r="D38" s="25">
        <f t="shared" si="5"/>
        <v>35</v>
      </c>
      <c r="E38" s="37">
        <f t="shared" si="6"/>
        <v>44256</v>
      </c>
      <c r="F38" s="104">
        <f>IF(D38&gt;$C$10,"",VLOOKUP(E38,Podaci!L:M,2))</f>
        <v>7.8</v>
      </c>
      <c r="G38" s="28">
        <f>IF(D37&gt;=$C$10,"",VLOOKUP(E38,Podaci!E:G,3,TRUE))</f>
        <v>4.5</v>
      </c>
      <c r="H38" s="34">
        <f>IF(D37&gt;=$C$10,"",VLOOKUP(E38,Podaci!E:J,6,TRUE))</f>
        <v>1.0037499999999999</v>
      </c>
      <c r="I38" s="34">
        <f t="shared" si="0"/>
        <v>1.7271557781859741</v>
      </c>
      <c r="J38" s="84">
        <f t="shared" si="1"/>
        <v>98.076062668390406</v>
      </c>
      <c r="K38" s="85">
        <f t="shared" si="2"/>
        <v>764.99328881344513</v>
      </c>
      <c r="L38" s="85">
        <f t="shared" si="3"/>
        <v>442.92084042176845</v>
      </c>
      <c r="M38" s="85">
        <f t="shared" si="4"/>
        <v>322.07244839167669</v>
      </c>
      <c r="N38" s="86">
        <f>IF(D37&gt;=$C$10,"",N37*H38-K38-SUMPRODUCT(--(MONTH(Podaci!$O$5:$O$25)=MONTH(E38)),--(YEAR(Podaci!$O$5:$O$25)=YEAR(E38)),Podaci!$P$5:$P$25))</f>
        <v>85443.065397360508</v>
      </c>
      <c r="O38" s="108">
        <f>IF(D38&gt;$C$10,"",Podaci!$B$12*(D38=0)+Podaci!$B$14*(MOD(D38,12)=0)*(D38&lt;&gt;$C$10)+Podaci!$B$16)</f>
        <v>0</v>
      </c>
      <c r="P38" s="108">
        <f>IF(D38&gt;$C$10,"",IF(Podaci!$B$5="kn",K38+O38,K38+O38/F38))</f>
        <v>764.99328881344513</v>
      </c>
    </row>
    <row r="39" spans="2:16" x14ac:dyDescent="0.2">
      <c r="D39" s="25">
        <f t="shared" si="5"/>
        <v>36</v>
      </c>
      <c r="E39" s="37">
        <f t="shared" si="6"/>
        <v>44287</v>
      </c>
      <c r="F39" s="104">
        <f>IF(D39&gt;$C$10,"",VLOOKUP(E39,Podaci!L:M,2))</f>
        <v>7.8</v>
      </c>
      <c r="G39" s="28">
        <f>IF(D38&gt;=$C$10,"",VLOOKUP(E39,Podaci!E:G,3,TRUE))</f>
        <v>8</v>
      </c>
      <c r="H39" s="34">
        <f>IF(D38&gt;=$C$10,"",VLOOKUP(E39,Podaci!E:J,6,TRUE))</f>
        <v>1.0066666666666666</v>
      </c>
      <c r="I39" s="34">
        <f t="shared" si="0"/>
        <v>2.6207451722065835</v>
      </c>
      <c r="J39" s="84">
        <f t="shared" si="1"/>
        <v>118.08670838186637</v>
      </c>
      <c r="K39" s="85">
        <f t="shared" si="2"/>
        <v>921.07632537855773</v>
      </c>
      <c r="L39" s="85">
        <f t="shared" si="3"/>
        <v>351.45588939616016</v>
      </c>
      <c r="M39" s="85">
        <f t="shared" si="4"/>
        <v>569.62043598239757</v>
      </c>
      <c r="N39" s="86">
        <f>IF(D38&gt;=$C$10,"",N38*H39-K39-SUMPRODUCT(--(MONTH(Podaci!$O$5:$O$25)=MONTH(E39)),--(YEAR(Podaci!$O$5:$O$25)=YEAR(E39)),Podaci!$P$5:$P$25))</f>
        <v>85091.609507964356</v>
      </c>
      <c r="O39" s="108">
        <f>IF(D39&gt;$C$10,"",Podaci!$B$12*(D39=0)+Podaci!$B$14*(MOD(D39,12)=0)*(D39&lt;&gt;$C$10)+Podaci!$B$16)</f>
        <v>0</v>
      </c>
      <c r="P39" s="108">
        <f>IF(D39&gt;$C$10,"",IF(Podaci!$B$5="kn",K39+O39,K39+O39/F39))</f>
        <v>921.07632537855773</v>
      </c>
    </row>
    <row r="40" spans="2:16" x14ac:dyDescent="0.2">
      <c r="D40" s="25">
        <f t="shared" si="5"/>
        <v>37</v>
      </c>
      <c r="E40" s="37">
        <f t="shared" si="6"/>
        <v>44317</v>
      </c>
      <c r="F40" s="104">
        <f>IF(D40&gt;$C$10,"",VLOOKUP(E40,Podaci!L:M,2))</f>
        <v>7.8</v>
      </c>
      <c r="G40" s="28">
        <f>IF(D39&gt;=$C$10,"",VLOOKUP(E40,Podaci!E:G,3,TRUE))</f>
        <v>8</v>
      </c>
      <c r="H40" s="34">
        <f>IF(D39&gt;=$C$10,"",VLOOKUP(E40,Podaci!E:J,6,TRUE))</f>
        <v>1.0066666666666666</v>
      </c>
      <c r="I40" s="34">
        <f t="shared" si="0"/>
        <v>2.6033892439138246</v>
      </c>
      <c r="J40" s="84">
        <f t="shared" si="1"/>
        <v>118.08670838186637</v>
      </c>
      <c r="K40" s="85">
        <f t="shared" si="2"/>
        <v>921.07632537855773</v>
      </c>
      <c r="L40" s="85">
        <f t="shared" si="3"/>
        <v>353.79892865880117</v>
      </c>
      <c r="M40" s="85">
        <f t="shared" si="4"/>
        <v>567.27739671975655</v>
      </c>
      <c r="N40" s="86">
        <f>IF(D39&gt;=$C$10,"",N39*H40-K40-SUMPRODUCT(--(MONTH(Podaci!$O$5:$O$25)=MONTH(E40)),--(YEAR(Podaci!$O$5:$O$25)=YEAR(E40)),Podaci!$P$5:$P$25))</f>
        <v>84737.810579305558</v>
      </c>
      <c r="O40" s="108">
        <f>IF(D40&gt;$C$10,"",Podaci!$B$12*(D40=0)+Podaci!$B$14*(MOD(D40,12)=0)*(D40&lt;&gt;$C$10)+Podaci!$B$16)</f>
        <v>0</v>
      </c>
      <c r="P40" s="108">
        <f>IF(D40&gt;$C$10,"",IF(Podaci!$B$5="kn",K40+O40,K40+O40/F40))</f>
        <v>921.07632537855773</v>
      </c>
    </row>
    <row r="41" spans="2:16" x14ac:dyDescent="0.2">
      <c r="D41" s="25">
        <f t="shared" si="5"/>
        <v>38</v>
      </c>
      <c r="E41" s="37">
        <f t="shared" si="6"/>
        <v>44348</v>
      </c>
      <c r="F41" s="104">
        <f>IF(D41&gt;$C$10,"",VLOOKUP(E41,Podaci!L:M,2))</f>
        <v>7.8</v>
      </c>
      <c r="G41" s="28">
        <f>IF(D40&gt;=$C$10,"",VLOOKUP(E41,Podaci!E:G,3,TRUE))</f>
        <v>8</v>
      </c>
      <c r="H41" s="34">
        <f>IF(D40&gt;=$C$10,"",VLOOKUP(E41,Podaci!E:J,6,TRUE))</f>
        <v>1.0066666666666666</v>
      </c>
      <c r="I41" s="34">
        <f t="shared" si="0"/>
        <v>2.586148255543534</v>
      </c>
      <c r="J41" s="84">
        <f t="shared" si="1"/>
        <v>118.08670838186642</v>
      </c>
      <c r="K41" s="85">
        <f t="shared" si="2"/>
        <v>921.07632537855807</v>
      </c>
      <c r="L41" s="85">
        <f t="shared" si="3"/>
        <v>356.15758818319341</v>
      </c>
      <c r="M41" s="85">
        <f t="shared" si="4"/>
        <v>564.91873719536466</v>
      </c>
      <c r="N41" s="86">
        <f>IF(D40&gt;=$C$10,"",N40*H41-K41-SUMPRODUCT(--(MONTH(Podaci!$O$5:$O$25)=MONTH(E41)),--(YEAR(Podaci!$O$5:$O$25)=YEAR(E41)),Podaci!$P$5:$P$25))</f>
        <v>84381.652991122362</v>
      </c>
      <c r="O41" s="108">
        <f>IF(D41&gt;$C$10,"",Podaci!$B$12*(D41=0)+Podaci!$B$14*(MOD(D41,12)=0)*(D41&lt;&gt;$C$10)+Podaci!$B$16)</f>
        <v>0</v>
      </c>
      <c r="P41" s="108">
        <f>IF(D41&gt;$C$10,"",IF(Podaci!$B$5="kn",K41+O41,K41+O41/F41))</f>
        <v>921.07632537855807</v>
      </c>
    </row>
    <row r="42" spans="2:16" x14ac:dyDescent="0.2">
      <c r="D42" s="25">
        <f t="shared" si="5"/>
        <v>39</v>
      </c>
      <c r="E42" s="37">
        <f t="shared" si="6"/>
        <v>44378</v>
      </c>
      <c r="F42" s="104">
        <f>IF(D42&gt;$C$10,"",VLOOKUP(E42,Podaci!L:M,2))</f>
        <v>7.8</v>
      </c>
      <c r="G42" s="28">
        <f>IF(D41&gt;=$C$10,"",VLOOKUP(E42,Podaci!E:G,3,TRUE))</f>
        <v>8</v>
      </c>
      <c r="H42" s="34">
        <f>IF(D41&gt;=$C$10,"",VLOOKUP(E42,Podaci!E:J,6,TRUE))</f>
        <v>1.0066666666666666</v>
      </c>
      <c r="I42" s="34">
        <f t="shared" si="0"/>
        <v>2.5690214459041734</v>
      </c>
      <c r="J42" s="84">
        <f t="shared" si="1"/>
        <v>118.08670838186639</v>
      </c>
      <c r="K42" s="85">
        <f t="shared" si="2"/>
        <v>921.07632537855784</v>
      </c>
      <c r="L42" s="85">
        <f t="shared" si="3"/>
        <v>358.53197210441454</v>
      </c>
      <c r="M42" s="85">
        <f t="shared" si="4"/>
        <v>562.5443532741433</v>
      </c>
      <c r="N42" s="86">
        <f>IF(D41&gt;=$C$10,"",N41*H42-K42-SUMPRODUCT(--(MONTH(Podaci!$O$5:$O$25)=MONTH(E42)),--(YEAR(Podaci!$O$5:$O$25)=YEAR(E42)),Podaci!$P$5:$P$25))</f>
        <v>84023.121019017955</v>
      </c>
      <c r="O42" s="108">
        <f>IF(D42&gt;$C$10,"",Podaci!$B$12*(D42=0)+Podaci!$B$14*(MOD(D42,12)=0)*(D42&lt;&gt;$C$10)+Podaci!$B$16)</f>
        <v>0</v>
      </c>
      <c r="P42" s="108">
        <f>IF(D42&gt;$C$10,"",IF(Podaci!$B$5="kn",K42+O42,K42+O42/F42))</f>
        <v>921.07632537855784</v>
      </c>
    </row>
    <row r="43" spans="2:16" x14ac:dyDescent="0.2">
      <c r="D43" s="25">
        <f t="shared" si="5"/>
        <v>40</v>
      </c>
      <c r="E43" s="37">
        <f t="shared" si="6"/>
        <v>44409</v>
      </c>
      <c r="F43" s="104">
        <f>IF(D43&gt;$C$10,"",VLOOKUP(E43,Podaci!L:M,2))</f>
        <v>7.8</v>
      </c>
      <c r="G43" s="28">
        <f>IF(D42&gt;=$C$10,"",VLOOKUP(E43,Podaci!E:G,3,TRUE))</f>
        <v>8</v>
      </c>
      <c r="H43" s="34">
        <f>IF(D42&gt;=$C$10,"",VLOOKUP(E43,Podaci!E:J,6,TRUE))</f>
        <v>1.0066666666666666</v>
      </c>
      <c r="I43" s="34">
        <f t="shared" si="0"/>
        <v>2.5520080588452054</v>
      </c>
      <c r="J43" s="84">
        <f t="shared" si="1"/>
        <v>118.08670838186642</v>
      </c>
      <c r="K43" s="85">
        <f t="shared" si="2"/>
        <v>921.07632537855807</v>
      </c>
      <c r="L43" s="85">
        <f t="shared" si="3"/>
        <v>360.92218525177736</v>
      </c>
      <c r="M43" s="85">
        <f t="shared" si="4"/>
        <v>560.1541401267807</v>
      </c>
      <c r="N43" s="86">
        <f>IF(D42&gt;=$C$10,"",N42*H43-K43-SUMPRODUCT(--(MONTH(Podaci!$O$5:$O$25)=MONTH(E43)),--(YEAR(Podaci!$O$5:$O$25)=YEAR(E43)),Podaci!$P$5:$P$25))</f>
        <v>83662.198833766175</v>
      </c>
      <c r="O43" s="108">
        <f>IF(D43&gt;$C$10,"",Podaci!$B$12*(D43=0)+Podaci!$B$14*(MOD(D43,12)=0)*(D43&lt;&gt;$C$10)+Podaci!$B$16)</f>
        <v>0</v>
      </c>
      <c r="P43" s="108">
        <f>IF(D43&gt;$C$10,"",IF(Podaci!$B$5="kn",K43+O43,K43+O43/F43))</f>
        <v>921.07632537855807</v>
      </c>
    </row>
    <row r="44" spans="2:16" x14ac:dyDescent="0.2">
      <c r="D44" s="25">
        <f t="shared" si="5"/>
        <v>41</v>
      </c>
      <c r="E44" s="37">
        <f t="shared" si="6"/>
        <v>44440</v>
      </c>
      <c r="F44" s="104">
        <f>IF(D44&gt;$C$10,"",VLOOKUP(E44,Podaci!L:M,2))</f>
        <v>7.8</v>
      </c>
      <c r="G44" s="28">
        <f>IF(D43&gt;=$C$10,"",VLOOKUP(E44,Podaci!E:G,3,TRUE))</f>
        <v>8</v>
      </c>
      <c r="H44" s="34">
        <f>IF(D43&gt;=$C$10,"",VLOOKUP(E44,Podaci!E:J,6,TRUE))</f>
        <v>1.0066666666666666</v>
      </c>
      <c r="I44" s="34">
        <f t="shared" si="0"/>
        <v>2.5351073432237143</v>
      </c>
      <c r="J44" s="84">
        <f t="shared" si="1"/>
        <v>118.0867083818664</v>
      </c>
      <c r="K44" s="85">
        <f t="shared" si="2"/>
        <v>921.07632537855795</v>
      </c>
      <c r="L44" s="85">
        <f t="shared" si="3"/>
        <v>363.32833315345579</v>
      </c>
      <c r="M44" s="85">
        <f t="shared" si="4"/>
        <v>557.74799222510217</v>
      </c>
      <c r="N44" s="86">
        <f>IF(D43&gt;=$C$10,"",N43*H44-K44-SUMPRODUCT(--(MONTH(Podaci!$O$5:$O$25)=MONTH(E44)),--(YEAR(Podaci!$O$5:$O$25)=YEAR(E44)),Podaci!$P$5:$P$25))</f>
        <v>83298.870500612727</v>
      </c>
      <c r="O44" s="108">
        <f>IF(D44&gt;$C$10,"",Podaci!$B$12*(D44=0)+Podaci!$B$14*(MOD(D44,12)=0)*(D44&lt;&gt;$C$10)+Podaci!$B$16)</f>
        <v>0</v>
      </c>
      <c r="P44" s="108">
        <f>IF(D44&gt;$C$10,"",IF(Podaci!$B$5="kn",K44+O44,K44+O44/F44))</f>
        <v>921.07632537855795</v>
      </c>
    </row>
    <row r="45" spans="2:16" x14ac:dyDescent="0.2">
      <c r="D45" s="25">
        <f t="shared" si="5"/>
        <v>42</v>
      </c>
      <c r="E45" s="37">
        <f t="shared" si="6"/>
        <v>44470</v>
      </c>
      <c r="F45" s="104">
        <f>IF(D45&gt;$C$10,"",VLOOKUP(E45,Podaci!L:M,2))</f>
        <v>7.8</v>
      </c>
      <c r="G45" s="28">
        <f>IF(D44&gt;=$C$10,"",VLOOKUP(E45,Podaci!E:G,3,TRUE))</f>
        <v>8</v>
      </c>
      <c r="H45" s="34">
        <f>IF(D44&gt;=$C$10,"",VLOOKUP(E45,Podaci!E:J,6,TRUE))</f>
        <v>1.0066666666666666</v>
      </c>
      <c r="I45" s="34">
        <f t="shared" si="0"/>
        <v>2.5183185528712393</v>
      </c>
      <c r="J45" s="84">
        <f t="shared" si="1"/>
        <v>118.08670838186642</v>
      </c>
      <c r="K45" s="85">
        <f t="shared" si="2"/>
        <v>921.07632537855807</v>
      </c>
      <c r="L45" s="85">
        <f t="shared" si="3"/>
        <v>365.75052204114559</v>
      </c>
      <c r="M45" s="85">
        <f t="shared" si="4"/>
        <v>555.32580333741248</v>
      </c>
      <c r="N45" s="86">
        <f>IF(D44&gt;=$C$10,"",N44*H45-K45-SUMPRODUCT(--(MONTH(Podaci!$O$5:$O$25)=MONTH(E45)),--(YEAR(Podaci!$O$5:$O$25)=YEAR(E45)),Podaci!$P$5:$P$25))</f>
        <v>82933.119978571587</v>
      </c>
      <c r="O45" s="108">
        <f>IF(D45&gt;$C$10,"",Podaci!$B$12*(D45=0)+Podaci!$B$14*(MOD(D45,12)=0)*(D45&lt;&gt;$C$10)+Podaci!$B$16)</f>
        <v>0</v>
      </c>
      <c r="P45" s="108">
        <f>IF(D45&gt;$C$10,"",IF(Podaci!$B$5="kn",K45+O45,K45+O45/F45))</f>
        <v>921.07632537855807</v>
      </c>
    </row>
    <row r="46" spans="2:16" x14ac:dyDescent="0.2">
      <c r="D46" s="25">
        <f t="shared" si="5"/>
        <v>43</v>
      </c>
      <c r="E46" s="37">
        <f t="shared" si="6"/>
        <v>44501</v>
      </c>
      <c r="F46" s="104">
        <f>IF(D46&gt;$C$10,"",VLOOKUP(E46,Podaci!L:M,2))</f>
        <v>7.8</v>
      </c>
      <c r="G46" s="28">
        <f>IF(D45&gt;=$C$10,"",VLOOKUP(E46,Podaci!E:G,3,TRUE))</f>
        <v>8</v>
      </c>
      <c r="H46" s="34">
        <f>IF(D45&gt;=$C$10,"",VLOOKUP(E46,Podaci!E:J,6,TRUE))</f>
        <v>1.0066666666666666</v>
      </c>
      <c r="I46" s="34">
        <f t="shared" si="0"/>
        <v>2.5016409465608338</v>
      </c>
      <c r="J46" s="84">
        <f t="shared" si="1"/>
        <v>118.08670838186644</v>
      </c>
      <c r="K46" s="85">
        <f t="shared" si="2"/>
        <v>921.07632537855829</v>
      </c>
      <c r="L46" s="85">
        <f t="shared" si="3"/>
        <v>368.18885885475333</v>
      </c>
      <c r="M46" s="85">
        <f t="shared" si="4"/>
        <v>552.88746652380496</v>
      </c>
      <c r="N46" s="86">
        <f>IF(D45&gt;=$C$10,"",N45*H46-K46-SUMPRODUCT(--(MONTH(Podaci!$O$5:$O$25)=MONTH(E46)),--(YEAR(Podaci!$O$5:$O$25)=YEAR(E46)),Podaci!$P$5:$P$25))</f>
        <v>82564.931119716843</v>
      </c>
      <c r="O46" s="108">
        <f>IF(D46&gt;$C$10,"",Podaci!$B$12*(D46=0)+Podaci!$B$14*(MOD(D46,12)=0)*(D46&lt;&gt;$C$10)+Podaci!$B$16)</f>
        <v>0</v>
      </c>
      <c r="P46" s="108">
        <f>IF(D46&gt;$C$10,"",IF(Podaci!$B$5="kn",K46+O46,K46+O46/F46))</f>
        <v>921.07632537855829</v>
      </c>
    </row>
    <row r="47" spans="2:16" x14ac:dyDescent="0.2">
      <c r="D47" s="25">
        <f t="shared" si="5"/>
        <v>44</v>
      </c>
      <c r="E47" s="37">
        <f t="shared" si="6"/>
        <v>44531</v>
      </c>
      <c r="F47" s="104">
        <f>IF(D47&gt;$C$10,"",VLOOKUP(E47,Podaci!L:M,2))</f>
        <v>7.8</v>
      </c>
      <c r="G47" s="28">
        <f>IF(D46&gt;=$C$10,"",VLOOKUP(E47,Podaci!E:G,3,TRUE))</f>
        <v>8</v>
      </c>
      <c r="H47" s="34">
        <f>IF(D46&gt;=$C$10,"",VLOOKUP(E47,Podaci!E:J,6,TRUE))</f>
        <v>1.0066666666666666</v>
      </c>
      <c r="I47" s="34">
        <f t="shared" si="0"/>
        <v>2.4850737879743385</v>
      </c>
      <c r="J47" s="84">
        <f t="shared" si="1"/>
        <v>118.08670838186644</v>
      </c>
      <c r="K47" s="85">
        <f t="shared" si="2"/>
        <v>921.07632537855829</v>
      </c>
      <c r="L47" s="85">
        <f t="shared" si="3"/>
        <v>370.64345124711826</v>
      </c>
      <c r="M47" s="85">
        <f t="shared" si="4"/>
        <v>550.43287413144003</v>
      </c>
      <c r="N47" s="86">
        <f>IF(D46&gt;=$C$10,"",N46*H47-K47-SUMPRODUCT(--(MONTH(Podaci!$O$5:$O$25)=MONTH(E47)),--(YEAR(Podaci!$O$5:$O$25)=YEAR(E47)),Podaci!$P$5:$P$25))</f>
        <v>82194.287668469726</v>
      </c>
      <c r="O47" s="108">
        <f>IF(D47&gt;$C$10,"",Podaci!$B$12*(D47=0)+Podaci!$B$14*(MOD(D47,12)=0)*(D47&lt;&gt;$C$10)+Podaci!$B$16)</f>
        <v>0</v>
      </c>
      <c r="P47" s="108">
        <f>IF(D47&gt;$C$10,"",IF(Podaci!$B$5="kn",K47+O47,K47+O47/F47))</f>
        <v>921.07632537855829</v>
      </c>
    </row>
    <row r="48" spans="2:16" x14ac:dyDescent="0.2">
      <c r="D48" s="25">
        <f t="shared" si="5"/>
        <v>45</v>
      </c>
      <c r="E48" s="37">
        <f t="shared" si="6"/>
        <v>44562</v>
      </c>
      <c r="F48" s="104">
        <f>IF(D48&gt;$C$10,"",VLOOKUP(E48,Podaci!L:M,2))</f>
        <v>7.8</v>
      </c>
      <c r="G48" s="28">
        <f>IF(D47&gt;=$C$10,"",VLOOKUP(E48,Podaci!E:G,3,TRUE))</f>
        <v>8</v>
      </c>
      <c r="H48" s="34">
        <f>IF(D47&gt;=$C$10,"",VLOOKUP(E48,Podaci!E:J,6,TRUE))</f>
        <v>1.0066666666666666</v>
      </c>
      <c r="I48" s="34">
        <f t="shared" si="0"/>
        <v>2.4686163456698726</v>
      </c>
      <c r="J48" s="84">
        <f t="shared" si="1"/>
        <v>118.08670838186644</v>
      </c>
      <c r="K48" s="85">
        <f t="shared" si="2"/>
        <v>921.07632537855829</v>
      </c>
      <c r="L48" s="85">
        <f t="shared" si="3"/>
        <v>373.11440758876574</v>
      </c>
      <c r="M48" s="85">
        <f t="shared" si="4"/>
        <v>547.96191778979255</v>
      </c>
      <c r="N48" s="86">
        <f>IF(D47&gt;=$C$10,"",N47*H48-K48-SUMPRODUCT(--(MONTH(Podaci!$O$5:$O$25)=MONTH(E48)),--(YEAR(Podaci!$O$5:$O$25)=YEAR(E48)),Podaci!$P$5:$P$25))</f>
        <v>81821.173260880969</v>
      </c>
      <c r="O48" s="108">
        <f>IF(D48&gt;$C$10,"",Podaci!$B$12*(D48=0)+Podaci!$B$14*(MOD(D48,12)=0)*(D48&lt;&gt;$C$10)+Podaci!$B$16)</f>
        <v>0</v>
      </c>
      <c r="P48" s="108">
        <f>IF(D48&gt;$C$10,"",IF(Podaci!$B$5="kn",K48+O48,K48+O48/F48))</f>
        <v>921.07632537855829</v>
      </c>
    </row>
    <row r="49" spans="4:16" x14ac:dyDescent="0.2">
      <c r="D49" s="25">
        <f t="shared" si="5"/>
        <v>46</v>
      </c>
      <c r="E49" s="37">
        <f t="shared" si="6"/>
        <v>44593</v>
      </c>
      <c r="F49" s="104">
        <f>IF(D49&gt;$C$10,"",VLOOKUP(E49,Podaci!L:M,2))</f>
        <v>7.8</v>
      </c>
      <c r="G49" s="28">
        <f>IF(D48&gt;=$C$10,"",VLOOKUP(E49,Podaci!E:G,3,TRUE))</f>
        <v>8</v>
      </c>
      <c r="H49" s="34">
        <f>IF(D48&gt;=$C$10,"",VLOOKUP(E49,Podaci!E:J,6,TRUE))</f>
        <v>1.0066666666666666</v>
      </c>
      <c r="I49" s="34">
        <f t="shared" si="0"/>
        <v>2.4522678930495427</v>
      </c>
      <c r="J49" s="84">
        <f t="shared" si="1"/>
        <v>118.08670838186649</v>
      </c>
      <c r="K49" s="85">
        <f t="shared" si="2"/>
        <v>921.07632537855852</v>
      </c>
      <c r="L49" s="85">
        <f t="shared" si="3"/>
        <v>375.60183697269099</v>
      </c>
      <c r="M49" s="85">
        <f t="shared" si="4"/>
        <v>545.47448840586753</v>
      </c>
      <c r="N49" s="86">
        <f>IF(D48&gt;=$C$10,"",N48*H49-K49-SUMPRODUCT(--(MONTH(Podaci!$O$5:$O$25)=MONTH(E49)),--(YEAR(Podaci!$O$5:$O$25)=YEAR(E49)),Podaci!$P$5:$P$25))</f>
        <v>81445.571423908288</v>
      </c>
      <c r="O49" s="108">
        <f>IF(D49&gt;$C$10,"",Podaci!$B$12*(D49=0)+Podaci!$B$14*(MOD(D49,12)=0)*(D49&lt;&gt;$C$10)+Podaci!$B$16)</f>
        <v>0</v>
      </c>
      <c r="P49" s="108">
        <f>IF(D49&gt;$C$10,"",IF(Podaci!$B$5="kn",K49+O49,K49+O49/F49))</f>
        <v>921.07632537855852</v>
      </c>
    </row>
    <row r="50" spans="4:16" x14ac:dyDescent="0.2">
      <c r="D50" s="25">
        <f t="shared" si="5"/>
        <v>47</v>
      </c>
      <c r="E50" s="37">
        <f t="shared" si="6"/>
        <v>44621</v>
      </c>
      <c r="F50" s="104">
        <f>IF(D50&gt;$C$10,"",VLOOKUP(E50,Podaci!L:M,2))</f>
        <v>7.7770000000000001</v>
      </c>
      <c r="G50" s="28">
        <f>IF(D49&gt;=$C$10,"",VLOOKUP(E50,Podaci!E:G,3,TRUE))</f>
        <v>8</v>
      </c>
      <c r="H50" s="34">
        <f>IF(D49&gt;=$C$10,"",VLOOKUP(E50,Podaci!E:J,6,TRUE))</f>
        <v>1.0066666666666666</v>
      </c>
      <c r="I50" s="34">
        <f t="shared" si="0"/>
        <v>2.4360277083273605</v>
      </c>
      <c r="J50" s="84">
        <f t="shared" si="1"/>
        <v>118.43594257150038</v>
      </c>
      <c r="K50" s="85">
        <f t="shared" si="2"/>
        <v>921.07632537855841</v>
      </c>
      <c r="L50" s="85">
        <f t="shared" si="3"/>
        <v>378.10584921917541</v>
      </c>
      <c r="M50" s="85">
        <f t="shared" si="4"/>
        <v>542.970476159383</v>
      </c>
      <c r="N50" s="86">
        <f>IF(D49&gt;=$C$10,"",N49*H50-K50-SUMPRODUCT(--(MONTH(Podaci!$O$5:$O$25)=MONTH(E50)),--(YEAR(Podaci!$O$5:$O$25)=YEAR(E50)),Podaci!$P$5:$P$25))</f>
        <v>81067.465574689122</v>
      </c>
      <c r="O50" s="108">
        <f>IF(D50&gt;$C$10,"",Podaci!$B$12*(D50=0)+Podaci!$B$14*(MOD(D50,12)=0)*(D50&lt;&gt;$C$10)+Podaci!$B$16)</f>
        <v>0</v>
      </c>
      <c r="P50" s="108">
        <f>IF(D50&gt;$C$10,"",IF(Podaci!$B$5="kn",K50+O50,K50+O50/F50))</f>
        <v>921.07632537855841</v>
      </c>
    </row>
    <row r="51" spans="4:16" x14ac:dyDescent="0.2">
      <c r="D51" s="25">
        <f t="shared" si="5"/>
        <v>48</v>
      </c>
      <c r="E51" s="37">
        <f t="shared" si="6"/>
        <v>44652</v>
      </c>
      <c r="F51" s="104">
        <f>IF(D51&gt;$C$10,"",VLOOKUP(E51,Podaci!L:M,2))</f>
        <v>7.7770000000000001</v>
      </c>
      <c r="G51" s="28">
        <f>IF(D50&gt;=$C$10,"",VLOOKUP(E51,Podaci!E:G,3,TRUE))</f>
        <v>8</v>
      </c>
      <c r="H51" s="34">
        <f>IF(D50&gt;=$C$10,"",VLOOKUP(E51,Podaci!E:J,6,TRUE))</f>
        <v>1.0066666666666666</v>
      </c>
      <c r="I51" s="34">
        <f t="shared" si="0"/>
        <v>2.419895074497378</v>
      </c>
      <c r="J51" s="84">
        <f t="shared" si="1"/>
        <v>118.43594257150041</v>
      </c>
      <c r="K51" s="85">
        <f t="shared" si="2"/>
        <v>921.07632537855864</v>
      </c>
      <c r="L51" s="85">
        <f t="shared" si="3"/>
        <v>380.62655488063672</v>
      </c>
      <c r="M51" s="85">
        <f t="shared" si="4"/>
        <v>540.44977049792192</v>
      </c>
      <c r="N51" s="86">
        <f>IF(D50&gt;=$C$10,"",N50*H51-K51-SUMPRODUCT(--(MONTH(Podaci!$O$5:$O$25)=MONTH(E51)),--(YEAR(Podaci!$O$5:$O$25)=YEAR(E51)),Podaci!$P$5:$P$25))</f>
        <v>80686.839019808482</v>
      </c>
      <c r="O51" s="108">
        <f>IF(D51&gt;$C$10,"",Podaci!$B$12*(D51=0)+Podaci!$B$14*(MOD(D51,12)=0)*(D51&lt;&gt;$C$10)+Podaci!$B$16)</f>
        <v>0</v>
      </c>
      <c r="P51" s="108">
        <f>IF(D51&gt;$C$10,"",IF(Podaci!$B$5="kn",K51+O51,K51+O51/F51))</f>
        <v>921.07632537855864</v>
      </c>
    </row>
    <row r="52" spans="4:16" x14ac:dyDescent="0.2">
      <c r="D52" s="25">
        <f t="shared" si="5"/>
        <v>49</v>
      </c>
      <c r="E52" s="37">
        <f t="shared" si="6"/>
        <v>44682</v>
      </c>
      <c r="F52" s="104">
        <f>IF(D52&gt;$C$10,"",VLOOKUP(E52,Podaci!L:M,2))</f>
        <v>7.7770000000000001</v>
      </c>
      <c r="G52" s="28">
        <f>IF(D51&gt;=$C$10,"",VLOOKUP(E52,Podaci!E:G,3,TRUE))</f>
        <v>8</v>
      </c>
      <c r="H52" s="34">
        <f>IF(D51&gt;=$C$10,"",VLOOKUP(E52,Podaci!E:J,6,TRUE))</f>
        <v>1.0066666666666666</v>
      </c>
      <c r="I52" s="34">
        <f t="shared" si="0"/>
        <v>2.4038692793020315</v>
      </c>
      <c r="J52" s="84">
        <f t="shared" si="1"/>
        <v>118.43594257150039</v>
      </c>
      <c r="K52" s="85">
        <f t="shared" si="2"/>
        <v>921.07632537855852</v>
      </c>
      <c r="L52" s="85">
        <f t="shared" si="3"/>
        <v>383.16406524650745</v>
      </c>
      <c r="M52" s="85">
        <f t="shared" si="4"/>
        <v>537.91226013205107</v>
      </c>
      <c r="N52" s="86">
        <f>IF(D51&gt;=$C$10,"",N51*H52-K52-SUMPRODUCT(--(MONTH(Podaci!$O$5:$O$25)=MONTH(E52)),--(YEAR(Podaci!$O$5:$O$25)=YEAR(E52)),Podaci!$P$5:$P$25))</f>
        <v>80303.674954561982</v>
      </c>
      <c r="O52" s="108">
        <f>IF(D52&gt;$C$10,"",Podaci!$B$12*(D52=0)+Podaci!$B$14*(MOD(D52,12)=0)*(D52&lt;&gt;$C$10)+Podaci!$B$16)</f>
        <v>0</v>
      </c>
      <c r="P52" s="108">
        <f>IF(D52&gt;$C$10,"",IF(Podaci!$B$5="kn",K52+O52,K52+O52/F52))</f>
        <v>921.07632537855852</v>
      </c>
    </row>
    <row r="53" spans="4:16" x14ac:dyDescent="0.2">
      <c r="D53" s="25">
        <f t="shared" si="5"/>
        <v>50</v>
      </c>
      <c r="E53" s="37">
        <f t="shared" si="6"/>
        <v>44713</v>
      </c>
      <c r="F53" s="104">
        <f>IF(D53&gt;$C$10,"",VLOOKUP(E53,Podaci!L:M,2))</f>
        <v>7.7770000000000001</v>
      </c>
      <c r="G53" s="28">
        <f>IF(D52&gt;=$C$10,"",VLOOKUP(E53,Podaci!E:G,3,TRUE))</f>
        <v>8</v>
      </c>
      <c r="H53" s="34">
        <f>IF(D52&gt;=$C$10,"",VLOOKUP(E53,Podaci!E:J,6,TRUE))</f>
        <v>1.0066666666666666</v>
      </c>
      <c r="I53" s="34">
        <f t="shared" si="0"/>
        <v>2.3879496152006934</v>
      </c>
      <c r="J53" s="84">
        <f t="shared" si="1"/>
        <v>118.43594257150041</v>
      </c>
      <c r="K53" s="85">
        <f t="shared" si="2"/>
        <v>921.07632537855864</v>
      </c>
      <c r="L53" s="85">
        <f t="shared" si="3"/>
        <v>385.7184923481509</v>
      </c>
      <c r="M53" s="85">
        <f t="shared" si="4"/>
        <v>535.35783303040773</v>
      </c>
      <c r="N53" s="86">
        <f>IF(D52&gt;=$C$10,"",N52*H53-K53-SUMPRODUCT(--(MONTH(Podaci!$O$5:$O$25)=MONTH(E53)),--(YEAR(Podaci!$O$5:$O$25)=YEAR(E53)),Podaci!$P$5:$P$25))</f>
        <v>79917.956462213828</v>
      </c>
      <c r="O53" s="108">
        <f>IF(D53&gt;$C$10,"",Podaci!$B$12*(D53=0)+Podaci!$B$14*(MOD(D53,12)=0)*(D53&lt;&gt;$C$10)+Podaci!$B$16)</f>
        <v>0</v>
      </c>
      <c r="P53" s="108">
        <f>IF(D53&gt;$C$10,"",IF(Podaci!$B$5="kn",K53+O53,K53+O53/F53))</f>
        <v>921.07632537855864</v>
      </c>
    </row>
    <row r="54" spans="4:16" x14ac:dyDescent="0.2">
      <c r="D54" s="25">
        <f t="shared" si="5"/>
        <v>51</v>
      </c>
      <c r="E54" s="37">
        <f t="shared" si="6"/>
        <v>44743</v>
      </c>
      <c r="F54" s="104">
        <f>IF(D54&gt;$C$10,"",VLOOKUP(E54,Podaci!L:M,2))</f>
        <v>7.7770000000000001</v>
      </c>
      <c r="G54" s="28">
        <f>IF(D53&gt;=$C$10,"",VLOOKUP(E54,Podaci!E:G,3,TRUE))</f>
        <v>8</v>
      </c>
      <c r="H54" s="34">
        <f>IF(D53&gt;=$C$10,"",VLOOKUP(E54,Podaci!E:J,6,TRUE))</f>
        <v>1.0066666666666666</v>
      </c>
      <c r="I54" s="34">
        <f t="shared" si="0"/>
        <v>2.3721353793384377</v>
      </c>
      <c r="J54" s="84">
        <f t="shared" si="1"/>
        <v>118.43594257150042</v>
      </c>
      <c r="K54" s="85">
        <f t="shared" si="2"/>
        <v>921.07632537855875</v>
      </c>
      <c r="L54" s="85">
        <f t="shared" si="3"/>
        <v>388.28994896380539</v>
      </c>
      <c r="M54" s="85">
        <f t="shared" si="4"/>
        <v>532.78637641475336</v>
      </c>
      <c r="N54" s="86">
        <f>IF(D53&gt;=$C$10,"",N53*H54-K54-SUMPRODUCT(--(MONTH(Podaci!$O$5:$O$25)=MONTH(E54)),--(YEAR(Podaci!$O$5:$O$25)=YEAR(E54)),Podaci!$P$5:$P$25))</f>
        <v>79529.66651325002</v>
      </c>
      <c r="O54" s="108">
        <f>IF(D54&gt;$C$10,"",Podaci!$B$12*(D54=0)+Podaci!$B$14*(MOD(D54,12)=0)*(D54&lt;&gt;$C$10)+Podaci!$B$16)</f>
        <v>0</v>
      </c>
      <c r="P54" s="108">
        <f>IF(D54&gt;$C$10,"",IF(Podaci!$B$5="kn",K54+O54,K54+O54/F54))</f>
        <v>921.07632537855875</v>
      </c>
    </row>
    <row r="55" spans="4:16" x14ac:dyDescent="0.2">
      <c r="D55" s="25">
        <f t="shared" si="5"/>
        <v>52</v>
      </c>
      <c r="E55" s="37">
        <f t="shared" si="6"/>
        <v>44774</v>
      </c>
      <c r="F55" s="104">
        <f>IF(D55&gt;$C$10,"",VLOOKUP(E55,Podaci!L:M,2))</f>
        <v>7.7770000000000001</v>
      </c>
      <c r="G55" s="28">
        <f>IF(D54&gt;=$C$10,"",VLOOKUP(E55,Podaci!E:G,3,TRUE))</f>
        <v>8</v>
      </c>
      <c r="H55" s="34">
        <f>IF(D54&gt;=$C$10,"",VLOOKUP(E55,Podaci!E:J,6,TRUE))</f>
        <v>1.0066666666666666</v>
      </c>
      <c r="I55" s="34">
        <f t="shared" si="0"/>
        <v>2.3564258735150041</v>
      </c>
      <c r="J55" s="84">
        <f t="shared" si="1"/>
        <v>118.43594257150042</v>
      </c>
      <c r="K55" s="85">
        <f t="shared" si="2"/>
        <v>921.07632537855875</v>
      </c>
      <c r="L55" s="85">
        <f t="shared" si="3"/>
        <v>390.87854862356403</v>
      </c>
      <c r="M55" s="85">
        <f t="shared" si="4"/>
        <v>530.19777675499472</v>
      </c>
      <c r="N55" s="86">
        <f>IF(D54&gt;=$C$10,"",N54*H55-K55-SUMPRODUCT(--(MONTH(Podaci!$O$5:$O$25)=MONTH(E55)),--(YEAR(Podaci!$O$5:$O$25)=YEAR(E55)),Podaci!$P$5:$P$25))</f>
        <v>79138.787964626463</v>
      </c>
      <c r="O55" s="108">
        <f>IF(D55&gt;$C$10,"",Podaci!$B$12*(D55=0)+Podaci!$B$14*(MOD(D55,12)=0)*(D55&lt;&gt;$C$10)+Podaci!$B$16)</f>
        <v>0</v>
      </c>
      <c r="P55" s="108">
        <f>IF(D55&gt;$C$10,"",IF(Podaci!$B$5="kn",K55+O55,K55+O55/F55))</f>
        <v>921.07632537855875</v>
      </c>
    </row>
    <row r="56" spans="4:16" x14ac:dyDescent="0.2">
      <c r="D56" s="25">
        <f t="shared" si="5"/>
        <v>53</v>
      </c>
      <c r="E56" s="37">
        <f t="shared" si="6"/>
        <v>44805</v>
      </c>
      <c r="F56" s="104">
        <f>IF(D56&gt;$C$10,"",VLOOKUP(E56,Podaci!L:M,2))</f>
        <v>7.7770000000000001</v>
      </c>
      <c r="G56" s="28">
        <f>IF(D55&gt;=$C$10,"",VLOOKUP(E56,Podaci!E:G,3,TRUE))</f>
        <v>8</v>
      </c>
      <c r="H56" s="34">
        <f>IF(D55&gt;=$C$10,"",VLOOKUP(E56,Podaci!E:J,6,TRUE))</f>
        <v>1.0066666666666666</v>
      </c>
      <c r="I56" s="34">
        <f t="shared" si="0"/>
        <v>2.3408204041539777</v>
      </c>
      <c r="J56" s="84">
        <f t="shared" si="1"/>
        <v>118.43594257150041</v>
      </c>
      <c r="K56" s="85">
        <f t="shared" si="2"/>
        <v>921.07632537855864</v>
      </c>
      <c r="L56" s="85">
        <f t="shared" si="3"/>
        <v>393.48440561438758</v>
      </c>
      <c r="M56" s="85">
        <f t="shared" si="4"/>
        <v>527.59191976417105</v>
      </c>
      <c r="N56" s="86">
        <f>IF(D55&gt;=$C$10,"",N55*H56-K56-SUMPRODUCT(--(MONTH(Podaci!$O$5:$O$25)=MONTH(E56)),--(YEAR(Podaci!$O$5:$O$25)=YEAR(E56)),Podaci!$P$5:$P$25))</f>
        <v>78745.303559012085</v>
      </c>
      <c r="O56" s="108">
        <f>IF(D56&gt;$C$10,"",Podaci!$B$12*(D56=0)+Podaci!$B$14*(MOD(D56,12)=0)*(D56&lt;&gt;$C$10)+Podaci!$B$16)</f>
        <v>0</v>
      </c>
      <c r="P56" s="108">
        <f>IF(D56&gt;$C$10,"",IF(Podaci!$B$5="kn",K56+O56,K56+O56/F56))</f>
        <v>921.07632537855864</v>
      </c>
    </row>
    <row r="57" spans="4:16" x14ac:dyDescent="0.2">
      <c r="D57" s="25">
        <f t="shared" si="5"/>
        <v>54</v>
      </c>
      <c r="E57" s="37">
        <f t="shared" si="6"/>
        <v>44835</v>
      </c>
      <c r="F57" s="104">
        <f>IF(D57&gt;$C$10,"",VLOOKUP(E57,Podaci!L:M,2))</f>
        <v>7.7770000000000001</v>
      </c>
      <c r="G57" s="28">
        <f>IF(D56&gt;=$C$10,"",VLOOKUP(E57,Podaci!E:G,3,TRUE))</f>
        <v>8</v>
      </c>
      <c r="H57" s="34">
        <f>IF(D56&gt;=$C$10,"",VLOOKUP(E57,Podaci!E:J,6,TRUE))</f>
        <v>1.0066666666666666</v>
      </c>
      <c r="I57" s="34">
        <f t="shared" si="0"/>
        <v>2.3253182822721632</v>
      </c>
      <c r="J57" s="84">
        <f t="shared" si="1"/>
        <v>118.43594257150043</v>
      </c>
      <c r="K57" s="85">
        <f t="shared" si="2"/>
        <v>921.07632537855886</v>
      </c>
      <c r="L57" s="85">
        <f t="shared" si="3"/>
        <v>396.1076349851503</v>
      </c>
      <c r="M57" s="85">
        <f t="shared" si="4"/>
        <v>524.96869039340856</v>
      </c>
      <c r="N57" s="86">
        <f>IF(D56&gt;=$C$10,"",N56*H57-K57-SUMPRODUCT(--(MONTH(Podaci!$O$5:$O$25)=MONTH(E57)),--(YEAR(Podaci!$O$5:$O$25)=YEAR(E57)),Podaci!$P$5:$P$25))</f>
        <v>78349.195924026935</v>
      </c>
      <c r="O57" s="108">
        <f>IF(D57&gt;$C$10,"",Podaci!$B$12*(D57=0)+Podaci!$B$14*(MOD(D57,12)=0)*(D57&lt;&gt;$C$10)+Podaci!$B$16)</f>
        <v>0</v>
      </c>
      <c r="P57" s="108">
        <f>IF(D57&gt;$C$10,"",IF(Podaci!$B$5="kn",K57+O57,K57+O57/F57))</f>
        <v>921.07632537855886</v>
      </c>
    </row>
    <row r="58" spans="4:16" x14ac:dyDescent="0.2">
      <c r="D58" s="25">
        <f t="shared" si="5"/>
        <v>55</v>
      </c>
      <c r="E58" s="37">
        <f t="shared" si="6"/>
        <v>44866</v>
      </c>
      <c r="F58" s="104">
        <f>IF(D58&gt;$C$10,"",VLOOKUP(E58,Podaci!L:M,2))</f>
        <v>7.7770000000000001</v>
      </c>
      <c r="G58" s="28">
        <f>IF(D57&gt;=$C$10,"",VLOOKUP(E58,Podaci!E:G,3,TRUE))</f>
        <v>8</v>
      </c>
      <c r="H58" s="34">
        <f>IF(D57&gt;=$C$10,"",VLOOKUP(E58,Podaci!E:J,6,TRUE))</f>
        <v>1.0066666666666666</v>
      </c>
      <c r="I58" s="34">
        <f t="shared" si="0"/>
        <v>2.3099188234491694</v>
      </c>
      <c r="J58" s="84">
        <f t="shared" si="1"/>
        <v>118.43594257150042</v>
      </c>
      <c r="K58" s="85">
        <f t="shared" si="2"/>
        <v>921.07632537855875</v>
      </c>
      <c r="L58" s="85">
        <f t="shared" si="3"/>
        <v>398.74835255171786</v>
      </c>
      <c r="M58" s="85">
        <f t="shared" si="4"/>
        <v>522.32797282684089</v>
      </c>
      <c r="N58" s="86">
        <f>IF(D57&gt;=$C$10,"",N57*H58-K58-SUMPRODUCT(--(MONTH(Podaci!$O$5:$O$25)=MONTH(E58)),--(YEAR(Podaci!$O$5:$O$25)=YEAR(E58)),Podaci!$P$5:$P$25))</f>
        <v>77950.447571475219</v>
      </c>
      <c r="O58" s="108">
        <f>IF(D58&gt;$C$10,"",Podaci!$B$12*(D58=0)+Podaci!$B$14*(MOD(D58,12)=0)*(D58&lt;&gt;$C$10)+Podaci!$B$16)</f>
        <v>0</v>
      </c>
      <c r="P58" s="108">
        <f>IF(D58&gt;$C$10,"",IF(Podaci!$B$5="kn",K58+O58,K58+O58/F58))</f>
        <v>921.07632537855875</v>
      </c>
    </row>
    <row r="59" spans="4:16" x14ac:dyDescent="0.2">
      <c r="D59" s="25">
        <f t="shared" si="5"/>
        <v>56</v>
      </c>
      <c r="E59" s="37">
        <f t="shared" si="6"/>
        <v>44896</v>
      </c>
      <c r="F59" s="104">
        <f>IF(D59&gt;$C$10,"",VLOOKUP(E59,Podaci!L:M,2))</f>
        <v>7.7770000000000001</v>
      </c>
      <c r="G59" s="28">
        <f>IF(D58&gt;=$C$10,"",VLOOKUP(E59,Podaci!E:G,3,TRUE))</f>
        <v>8</v>
      </c>
      <c r="H59" s="34">
        <f>IF(D58&gt;=$C$10,"",VLOOKUP(E59,Podaci!E:J,6,TRUE))</f>
        <v>1.0066666666666666</v>
      </c>
      <c r="I59" s="34">
        <f t="shared" si="0"/>
        <v>2.2946213477971886</v>
      </c>
      <c r="J59" s="84">
        <f t="shared" si="1"/>
        <v>118.43594257150041</v>
      </c>
      <c r="K59" s="85">
        <f t="shared" si="2"/>
        <v>921.07632537855864</v>
      </c>
      <c r="L59" s="85">
        <f t="shared" si="3"/>
        <v>401.40667490206249</v>
      </c>
      <c r="M59" s="85">
        <f t="shared" si="4"/>
        <v>519.66965047649614</v>
      </c>
      <c r="N59" s="86">
        <f>IF(D58&gt;=$C$10,"",N58*H59-K59-SUMPRODUCT(--(MONTH(Podaci!$O$5:$O$25)=MONTH(E59)),--(YEAR(Podaci!$O$5:$O$25)=YEAR(E59)),Podaci!$P$5:$P$25))</f>
        <v>77549.040896573162</v>
      </c>
      <c r="O59" s="108">
        <f>IF(D59&gt;$C$10,"",Podaci!$B$12*(D59=0)+Podaci!$B$14*(MOD(D59,12)=0)*(D59&lt;&gt;$C$10)+Podaci!$B$16)</f>
        <v>0</v>
      </c>
      <c r="P59" s="108">
        <f>IF(D59&gt;$C$10,"",IF(Podaci!$B$5="kn",K59+O59,K59+O59/F59))</f>
        <v>921.07632537855864</v>
      </c>
    </row>
    <row r="60" spans="4:16" x14ac:dyDescent="0.2">
      <c r="D60" s="25">
        <f t="shared" si="5"/>
        <v>57</v>
      </c>
      <c r="E60" s="37">
        <f t="shared" si="6"/>
        <v>44927</v>
      </c>
      <c r="F60" s="104">
        <f>IF(D60&gt;$C$10,"",VLOOKUP(E60,Podaci!L:M,2))</f>
        <v>7.9</v>
      </c>
      <c r="G60" s="28">
        <f>IF(D59&gt;=$C$10,"",VLOOKUP(E60,Podaci!E:G,3,TRUE))</f>
        <v>8</v>
      </c>
      <c r="H60" s="34">
        <f>IF(D59&gt;=$C$10,"",VLOOKUP(E60,Podaci!E:J,6,TRUE))</f>
        <v>1.0066666666666666</v>
      </c>
      <c r="I60" s="34">
        <f t="shared" si="0"/>
        <v>2.2794251799309819</v>
      </c>
      <c r="J60" s="84">
        <f t="shared" si="1"/>
        <v>116.59193992133656</v>
      </c>
      <c r="K60" s="85">
        <f t="shared" si="2"/>
        <v>921.07632537855886</v>
      </c>
      <c r="L60" s="85">
        <f t="shared" si="3"/>
        <v>404.08271940140969</v>
      </c>
      <c r="M60" s="85">
        <f t="shared" si="4"/>
        <v>516.99360597714917</v>
      </c>
      <c r="N60" s="86">
        <f>IF(D59&gt;=$C$10,"",N59*H60-K60-SUMPRODUCT(--(MONTH(Podaci!$O$5:$O$25)=MONTH(E60)),--(YEAR(Podaci!$O$5:$O$25)=YEAR(E60)),Podaci!$P$5:$P$25))</f>
        <v>77144.958177171749</v>
      </c>
      <c r="O60" s="108">
        <f>IF(D60&gt;$C$10,"",Podaci!$B$12*(D60=0)+Podaci!$B$14*(MOD(D60,12)=0)*(D60&lt;&gt;$C$10)+Podaci!$B$16)</f>
        <v>0</v>
      </c>
      <c r="P60" s="108">
        <f>IF(D60&gt;$C$10,"",IF(Podaci!$B$5="kn",K60+O60,K60+O60/F60))</f>
        <v>921.07632537855886</v>
      </c>
    </row>
    <row r="61" spans="4:16" x14ac:dyDescent="0.2">
      <c r="D61" s="25">
        <f t="shared" si="5"/>
        <v>58</v>
      </c>
      <c r="E61" s="37">
        <f t="shared" si="6"/>
        <v>44958</v>
      </c>
      <c r="F61" s="104">
        <f>IF(D61&gt;$C$10,"",VLOOKUP(E61,Podaci!L:M,2))</f>
        <v>7.9</v>
      </c>
      <c r="G61" s="28">
        <f>IF(D60&gt;=$C$10,"",VLOOKUP(E61,Podaci!E:G,3,TRUE))</f>
        <v>8</v>
      </c>
      <c r="H61" s="34">
        <f>IF(D60&gt;=$C$10,"",VLOOKUP(E61,Podaci!E:J,6,TRUE))</f>
        <v>1.0066666666666666</v>
      </c>
      <c r="I61" s="34">
        <f t="shared" si="0"/>
        <v>2.2643296489380615</v>
      </c>
      <c r="J61" s="84">
        <f t="shared" si="1"/>
        <v>116.59193992133656</v>
      </c>
      <c r="K61" s="85">
        <f t="shared" si="2"/>
        <v>921.07632537855886</v>
      </c>
      <c r="L61" s="85">
        <f t="shared" si="3"/>
        <v>406.77660419741915</v>
      </c>
      <c r="M61" s="85">
        <f t="shared" si="4"/>
        <v>514.29972118113972</v>
      </c>
      <c r="N61" s="86">
        <f>IF(D60&gt;=$C$10,"",N60*H61-K61-SUMPRODUCT(--(MONTH(Podaci!$O$5:$O$25)=MONTH(E61)),--(YEAR(Podaci!$O$5:$O$25)=YEAR(E61)),Podaci!$P$5:$P$25))</f>
        <v>76738.181572974339</v>
      </c>
      <c r="O61" s="108">
        <f>IF(D61&gt;$C$10,"",Podaci!$B$12*(D61=0)+Podaci!$B$14*(MOD(D61,12)=0)*(D61&lt;&gt;$C$10)+Podaci!$B$16)</f>
        <v>0</v>
      </c>
      <c r="P61" s="108">
        <f>IF(D61&gt;$C$10,"",IF(Podaci!$B$5="kn",K61+O61,K61+O61/F61))</f>
        <v>921.07632537855886</v>
      </c>
    </row>
    <row r="62" spans="4:16" x14ac:dyDescent="0.2">
      <c r="D62" s="25">
        <f t="shared" si="5"/>
        <v>59</v>
      </c>
      <c r="E62" s="37">
        <f t="shared" si="6"/>
        <v>44986</v>
      </c>
      <c r="F62" s="104">
        <f>IF(D62&gt;$C$10,"",VLOOKUP(E62,Podaci!L:M,2))</f>
        <v>7.9</v>
      </c>
      <c r="G62" s="28">
        <f>IF(D61&gt;=$C$10,"",VLOOKUP(E62,Podaci!E:G,3,TRUE))</f>
        <v>8</v>
      </c>
      <c r="H62" s="34">
        <f>IF(D61&gt;=$C$10,"",VLOOKUP(E62,Podaci!E:J,6,TRUE))</f>
        <v>1.0066666666666666</v>
      </c>
      <c r="I62" s="34">
        <f t="shared" si="0"/>
        <v>2.2493340883490682</v>
      </c>
      <c r="J62" s="84">
        <f t="shared" si="1"/>
        <v>116.59193992133656</v>
      </c>
      <c r="K62" s="85">
        <f t="shared" si="2"/>
        <v>921.07632537855886</v>
      </c>
      <c r="L62" s="85">
        <f t="shared" si="3"/>
        <v>409.48844822540184</v>
      </c>
      <c r="M62" s="85">
        <f t="shared" si="4"/>
        <v>511.58787715315702</v>
      </c>
      <c r="N62" s="86">
        <f>IF(D61&gt;=$C$10,"",N61*H62-K62-SUMPRODUCT(--(MONTH(Podaci!$O$5:$O$25)=MONTH(E62)),--(YEAR(Podaci!$O$5:$O$25)=YEAR(E62)),Podaci!$P$5:$P$25))</f>
        <v>76328.693124748941</v>
      </c>
      <c r="O62" s="108">
        <f>IF(D62&gt;$C$10,"",Podaci!$B$12*(D62=0)+Podaci!$B$14*(MOD(D62,12)=0)*(D62&lt;&gt;$C$10)+Podaci!$B$16)</f>
        <v>0</v>
      </c>
      <c r="P62" s="108">
        <f>IF(D62&gt;$C$10,"",IF(Podaci!$B$5="kn",K62+O62,K62+O62/F62))</f>
        <v>921.07632537855886</v>
      </c>
    </row>
    <row r="63" spans="4:16" x14ac:dyDescent="0.2">
      <c r="D63" s="25">
        <f t="shared" si="5"/>
        <v>60</v>
      </c>
      <c r="E63" s="37">
        <f t="shared" si="6"/>
        <v>45017</v>
      </c>
      <c r="F63" s="104">
        <f>IF(D63&gt;$C$10,"",VLOOKUP(E63,Podaci!L:M,2))</f>
        <v>7.9</v>
      </c>
      <c r="G63" s="28">
        <f>IF(D62&gt;=$C$10,"",VLOOKUP(E63,Podaci!E:G,3,TRUE))</f>
        <v>8</v>
      </c>
      <c r="H63" s="34">
        <f>IF(D62&gt;=$C$10,"",VLOOKUP(E63,Podaci!E:J,6,TRUE))</f>
        <v>1.0066666666666666</v>
      </c>
      <c r="I63" s="34">
        <f t="shared" si="0"/>
        <v>2.2344378361083455</v>
      </c>
      <c r="J63" s="84">
        <f t="shared" si="1"/>
        <v>116.5919399213366</v>
      </c>
      <c r="K63" s="85">
        <f t="shared" si="2"/>
        <v>921.0763253785592</v>
      </c>
      <c r="L63" s="85">
        <f t="shared" si="3"/>
        <v>412.21837121357146</v>
      </c>
      <c r="M63" s="85">
        <f t="shared" si="4"/>
        <v>508.85795416498775</v>
      </c>
      <c r="N63" s="86">
        <f>IF(D62&gt;=$C$10,"",N62*H63-K63-SUMPRODUCT(--(MONTH(Podaci!$O$5:$O$25)=MONTH(E63)),--(YEAR(Podaci!$O$5:$O$25)=YEAR(E63)),Podaci!$P$5:$P$25))</f>
        <v>75916.474753535367</v>
      </c>
      <c r="O63" s="108">
        <f>IF(D63&gt;$C$10,"",Podaci!$B$12*(D63=0)+Podaci!$B$14*(MOD(D63,12)=0)*(D63&lt;&gt;$C$10)+Podaci!$B$16)</f>
        <v>0</v>
      </c>
      <c r="P63" s="108">
        <f>IF(D63&gt;$C$10,"",IF(Podaci!$B$5="kn",K63+O63,K63+O63/F63))</f>
        <v>921.0763253785592</v>
      </c>
    </row>
    <row r="64" spans="4:16" x14ac:dyDescent="0.2">
      <c r="D64" s="25">
        <f t="shared" si="5"/>
        <v>61</v>
      </c>
      <c r="E64" s="37">
        <f t="shared" si="6"/>
        <v>45047</v>
      </c>
      <c r="F64" s="104">
        <f>IF(D64&gt;$C$10,"",VLOOKUP(E64,Podaci!L:M,2))</f>
        <v>7.9</v>
      </c>
      <c r="G64" s="28">
        <f>IF(D63&gt;=$C$10,"",VLOOKUP(E64,Podaci!E:G,3,TRUE))</f>
        <v>8</v>
      </c>
      <c r="H64" s="34">
        <f>IF(D63&gt;=$C$10,"",VLOOKUP(E64,Podaci!E:J,6,TRUE))</f>
        <v>1.0066666666666666</v>
      </c>
      <c r="I64" s="34">
        <f t="shared" si="0"/>
        <v>2.2196402345447144</v>
      </c>
      <c r="J64" s="84">
        <f t="shared" si="1"/>
        <v>116.59193992133658</v>
      </c>
      <c r="K64" s="85">
        <f t="shared" si="2"/>
        <v>921.07632537855898</v>
      </c>
      <c r="L64" s="85">
        <f t="shared" si="3"/>
        <v>414.96649368832834</v>
      </c>
      <c r="M64" s="85">
        <f t="shared" si="4"/>
        <v>506.10983169023064</v>
      </c>
      <c r="N64" s="86">
        <f>IF(D63&gt;=$C$10,"",N63*H64-K64-SUMPRODUCT(--(MONTH(Podaci!$O$5:$O$25)=MONTH(E64)),--(YEAR(Podaci!$O$5:$O$25)=YEAR(E64)),Podaci!$P$5:$P$25))</f>
        <v>75501.508259847047</v>
      </c>
      <c r="O64" s="108">
        <f>IF(D64&gt;$C$10,"",Podaci!$B$12*(D64=0)+Podaci!$B$14*(MOD(D64,12)=0)*(D64&lt;&gt;$C$10)+Podaci!$B$16)</f>
        <v>0</v>
      </c>
      <c r="P64" s="108">
        <f>IF(D64&gt;$C$10,"",IF(Podaci!$B$5="kn",K64+O64,K64+O64/F64))</f>
        <v>921.07632537855898</v>
      </c>
    </row>
    <row r="65" spans="4:16" x14ac:dyDescent="0.2">
      <c r="D65" s="25">
        <f t="shared" si="5"/>
        <v>62</v>
      </c>
      <c r="E65" s="37">
        <f t="shared" si="6"/>
        <v>45078</v>
      </c>
      <c r="F65" s="104">
        <f>IF(D65&gt;$C$10,"",VLOOKUP(E65,Podaci!L:M,2))</f>
        <v>7.9</v>
      </c>
      <c r="G65" s="28">
        <f>IF(D64&gt;=$C$10,"",VLOOKUP(E65,Podaci!E:G,3,TRUE))</f>
        <v>8</v>
      </c>
      <c r="H65" s="34">
        <f>IF(D64&gt;=$C$10,"",VLOOKUP(E65,Podaci!E:J,6,TRUE))</f>
        <v>1.0066666666666666</v>
      </c>
      <c r="I65" s="34">
        <f t="shared" si="0"/>
        <v>2.2049406303424317</v>
      </c>
      <c r="J65" s="84">
        <f t="shared" si="1"/>
        <v>116.5919399213366</v>
      </c>
      <c r="K65" s="85">
        <f t="shared" si="2"/>
        <v>921.0763253785592</v>
      </c>
      <c r="L65" s="85">
        <f t="shared" si="3"/>
        <v>417.73293697958405</v>
      </c>
      <c r="M65" s="85">
        <f t="shared" si="4"/>
        <v>503.34338839897515</v>
      </c>
      <c r="N65" s="86">
        <f>IF(D64&gt;=$C$10,"",N64*H65-K65-SUMPRODUCT(--(MONTH(Podaci!$O$5:$O$25)=MONTH(E65)),--(YEAR(Podaci!$O$5:$O$25)=YEAR(E65)),Podaci!$P$5:$P$25))</f>
        <v>75083.77532286747</v>
      </c>
      <c r="O65" s="108">
        <f>IF(D65&gt;$C$10,"",Podaci!$B$12*(D65=0)+Podaci!$B$14*(MOD(D65,12)=0)*(D65&lt;&gt;$C$10)+Podaci!$B$16)</f>
        <v>0</v>
      </c>
      <c r="P65" s="108">
        <f>IF(D65&gt;$C$10,"",IF(Podaci!$B$5="kn",K65+O65,K65+O65/F65))</f>
        <v>921.0763253785592</v>
      </c>
    </row>
    <row r="66" spans="4:16" x14ac:dyDescent="0.2">
      <c r="D66" s="25">
        <f t="shared" si="5"/>
        <v>63</v>
      </c>
      <c r="E66" s="37">
        <f t="shared" si="6"/>
        <v>45108</v>
      </c>
      <c r="F66" s="104">
        <f>IF(D66&gt;$C$10,"",VLOOKUP(E66,Podaci!L:M,2))</f>
        <v>7.9</v>
      </c>
      <c r="G66" s="28">
        <f>IF(D65&gt;=$C$10,"",VLOOKUP(E66,Podaci!E:G,3,TRUE))</f>
        <v>8</v>
      </c>
      <c r="H66" s="34">
        <f>IF(D65&gt;=$C$10,"",VLOOKUP(E66,Podaci!E:J,6,TRUE))</f>
        <v>1.0066666666666666</v>
      </c>
      <c r="I66" s="34">
        <f t="shared" si="0"/>
        <v>2.1903383745123497</v>
      </c>
      <c r="J66" s="84">
        <f t="shared" si="1"/>
        <v>116.5919399213366</v>
      </c>
      <c r="K66" s="85">
        <f t="shared" si="2"/>
        <v>921.0763253785592</v>
      </c>
      <c r="L66" s="85">
        <f t="shared" si="3"/>
        <v>420.5178232261145</v>
      </c>
      <c r="M66" s="85">
        <f t="shared" si="4"/>
        <v>500.5585021524447</v>
      </c>
      <c r="N66" s="86">
        <f>IF(D65&gt;=$C$10,"",N65*H66-K66-SUMPRODUCT(--(MONTH(Podaci!$O$5:$O$25)=MONTH(E66)),--(YEAR(Podaci!$O$5:$O$25)=YEAR(E66)),Podaci!$P$5:$P$25))</f>
        <v>74663.25749964136</v>
      </c>
      <c r="O66" s="108">
        <f>IF(D66&gt;$C$10,"",Podaci!$B$12*(D66=0)+Podaci!$B$14*(MOD(D66,12)=0)*(D66&lt;&gt;$C$10)+Podaci!$B$16)</f>
        <v>0</v>
      </c>
      <c r="P66" s="108">
        <f>IF(D66&gt;$C$10,"",IF(Podaci!$B$5="kn",K66+O66,K66+O66/F66))</f>
        <v>921.0763253785592</v>
      </c>
    </row>
    <row r="67" spans="4:16" x14ac:dyDescent="0.2">
      <c r="D67" s="25">
        <f t="shared" si="5"/>
        <v>64</v>
      </c>
      <c r="E67" s="37">
        <f t="shared" si="6"/>
        <v>45139</v>
      </c>
      <c r="F67" s="104">
        <f>IF(D67&gt;$C$10,"",VLOOKUP(E67,Podaci!L:M,2))</f>
        <v>7.9</v>
      </c>
      <c r="G67" s="28">
        <f>IF(D66&gt;=$C$10,"",VLOOKUP(E67,Podaci!E:G,3,TRUE))</f>
        <v>8</v>
      </c>
      <c r="H67" s="34">
        <f>IF(D66&gt;=$C$10,"",VLOOKUP(E67,Podaci!E:J,6,TRUE))</f>
        <v>1.0066666666666666</v>
      </c>
      <c r="I67" s="34">
        <f t="shared" si="0"/>
        <v>2.1758328223632613</v>
      </c>
      <c r="J67" s="84">
        <f t="shared" si="1"/>
        <v>116.5919399213366</v>
      </c>
      <c r="K67" s="85">
        <f t="shared" si="2"/>
        <v>921.0763253785592</v>
      </c>
      <c r="L67" s="85">
        <f t="shared" si="3"/>
        <v>423.32127538095523</v>
      </c>
      <c r="M67" s="85">
        <f t="shared" si="4"/>
        <v>497.75504999760398</v>
      </c>
      <c r="N67" s="86">
        <f>IF(D66&gt;=$C$10,"",N66*H67-K67-SUMPRODUCT(--(MONTH(Podaci!$O$5:$O$25)=MONTH(E67)),--(YEAR(Podaci!$O$5:$O$25)=YEAR(E67)),Podaci!$P$5:$P$25))</f>
        <v>74239.936224260411</v>
      </c>
      <c r="O67" s="108">
        <f>IF(D67&gt;$C$10,"",Podaci!$B$12*(D67=0)+Podaci!$B$14*(MOD(D67,12)=0)*(D67&lt;&gt;$C$10)+Podaci!$B$16)</f>
        <v>0</v>
      </c>
      <c r="P67" s="108">
        <f>IF(D67&gt;$C$10,"",IF(Podaci!$B$5="kn",K67+O67,K67+O67/F67))</f>
        <v>921.0763253785592</v>
      </c>
    </row>
    <row r="68" spans="4:16" x14ac:dyDescent="0.2">
      <c r="D68" s="25">
        <f t="shared" si="5"/>
        <v>65</v>
      </c>
      <c r="E68" s="37">
        <f t="shared" si="6"/>
        <v>45170</v>
      </c>
      <c r="F68" s="104">
        <f>IF(D68&gt;$C$10,"",VLOOKUP(E68,Podaci!L:M,2))</f>
        <v>7.9</v>
      </c>
      <c r="G68" s="28">
        <f>IF(D67&gt;=$C$10,"",VLOOKUP(E68,Podaci!E:G,3,TRUE))</f>
        <v>8</v>
      </c>
      <c r="H68" s="34">
        <f>IF(D67&gt;=$C$10,"",VLOOKUP(E68,Podaci!E:J,6,TRUE))</f>
        <v>1.0066666666666666</v>
      </c>
      <c r="I68" s="34">
        <f t="shared" ref="I68:I131" si="7">IF(D67&gt;=$C$10,"",POWER(H68,$C$10+1-D68))</f>
        <v>2.1614233334734383</v>
      </c>
      <c r="J68" s="84">
        <f t="shared" ref="J68:J131" si="8">IF(D68&gt;$C$10,"",IF($C$9="kn",K68/F68,K68*F68))</f>
        <v>116.59193992133663</v>
      </c>
      <c r="K68" s="85">
        <f t="shared" ref="K68:K131" si="9">IF(D67&gt;=$C$10,"",(N67-$C$13)*I68*(H68-1)/(I68-1)+$C$13*(H68-1))</f>
        <v>921.07632537855943</v>
      </c>
      <c r="L68" s="85">
        <f t="shared" ref="L68:L131" si="10">IF(D67&gt;=$C$10,"",K68-M68)</f>
        <v>426.14341721682842</v>
      </c>
      <c r="M68" s="85">
        <f t="shared" ref="M68:M131" si="11">IF(D67&gt;=$C$10,"",N67*(H68-1))</f>
        <v>494.93290816173101</v>
      </c>
      <c r="N68" s="86">
        <f>IF(D67&gt;=$C$10,"",N67*H68-K68-SUMPRODUCT(--(MONTH(Podaci!$O$5:$O$25)=MONTH(E68)),--(YEAR(Podaci!$O$5:$O$25)=YEAR(E68)),Podaci!$P$5:$P$25))</f>
        <v>73813.792807043588</v>
      </c>
      <c r="O68" s="108">
        <f>IF(D68&gt;$C$10,"",Podaci!$B$12*(D68=0)+Podaci!$B$14*(MOD(D68,12)=0)*(D68&lt;&gt;$C$10)+Podaci!$B$16)</f>
        <v>0</v>
      </c>
      <c r="P68" s="108">
        <f>IF(D68&gt;$C$10,"",IF(Podaci!$B$5="kn",K68+O68,K68+O68/F68))</f>
        <v>921.07632537855943</v>
      </c>
    </row>
    <row r="69" spans="4:16" x14ac:dyDescent="0.2">
      <c r="D69" s="25">
        <f t="shared" ref="D69:D132" si="12">IF(D68&gt;=$C$10,"",D68+1)</f>
        <v>66</v>
      </c>
      <c r="E69" s="37">
        <f t="shared" si="6"/>
        <v>45200</v>
      </c>
      <c r="F69" s="104">
        <f>IF(D69&gt;$C$10,"",VLOOKUP(E69,Podaci!L:M,2))</f>
        <v>7.9</v>
      </c>
      <c r="G69" s="28">
        <f>IF(D68&gt;=$C$10,"",VLOOKUP(E69,Podaci!E:G,3,TRUE))</f>
        <v>8</v>
      </c>
      <c r="H69" s="34">
        <f>IF(D68&gt;=$C$10,"",VLOOKUP(E69,Podaci!E:J,6,TRUE))</f>
        <v>1.0066666666666666</v>
      </c>
      <c r="I69" s="34">
        <f t="shared" si="7"/>
        <v>2.1471092716623561</v>
      </c>
      <c r="J69" s="84">
        <f t="shared" si="8"/>
        <v>116.59193992133663</v>
      </c>
      <c r="K69" s="85">
        <f t="shared" si="9"/>
        <v>921.07632537855943</v>
      </c>
      <c r="L69" s="85">
        <f t="shared" si="10"/>
        <v>428.98437333160723</v>
      </c>
      <c r="M69" s="85">
        <f t="shared" si="11"/>
        <v>492.0919520469522</v>
      </c>
      <c r="N69" s="86">
        <f>IF(D68&gt;=$C$10,"",N68*H69-K69-SUMPRODUCT(--(MONTH(Podaci!$O$5:$O$25)=MONTH(E69)),--(YEAR(Podaci!$O$5:$O$25)=YEAR(E69)),Podaci!$P$5:$P$25))</f>
        <v>73384.80843371198</v>
      </c>
      <c r="O69" s="108">
        <f>IF(D69&gt;$C$10,"",Podaci!$B$12*(D69=0)+Podaci!$B$14*(MOD(D69,12)=0)*(D69&lt;&gt;$C$10)+Podaci!$B$16)</f>
        <v>0</v>
      </c>
      <c r="P69" s="108">
        <f>IF(D69&gt;$C$10,"",IF(Podaci!$B$5="kn",K69+O69,K69+O69/F69))</f>
        <v>921.07632537855943</v>
      </c>
    </row>
    <row r="70" spans="4:16" x14ac:dyDescent="0.2">
      <c r="D70" s="25">
        <f t="shared" si="12"/>
        <v>67</v>
      </c>
      <c r="E70" s="37">
        <f t="shared" ref="E70:E133" si="13">IF(D69&gt;=$C$10,"",DATE(YEAR(E$4),MONTH(E$4)+D69,MIN(DAY(E$4),DAY(DATE(YEAR(E$4),MONTH(E$4)+D69+1,0)))))</f>
        <v>45231</v>
      </c>
      <c r="F70" s="104">
        <f>IF(D70&gt;$C$10,"",VLOOKUP(E70,Podaci!L:M,2))</f>
        <v>7.9</v>
      </c>
      <c r="G70" s="28">
        <f>IF(D69&gt;=$C$10,"",VLOOKUP(E70,Podaci!E:G,3,TRUE))</f>
        <v>8</v>
      </c>
      <c r="H70" s="34">
        <f>IF(D69&gt;=$C$10,"",VLOOKUP(E70,Podaci!E:J,6,TRUE))</f>
        <v>1.0066666666666666</v>
      </c>
      <c r="I70" s="34">
        <f t="shared" si="7"/>
        <v>2.1328900049626056</v>
      </c>
      <c r="J70" s="84">
        <f t="shared" si="8"/>
        <v>116.59193992133662</v>
      </c>
      <c r="K70" s="85">
        <f t="shared" si="9"/>
        <v>921.07632537855932</v>
      </c>
      <c r="L70" s="85">
        <f t="shared" si="10"/>
        <v>431.84426915381778</v>
      </c>
      <c r="M70" s="85">
        <f t="shared" si="11"/>
        <v>489.23205622474154</v>
      </c>
      <c r="N70" s="86">
        <f>IF(D69&gt;=$C$10,"",N69*H70-K70-SUMPRODUCT(--(MONTH(Podaci!$O$5:$O$25)=MONTH(E70)),--(YEAR(Podaci!$O$5:$O$25)=YEAR(E70)),Podaci!$P$5:$P$25))</f>
        <v>72952.964164558172</v>
      </c>
      <c r="O70" s="108">
        <f>IF(D70&gt;$C$10,"",Podaci!$B$12*(D70=0)+Podaci!$B$14*(MOD(D70,12)=0)*(D70&lt;&gt;$C$10)+Podaci!$B$16)</f>
        <v>0</v>
      </c>
      <c r="P70" s="108">
        <f>IF(D70&gt;$C$10,"",IF(Podaci!$B$5="kn",K70+O70,K70+O70/F70))</f>
        <v>921.07632537855932</v>
      </c>
    </row>
    <row r="71" spans="4:16" x14ac:dyDescent="0.2">
      <c r="D71" s="25">
        <f t="shared" si="12"/>
        <v>68</v>
      </c>
      <c r="E71" s="37">
        <f t="shared" si="13"/>
        <v>45261</v>
      </c>
      <c r="F71" s="104">
        <f>IF(D71&gt;$C$10,"",VLOOKUP(E71,Podaci!L:M,2))</f>
        <v>7.9</v>
      </c>
      <c r="G71" s="28">
        <f>IF(D70&gt;=$C$10,"",VLOOKUP(E71,Podaci!E:G,3,TRUE))</f>
        <v>8</v>
      </c>
      <c r="H71" s="34">
        <f>IF(D70&gt;=$C$10,"",VLOOKUP(E71,Podaci!E:J,6,TRUE))</f>
        <v>1.0066666666666666</v>
      </c>
      <c r="I71" s="34">
        <f t="shared" si="7"/>
        <v>2.1187649055919926</v>
      </c>
      <c r="J71" s="84">
        <f t="shared" si="8"/>
        <v>116.59193992133663</v>
      </c>
      <c r="K71" s="85">
        <f t="shared" si="9"/>
        <v>921.07632537855943</v>
      </c>
      <c r="L71" s="85">
        <f t="shared" si="10"/>
        <v>434.72323094817659</v>
      </c>
      <c r="M71" s="85">
        <f t="shared" si="11"/>
        <v>486.35309443038284</v>
      </c>
      <c r="N71" s="86">
        <f>IF(D70&gt;=$C$10,"",N70*H71-K71-SUMPRODUCT(--(MONTH(Podaci!$O$5:$O$25)=MONTH(E71)),--(YEAR(Podaci!$O$5:$O$25)=YEAR(E71)),Podaci!$P$5:$P$25))</f>
        <v>72518.240933609995</v>
      </c>
      <c r="O71" s="108">
        <f>IF(D71&gt;$C$10,"",Podaci!$B$12*(D71=0)+Podaci!$B$14*(MOD(D71,12)=0)*(D71&lt;&gt;$C$10)+Podaci!$B$16)</f>
        <v>0</v>
      </c>
      <c r="P71" s="108">
        <f>IF(D71&gt;$C$10,"",IF(Podaci!$B$5="kn",K71+O71,K71+O71/F71))</f>
        <v>921.07632537855943</v>
      </c>
    </row>
    <row r="72" spans="4:16" x14ac:dyDescent="0.2">
      <c r="D72" s="25">
        <f t="shared" si="12"/>
        <v>69</v>
      </c>
      <c r="E72" s="37">
        <f t="shared" si="13"/>
        <v>45292</v>
      </c>
      <c r="F72" s="104">
        <f>IF(D72&gt;$C$10,"",VLOOKUP(E72,Podaci!L:M,2))</f>
        <v>7.9</v>
      </c>
      <c r="G72" s="28">
        <f>IF(D71&gt;=$C$10,"",VLOOKUP(E72,Podaci!E:G,3,TRUE))</f>
        <v>8</v>
      </c>
      <c r="H72" s="34">
        <f>IF(D71&gt;=$C$10,"",VLOOKUP(E72,Podaci!E:J,6,TRUE))</f>
        <v>1.0066666666666666</v>
      </c>
      <c r="I72" s="34">
        <f t="shared" si="7"/>
        <v>2.1047333499258203</v>
      </c>
      <c r="J72" s="84">
        <f t="shared" si="8"/>
        <v>116.59193992133665</v>
      </c>
      <c r="K72" s="85">
        <f t="shared" si="9"/>
        <v>921.07632537855955</v>
      </c>
      <c r="L72" s="85">
        <f t="shared" si="10"/>
        <v>437.62138582116449</v>
      </c>
      <c r="M72" s="85">
        <f t="shared" si="11"/>
        <v>483.45493955739505</v>
      </c>
      <c r="N72" s="86">
        <f>IF(D71&gt;=$C$10,"",N71*H72-K72-SUMPRODUCT(--(MONTH(Podaci!$O$5:$O$25)=MONTH(E72)),--(YEAR(Podaci!$O$5:$O$25)=YEAR(E72)),Podaci!$P$5:$P$25))</f>
        <v>72080.61954778884</v>
      </c>
      <c r="O72" s="108">
        <f>IF(D72&gt;$C$10,"",Podaci!$B$12*(D72=0)+Podaci!$B$14*(MOD(D72,12)=0)*(D72&lt;&gt;$C$10)+Podaci!$B$16)</f>
        <v>0</v>
      </c>
      <c r="P72" s="108">
        <f>IF(D72&gt;$C$10,"",IF(Podaci!$B$5="kn",K72+O72,K72+O72/F72))</f>
        <v>921.07632537855955</v>
      </c>
    </row>
    <row r="73" spans="4:16" x14ac:dyDescent="0.2">
      <c r="D73" s="25">
        <f t="shared" si="12"/>
        <v>70</v>
      </c>
      <c r="E73" s="37">
        <f t="shared" si="13"/>
        <v>45323</v>
      </c>
      <c r="F73" s="104">
        <f>IF(D73&gt;$C$10,"",VLOOKUP(E73,Podaci!L:M,2))</f>
        <v>7.9</v>
      </c>
      <c r="G73" s="28">
        <f>IF(D72&gt;=$C$10,"",VLOOKUP(E73,Podaci!E:G,3,TRUE))</f>
        <v>8</v>
      </c>
      <c r="H73" s="34">
        <f>IF(D72&gt;=$C$10,"",VLOOKUP(E73,Podaci!E:J,6,TRUE))</f>
        <v>1.0066666666666666</v>
      </c>
      <c r="I73" s="34">
        <f t="shared" si="7"/>
        <v>2.0907947184693576</v>
      </c>
      <c r="J73" s="84">
        <f t="shared" si="8"/>
        <v>116.59193992133669</v>
      </c>
      <c r="K73" s="85">
        <f t="shared" si="9"/>
        <v>921.07632537855989</v>
      </c>
      <c r="L73" s="85">
        <f t="shared" si="10"/>
        <v>440.5388617266392</v>
      </c>
      <c r="M73" s="85">
        <f t="shared" si="11"/>
        <v>480.53746365192069</v>
      </c>
      <c r="N73" s="86">
        <f>IF(D72&gt;=$C$10,"",N72*H73-K73-SUMPRODUCT(--(MONTH(Podaci!$O$5:$O$25)=MONTH(E73)),--(YEAR(Podaci!$O$5:$O$25)=YEAR(E73)),Podaci!$P$5:$P$25))</f>
        <v>71640.080686062211</v>
      </c>
      <c r="O73" s="108">
        <f>IF(D73&gt;$C$10,"",Podaci!$B$12*(D73=0)+Podaci!$B$14*(MOD(D73,12)=0)*(D73&lt;&gt;$C$10)+Podaci!$B$16)</f>
        <v>0</v>
      </c>
      <c r="P73" s="108">
        <f>IF(D73&gt;$C$10,"",IF(Podaci!$B$5="kn",K73+O73,K73+O73/F73))</f>
        <v>921.07632537855989</v>
      </c>
    </row>
    <row r="74" spans="4:16" x14ac:dyDescent="0.2">
      <c r="D74" s="25">
        <f t="shared" si="12"/>
        <v>71</v>
      </c>
      <c r="E74" s="37">
        <f t="shared" si="13"/>
        <v>45352</v>
      </c>
      <c r="F74" s="104">
        <f>IF(D74&gt;$C$10,"",VLOOKUP(E74,Podaci!L:M,2))</f>
        <v>7.9</v>
      </c>
      <c r="G74" s="28">
        <f>IF(D73&gt;=$C$10,"",VLOOKUP(E74,Podaci!E:G,3,TRUE))</f>
        <v>8</v>
      </c>
      <c r="H74" s="34">
        <f>IF(D73&gt;=$C$10,"",VLOOKUP(E74,Podaci!E:J,6,TRUE))</f>
        <v>1.0066666666666666</v>
      </c>
      <c r="I74" s="34">
        <f t="shared" si="7"/>
        <v>2.0769483958304882</v>
      </c>
      <c r="J74" s="84">
        <f t="shared" si="8"/>
        <v>116.59193992133669</v>
      </c>
      <c r="K74" s="85">
        <f t="shared" si="9"/>
        <v>921.07632537855989</v>
      </c>
      <c r="L74" s="85">
        <f t="shared" si="10"/>
        <v>443.47578747148339</v>
      </c>
      <c r="M74" s="85">
        <f t="shared" si="11"/>
        <v>477.6005379070765</v>
      </c>
      <c r="N74" s="86">
        <f>IF(D73&gt;=$C$10,"",N73*H74-K74-SUMPRODUCT(--(MONTH(Podaci!$O$5:$O$25)=MONTH(E74)),--(YEAR(Podaci!$O$5:$O$25)=YEAR(E74)),Podaci!$P$5:$P$25))</f>
        <v>71196.604898590725</v>
      </c>
      <c r="O74" s="108">
        <f>IF(D74&gt;$C$10,"",Podaci!$B$12*(D74=0)+Podaci!$B$14*(MOD(D74,12)=0)*(D74&lt;&gt;$C$10)+Podaci!$B$16)</f>
        <v>0</v>
      </c>
      <c r="P74" s="108">
        <f>IF(D74&gt;$C$10,"",IF(Podaci!$B$5="kn",K74+O74,K74+O74/F74))</f>
        <v>921.07632537855989</v>
      </c>
    </row>
    <row r="75" spans="4:16" x14ac:dyDescent="0.2">
      <c r="D75" s="25">
        <f t="shared" si="12"/>
        <v>72</v>
      </c>
      <c r="E75" s="37">
        <f t="shared" si="13"/>
        <v>45383</v>
      </c>
      <c r="F75" s="104">
        <f>IF(D75&gt;$C$10,"",VLOOKUP(E75,Podaci!L:M,2))</f>
        <v>7.9</v>
      </c>
      <c r="G75" s="28">
        <f>IF(D74&gt;=$C$10,"",VLOOKUP(E75,Podaci!E:G,3,TRUE))</f>
        <v>8</v>
      </c>
      <c r="H75" s="34">
        <f>IF(D74&gt;=$C$10,"",VLOOKUP(E75,Podaci!E:J,6,TRUE))</f>
        <v>1.0066666666666666</v>
      </c>
      <c r="I75" s="34">
        <f t="shared" si="7"/>
        <v>2.0631937706925383</v>
      </c>
      <c r="J75" s="84">
        <f t="shared" si="8"/>
        <v>116.59193992133666</v>
      </c>
      <c r="K75" s="85">
        <f t="shared" si="9"/>
        <v>921.07632537855966</v>
      </c>
      <c r="L75" s="85">
        <f t="shared" si="10"/>
        <v>446.43229272129298</v>
      </c>
      <c r="M75" s="85">
        <f t="shared" si="11"/>
        <v>474.64403265726668</v>
      </c>
      <c r="N75" s="86">
        <f>IF(D74&gt;=$C$10,"",N74*H75-K75-SUMPRODUCT(--(MONTH(Podaci!$O$5:$O$25)=MONTH(E75)),--(YEAR(Podaci!$O$5:$O$25)=YEAR(E75)),Podaci!$P$5:$P$25))</f>
        <v>70750.172605869433</v>
      </c>
      <c r="O75" s="108">
        <f>IF(D75&gt;$C$10,"",Podaci!$B$12*(D75=0)+Podaci!$B$14*(MOD(D75,12)=0)*(D75&lt;&gt;$C$10)+Podaci!$B$16)</f>
        <v>0</v>
      </c>
      <c r="P75" s="108">
        <f>IF(D75&gt;$C$10,"",IF(Podaci!$B$5="kn",K75+O75,K75+O75/F75))</f>
        <v>921.07632537855966</v>
      </c>
    </row>
    <row r="76" spans="4:16" x14ac:dyDescent="0.2">
      <c r="D76" s="25">
        <f t="shared" si="12"/>
        <v>73</v>
      </c>
      <c r="E76" s="37">
        <f t="shared" si="13"/>
        <v>45413</v>
      </c>
      <c r="F76" s="104">
        <f>IF(D76&gt;$C$10,"",VLOOKUP(E76,Podaci!L:M,2))</f>
        <v>7.9</v>
      </c>
      <c r="G76" s="28">
        <f>IF(D75&gt;=$C$10,"",VLOOKUP(E76,Podaci!E:G,3,TRUE))</f>
        <v>8</v>
      </c>
      <c r="H76" s="34">
        <f>IF(D75&gt;=$C$10,"",VLOOKUP(E76,Podaci!E:J,6,TRUE))</f>
        <v>1.0066666666666666</v>
      </c>
      <c r="I76" s="34">
        <f t="shared" si="7"/>
        <v>2.0495302357872895</v>
      </c>
      <c r="J76" s="84">
        <f t="shared" si="8"/>
        <v>116.59193992133667</v>
      </c>
      <c r="K76" s="85">
        <f t="shared" si="9"/>
        <v>921.07632537855977</v>
      </c>
      <c r="L76" s="85">
        <f t="shared" si="10"/>
        <v>449.40850800610173</v>
      </c>
      <c r="M76" s="85">
        <f t="shared" si="11"/>
        <v>471.66781737245805</v>
      </c>
      <c r="N76" s="86">
        <f>IF(D75&gt;=$C$10,"",N75*H76-K76-SUMPRODUCT(--(MONTH(Podaci!$O$5:$O$25)=MONTH(E76)),--(YEAR(Podaci!$O$5:$O$25)=YEAR(E76)),Podaci!$P$5:$P$25))</f>
        <v>70300.764097863343</v>
      </c>
      <c r="O76" s="108">
        <f>IF(D76&gt;$C$10,"",Podaci!$B$12*(D76=0)+Podaci!$B$14*(MOD(D76,12)=0)*(D76&lt;&gt;$C$10)+Podaci!$B$16)</f>
        <v>0</v>
      </c>
      <c r="P76" s="108">
        <f>IF(D76&gt;$C$10,"",IF(Podaci!$B$5="kn",K76+O76,K76+O76/F76))</f>
        <v>921.07632537855977</v>
      </c>
    </row>
    <row r="77" spans="4:16" x14ac:dyDescent="0.2">
      <c r="D77" s="25">
        <f t="shared" si="12"/>
        <v>74</v>
      </c>
      <c r="E77" s="37">
        <f t="shared" si="13"/>
        <v>45444</v>
      </c>
      <c r="F77" s="104">
        <f>IF(D77&gt;$C$10,"",VLOOKUP(E77,Podaci!L:M,2))</f>
        <v>7.9</v>
      </c>
      <c r="G77" s="28">
        <f>IF(D76&gt;=$C$10,"",VLOOKUP(E77,Podaci!E:G,3,TRUE))</f>
        <v>8</v>
      </c>
      <c r="H77" s="34">
        <f>IF(D76&gt;=$C$10,"",VLOOKUP(E77,Podaci!E:J,6,TRUE))</f>
        <v>1.0066666666666666</v>
      </c>
      <c r="I77" s="34">
        <f t="shared" si="7"/>
        <v>2.0359571878681688</v>
      </c>
      <c r="J77" s="84">
        <f t="shared" si="8"/>
        <v>116.5919399213367</v>
      </c>
      <c r="K77" s="85">
        <f t="shared" si="9"/>
        <v>921.07632537856</v>
      </c>
      <c r="L77" s="85">
        <f t="shared" si="10"/>
        <v>452.4045647261425</v>
      </c>
      <c r="M77" s="85">
        <f t="shared" si="11"/>
        <v>468.6717606524175</v>
      </c>
      <c r="N77" s="86">
        <f>IF(D76&gt;=$C$10,"",N76*H77-K77-SUMPRODUCT(--(MONTH(Podaci!$O$5:$O$25)=MONTH(E77)),--(YEAR(Podaci!$O$5:$O$25)=YEAR(E77)),Podaci!$P$5:$P$25))</f>
        <v>69848.359533137205</v>
      </c>
      <c r="O77" s="108">
        <f>IF(D77&gt;$C$10,"",Podaci!$B$12*(D77=0)+Podaci!$B$14*(MOD(D77,12)=0)*(D77&lt;&gt;$C$10)+Podaci!$B$16)</f>
        <v>0</v>
      </c>
      <c r="P77" s="108">
        <f>IF(D77&gt;$C$10,"",IF(Podaci!$B$5="kn",K77+O77,K77+O77/F77))</f>
        <v>921.07632537856</v>
      </c>
    </row>
    <row r="78" spans="4:16" x14ac:dyDescent="0.2">
      <c r="D78" s="25">
        <f t="shared" si="12"/>
        <v>75</v>
      </c>
      <c r="E78" s="37">
        <f t="shared" si="13"/>
        <v>45474</v>
      </c>
      <c r="F78" s="104">
        <f>IF(D78&gt;$C$10,"",VLOOKUP(E78,Podaci!L:M,2))</f>
        <v>7.9</v>
      </c>
      <c r="G78" s="28">
        <f>IF(D77&gt;=$C$10,"",VLOOKUP(E78,Podaci!E:G,3,TRUE))</f>
        <v>8</v>
      </c>
      <c r="H78" s="34">
        <f>IF(D77&gt;=$C$10,"",VLOOKUP(E78,Podaci!E:J,6,TRUE))</f>
        <v>1.0066666666666666</v>
      </c>
      <c r="I78" s="34">
        <f t="shared" si="7"/>
        <v>2.0224740276836113</v>
      </c>
      <c r="J78" s="84">
        <f t="shared" si="8"/>
        <v>116.59193992133672</v>
      </c>
      <c r="K78" s="85">
        <f t="shared" si="9"/>
        <v>921.07632537856011</v>
      </c>
      <c r="L78" s="85">
        <f t="shared" si="10"/>
        <v>455.42059515765015</v>
      </c>
      <c r="M78" s="85">
        <f t="shared" si="11"/>
        <v>465.65573022090996</v>
      </c>
      <c r="N78" s="86">
        <f>IF(D77&gt;=$C$10,"",N77*H78-K78-SUMPRODUCT(--(MONTH(Podaci!$O$5:$O$25)=MONTH(E78)),--(YEAR(Podaci!$O$5:$O$25)=YEAR(E78)),Podaci!$P$5:$P$25))</f>
        <v>69392.938937979561</v>
      </c>
      <c r="O78" s="108">
        <f>IF(D78&gt;$C$10,"",Podaci!$B$12*(D78=0)+Podaci!$B$14*(MOD(D78,12)=0)*(D78&lt;&gt;$C$10)+Podaci!$B$16)</f>
        <v>0</v>
      </c>
      <c r="P78" s="108">
        <f>IF(D78&gt;$C$10,"",IF(Podaci!$B$5="kn",K78+O78,K78+O78/F78))</f>
        <v>921.07632537856011</v>
      </c>
    </row>
    <row r="79" spans="4:16" x14ac:dyDescent="0.2">
      <c r="D79" s="25">
        <f t="shared" si="12"/>
        <v>76</v>
      </c>
      <c r="E79" s="37">
        <f t="shared" si="13"/>
        <v>45505</v>
      </c>
      <c r="F79" s="104">
        <f>IF(D79&gt;$C$10,"",VLOOKUP(E79,Podaci!L:M,2))</f>
        <v>7.9</v>
      </c>
      <c r="G79" s="28">
        <f>IF(D78&gt;=$C$10,"",VLOOKUP(E79,Podaci!E:G,3,TRUE))</f>
        <v>8</v>
      </c>
      <c r="H79" s="34">
        <f>IF(D78&gt;=$C$10,"",VLOOKUP(E79,Podaci!E:J,6,TRUE))</f>
        <v>1.0066666666666666</v>
      </c>
      <c r="I79" s="34">
        <f t="shared" si="7"/>
        <v>2.009080159950607</v>
      </c>
      <c r="J79" s="84">
        <f t="shared" si="8"/>
        <v>116.59193992133675</v>
      </c>
      <c r="K79" s="85">
        <f t="shared" si="9"/>
        <v>921.07632537856034</v>
      </c>
      <c r="L79" s="85">
        <f t="shared" si="10"/>
        <v>458.45673245870131</v>
      </c>
      <c r="M79" s="85">
        <f t="shared" si="11"/>
        <v>462.61959291985903</v>
      </c>
      <c r="N79" s="86">
        <f>IF(D78&gt;=$C$10,"",N78*H79-K79-SUMPRODUCT(--(MONTH(Podaci!$O$5:$O$25)=MONTH(E79)),--(YEAR(Podaci!$O$5:$O$25)=YEAR(E79)),Podaci!$P$5:$P$25))</f>
        <v>68934.482205520864</v>
      </c>
      <c r="O79" s="108">
        <f>IF(D79&gt;$C$10,"",Podaci!$B$12*(D79=0)+Podaci!$B$14*(MOD(D79,12)=0)*(D79&lt;&gt;$C$10)+Podaci!$B$16)</f>
        <v>0</v>
      </c>
      <c r="P79" s="108">
        <f>IF(D79&gt;$C$10,"",IF(Podaci!$B$5="kn",K79+O79,K79+O79/F79))</f>
        <v>921.07632537856034</v>
      </c>
    </row>
    <row r="80" spans="4:16" x14ac:dyDescent="0.2">
      <c r="D80" s="25">
        <f t="shared" si="12"/>
        <v>77</v>
      </c>
      <c r="E80" s="37">
        <f t="shared" si="13"/>
        <v>45536</v>
      </c>
      <c r="F80" s="104">
        <f>IF(D80&gt;$C$10,"",VLOOKUP(E80,Podaci!L:M,2))</f>
        <v>7.9</v>
      </c>
      <c r="G80" s="28">
        <f>IF(D79&gt;=$C$10,"",VLOOKUP(E80,Podaci!E:G,3,TRUE))</f>
        <v>8</v>
      </c>
      <c r="H80" s="34">
        <f>IF(D79&gt;=$C$10,"",VLOOKUP(E80,Podaci!E:J,6,TRUE))</f>
        <v>1.0066666666666666</v>
      </c>
      <c r="I80" s="34">
        <f t="shared" si="7"/>
        <v>1.9957749933284179</v>
      </c>
      <c r="J80" s="84">
        <f t="shared" si="8"/>
        <v>116.59193992133676</v>
      </c>
      <c r="K80" s="85">
        <f t="shared" si="9"/>
        <v>921.07632537856045</v>
      </c>
      <c r="L80" s="85">
        <f t="shared" si="10"/>
        <v>461.51311067509272</v>
      </c>
      <c r="M80" s="85">
        <f t="shared" si="11"/>
        <v>459.56321470346774</v>
      </c>
      <c r="N80" s="86">
        <f>IF(D79&gt;=$C$10,"",N79*H80-K80-SUMPRODUCT(--(MONTH(Podaci!$O$5:$O$25)=MONTH(E80)),--(YEAR(Podaci!$O$5:$O$25)=YEAR(E80)),Podaci!$P$5:$P$25))</f>
        <v>68472.969094845772</v>
      </c>
      <c r="O80" s="108">
        <f>IF(D80&gt;$C$10,"",Podaci!$B$12*(D80=0)+Podaci!$B$14*(MOD(D80,12)=0)*(D80&lt;&gt;$C$10)+Podaci!$B$16)</f>
        <v>0</v>
      </c>
      <c r="P80" s="108">
        <f>IF(D80&gt;$C$10,"",IF(Podaci!$B$5="kn",K80+O80,K80+O80/F80))</f>
        <v>921.07632537856045</v>
      </c>
    </row>
    <row r="81" spans="4:16" x14ac:dyDescent="0.2">
      <c r="D81" s="25">
        <f t="shared" si="12"/>
        <v>78</v>
      </c>
      <c r="E81" s="37">
        <f t="shared" si="13"/>
        <v>45566</v>
      </c>
      <c r="F81" s="104">
        <f>IF(D81&gt;$C$10,"",VLOOKUP(E81,Podaci!L:M,2))</f>
        <v>7.9</v>
      </c>
      <c r="G81" s="28">
        <f>IF(D80&gt;=$C$10,"",VLOOKUP(E81,Podaci!E:G,3,TRUE))</f>
        <v>8</v>
      </c>
      <c r="H81" s="34">
        <f>IF(D80&gt;=$C$10,"",VLOOKUP(E81,Podaci!E:J,6,TRUE))</f>
        <v>1.0066666666666666</v>
      </c>
      <c r="I81" s="34">
        <f t="shared" si="7"/>
        <v>1.9825579403924685</v>
      </c>
      <c r="J81" s="84">
        <f t="shared" si="8"/>
        <v>116.59193992133673</v>
      </c>
      <c r="K81" s="85">
        <f t="shared" si="9"/>
        <v>921.07632537856023</v>
      </c>
      <c r="L81" s="85">
        <f t="shared" si="10"/>
        <v>464.58986474625976</v>
      </c>
      <c r="M81" s="85">
        <f t="shared" si="11"/>
        <v>456.48646063230046</v>
      </c>
      <c r="N81" s="86">
        <f>IF(D80&gt;=$C$10,"",N80*H81-K81-SUMPRODUCT(--(MONTH(Podaci!$O$5:$O$25)=MONTH(E81)),--(YEAR(Podaci!$O$5:$O$25)=YEAR(E81)),Podaci!$P$5:$P$25))</f>
        <v>68008.379230099512</v>
      </c>
      <c r="O81" s="108">
        <f>IF(D81&gt;$C$10,"",Podaci!$B$12*(D81=0)+Podaci!$B$14*(MOD(D81,12)=0)*(D81&lt;&gt;$C$10)+Podaci!$B$16)</f>
        <v>0</v>
      </c>
      <c r="P81" s="108">
        <f>IF(D81&gt;$C$10,"",IF(Podaci!$B$5="kn",K81+O81,K81+O81/F81))</f>
        <v>921.07632537856023</v>
      </c>
    </row>
    <row r="82" spans="4:16" x14ac:dyDescent="0.2">
      <c r="D82" s="25">
        <f t="shared" si="12"/>
        <v>79</v>
      </c>
      <c r="E82" s="37">
        <f t="shared" si="13"/>
        <v>45597</v>
      </c>
      <c r="F82" s="104">
        <f>IF(D82&gt;$C$10,"",VLOOKUP(E82,Podaci!L:M,2))</f>
        <v>7.9</v>
      </c>
      <c r="G82" s="28">
        <f>IF(D81&gt;=$C$10,"",VLOOKUP(E82,Podaci!E:G,3,TRUE))</f>
        <v>8</v>
      </c>
      <c r="H82" s="34">
        <f>IF(D81&gt;=$C$10,"",VLOOKUP(E82,Podaci!E:J,6,TRUE))</f>
        <v>1.0066666666666666</v>
      </c>
      <c r="I82" s="34">
        <f t="shared" si="7"/>
        <v>1.9694284176084125</v>
      </c>
      <c r="J82" s="84">
        <f t="shared" si="8"/>
        <v>116.59193992133675</v>
      </c>
      <c r="K82" s="85">
        <f t="shared" si="9"/>
        <v>921.07632537856034</v>
      </c>
      <c r="L82" s="85">
        <f t="shared" si="10"/>
        <v>467.6871305112349</v>
      </c>
      <c r="M82" s="85">
        <f t="shared" si="11"/>
        <v>453.38919486732544</v>
      </c>
      <c r="N82" s="86">
        <f>IF(D81&gt;=$C$10,"",N81*H82-K82-SUMPRODUCT(--(MONTH(Podaci!$O$5:$O$25)=MONTH(E82)),--(YEAR(Podaci!$O$5:$O$25)=YEAR(E82)),Podaci!$P$5:$P$25))</f>
        <v>67540.692099588283</v>
      </c>
      <c r="O82" s="108">
        <f>IF(D82&gt;$C$10,"",Podaci!$B$12*(D82=0)+Podaci!$B$14*(MOD(D82,12)=0)*(D82&lt;&gt;$C$10)+Podaci!$B$16)</f>
        <v>0</v>
      </c>
      <c r="P82" s="108">
        <f>IF(D82&gt;$C$10,"",IF(Podaci!$B$5="kn",K82+O82,K82+O82/F82))</f>
        <v>921.07632537856034</v>
      </c>
    </row>
    <row r="83" spans="4:16" x14ac:dyDescent="0.2">
      <c r="D83" s="25">
        <f t="shared" si="12"/>
        <v>80</v>
      </c>
      <c r="E83" s="37">
        <f t="shared" si="13"/>
        <v>45627</v>
      </c>
      <c r="F83" s="104">
        <f>IF(D83&gt;$C$10,"",VLOOKUP(E83,Podaci!L:M,2))</f>
        <v>7.9</v>
      </c>
      <c r="G83" s="28">
        <f>IF(D82&gt;=$C$10,"",VLOOKUP(E83,Podaci!E:G,3,TRUE))</f>
        <v>8</v>
      </c>
      <c r="H83" s="34">
        <f>IF(D82&gt;=$C$10,"",VLOOKUP(E83,Podaci!E:J,6,TRUE))</f>
        <v>1.0066666666666666</v>
      </c>
      <c r="I83" s="34">
        <f t="shared" si="7"/>
        <v>1.9563858453063701</v>
      </c>
      <c r="J83" s="84">
        <f t="shared" si="8"/>
        <v>116.59193992133676</v>
      </c>
      <c r="K83" s="85">
        <f t="shared" si="9"/>
        <v>921.07632537856045</v>
      </c>
      <c r="L83" s="85">
        <f t="shared" si="10"/>
        <v>470.80504471464315</v>
      </c>
      <c r="M83" s="85">
        <f t="shared" si="11"/>
        <v>450.27128066391731</v>
      </c>
      <c r="N83" s="86">
        <f>IF(D82&gt;=$C$10,"",N82*H83-K83-SUMPRODUCT(--(MONTH(Podaci!$O$5:$O$25)=MONTH(E83)),--(YEAR(Podaci!$O$5:$O$25)=YEAR(E83)),Podaci!$P$5:$P$25))</f>
        <v>67069.887054873645</v>
      </c>
      <c r="O83" s="108">
        <f>IF(D83&gt;$C$10,"",Podaci!$B$12*(D83=0)+Podaci!$B$14*(MOD(D83,12)=0)*(D83&lt;&gt;$C$10)+Podaci!$B$16)</f>
        <v>0</v>
      </c>
      <c r="P83" s="108">
        <f>IF(D83&gt;$C$10,"",IF(Podaci!$B$5="kn",K83+O83,K83+O83/F83))</f>
        <v>921.07632537856045</v>
      </c>
    </row>
    <row r="84" spans="4:16" x14ac:dyDescent="0.2">
      <c r="D84" s="25">
        <f t="shared" si="12"/>
        <v>81</v>
      </c>
      <c r="E84" s="37">
        <f t="shared" si="13"/>
        <v>45658</v>
      </c>
      <c r="F84" s="104">
        <f>IF(D84&gt;$C$10,"",VLOOKUP(E84,Podaci!L:M,2))</f>
        <v>8</v>
      </c>
      <c r="G84" s="28">
        <f>IF(D83&gt;=$C$10,"",VLOOKUP(E84,Podaci!E:G,3,TRUE))</f>
        <v>8</v>
      </c>
      <c r="H84" s="34">
        <f>IF(D83&gt;=$C$10,"",VLOOKUP(E84,Podaci!E:J,6,TRUE))</f>
        <v>1.0066666666666666</v>
      </c>
      <c r="I84" s="34">
        <f t="shared" si="7"/>
        <v>1.9434296476553345</v>
      </c>
      <c r="J84" s="84">
        <f t="shared" si="8"/>
        <v>115.13454067232007</v>
      </c>
      <c r="K84" s="85">
        <f t="shared" si="9"/>
        <v>921.07632537856057</v>
      </c>
      <c r="L84" s="85">
        <f t="shared" si="10"/>
        <v>473.94374501274086</v>
      </c>
      <c r="M84" s="85">
        <f t="shared" si="11"/>
        <v>447.13258036581971</v>
      </c>
      <c r="N84" s="86">
        <f>IF(D83&gt;=$C$10,"",N83*H84-K84-SUMPRODUCT(--(MONTH(Podaci!$O$5:$O$25)=MONTH(E84)),--(YEAR(Podaci!$O$5:$O$25)=YEAR(E84)),Podaci!$P$5:$P$25))</f>
        <v>66595.943309860915</v>
      </c>
      <c r="O84" s="108">
        <f>IF(D84&gt;$C$10,"",Podaci!$B$12*(D84=0)+Podaci!$B$14*(MOD(D84,12)=0)*(D84&lt;&gt;$C$10)+Podaci!$B$16)</f>
        <v>0</v>
      </c>
      <c r="P84" s="108">
        <f>IF(D84&gt;$C$10,"",IF(Podaci!$B$5="kn",K84+O84,K84+O84/F84))</f>
        <v>921.07632537856057</v>
      </c>
    </row>
    <row r="85" spans="4:16" x14ac:dyDescent="0.2">
      <c r="D85" s="25">
        <f t="shared" si="12"/>
        <v>82</v>
      </c>
      <c r="E85" s="37">
        <f t="shared" si="13"/>
        <v>45689</v>
      </c>
      <c r="F85" s="104">
        <f>IF(D85&gt;$C$10,"",VLOOKUP(E85,Podaci!L:M,2))</f>
        <v>8</v>
      </c>
      <c r="G85" s="28">
        <f>IF(D84&gt;=$C$10,"",VLOOKUP(E85,Podaci!E:G,3,TRUE))</f>
        <v>8</v>
      </c>
      <c r="H85" s="34">
        <f>IF(D84&gt;=$C$10,"",VLOOKUP(E85,Podaci!E:J,6,TRUE))</f>
        <v>1.0066666666666666</v>
      </c>
      <c r="I85" s="34">
        <f t="shared" si="7"/>
        <v>1.9305592526377495</v>
      </c>
      <c r="J85" s="84">
        <f t="shared" si="8"/>
        <v>115.1345406723201</v>
      </c>
      <c r="K85" s="85">
        <f t="shared" si="9"/>
        <v>921.0763253785608</v>
      </c>
      <c r="L85" s="85">
        <f t="shared" si="10"/>
        <v>477.10336997949258</v>
      </c>
      <c r="M85" s="85">
        <f t="shared" si="11"/>
        <v>443.97295539906821</v>
      </c>
      <c r="N85" s="86">
        <f>IF(D84&gt;=$C$10,"",N84*H85-K85-SUMPRODUCT(--(MONTH(Podaci!$O$5:$O$25)=MONTH(E85)),--(YEAR(Podaci!$O$5:$O$25)=YEAR(E85)),Podaci!$P$5:$P$25))</f>
        <v>66118.839939881422</v>
      </c>
      <c r="O85" s="108">
        <f>IF(D85&gt;$C$10,"",Podaci!$B$12*(D85=0)+Podaci!$B$14*(MOD(D85,12)=0)*(D85&lt;&gt;$C$10)+Podaci!$B$16)</f>
        <v>0</v>
      </c>
      <c r="P85" s="108">
        <f>IF(D85&gt;$C$10,"",IF(Podaci!$B$5="kn",K85+O85,K85+O85/F85))</f>
        <v>921.0763253785608</v>
      </c>
    </row>
    <row r="86" spans="4:16" x14ac:dyDescent="0.2">
      <c r="D86" s="25">
        <f t="shared" si="12"/>
        <v>83</v>
      </c>
      <c r="E86" s="37">
        <f t="shared" si="13"/>
        <v>45717</v>
      </c>
      <c r="F86" s="104">
        <f>IF(D86&gt;$C$10,"",VLOOKUP(E86,Podaci!L:M,2))</f>
        <v>8</v>
      </c>
      <c r="G86" s="28">
        <f>IF(D85&gt;=$C$10,"",VLOOKUP(E86,Podaci!E:G,3,TRUE))</f>
        <v>8</v>
      </c>
      <c r="H86" s="34">
        <f>IF(D85&gt;=$C$10,"",VLOOKUP(E86,Podaci!E:J,6,TRUE))</f>
        <v>1.0066666666666666</v>
      </c>
      <c r="I86" s="34">
        <f t="shared" si="7"/>
        <v>1.9177740920242548</v>
      </c>
      <c r="J86" s="84">
        <f t="shared" si="8"/>
        <v>115.13454067232007</v>
      </c>
      <c r="K86" s="85">
        <f t="shared" si="9"/>
        <v>921.07632537856057</v>
      </c>
      <c r="L86" s="85">
        <f t="shared" si="10"/>
        <v>480.28405911268891</v>
      </c>
      <c r="M86" s="85">
        <f t="shared" si="11"/>
        <v>440.79226626587166</v>
      </c>
      <c r="N86" s="86">
        <f>IF(D85&gt;=$C$10,"",N85*H86-K86-SUMPRODUCT(--(MONTH(Podaci!$O$5:$O$25)=MONTH(E86)),--(YEAR(Podaci!$O$5:$O$25)=YEAR(E86)),Podaci!$P$5:$P$25))</f>
        <v>65638.555880768734</v>
      </c>
      <c r="O86" s="108">
        <f>IF(D86&gt;$C$10,"",Podaci!$B$12*(D86=0)+Podaci!$B$14*(MOD(D86,12)=0)*(D86&lt;&gt;$C$10)+Podaci!$B$16)</f>
        <v>0</v>
      </c>
      <c r="P86" s="108">
        <f>IF(D86&gt;$C$10,"",IF(Podaci!$B$5="kn",K86+O86,K86+O86/F86))</f>
        <v>921.07632537856057</v>
      </c>
    </row>
    <row r="87" spans="4:16" x14ac:dyDescent="0.2">
      <c r="D87" s="25">
        <f t="shared" si="12"/>
        <v>84</v>
      </c>
      <c r="E87" s="37">
        <f t="shared" si="13"/>
        <v>45748</v>
      </c>
      <c r="F87" s="104">
        <f>IF(D87&gt;$C$10,"",VLOOKUP(E87,Podaci!L:M,2))</f>
        <v>8</v>
      </c>
      <c r="G87" s="28">
        <f>IF(D86&gt;=$C$10,"",VLOOKUP(E87,Podaci!E:G,3,TRUE))</f>
        <v>8</v>
      </c>
      <c r="H87" s="34">
        <f>IF(D86&gt;=$C$10,"",VLOOKUP(E87,Podaci!E:J,6,TRUE))</f>
        <v>1.0066666666666666</v>
      </c>
      <c r="I87" s="34">
        <f t="shared" si="7"/>
        <v>1.9050736013485974</v>
      </c>
      <c r="J87" s="84">
        <f t="shared" si="8"/>
        <v>115.13454067232009</v>
      </c>
      <c r="K87" s="85">
        <f t="shared" si="9"/>
        <v>921.07632537856068</v>
      </c>
      <c r="L87" s="85">
        <f t="shared" si="10"/>
        <v>483.4859528401069</v>
      </c>
      <c r="M87" s="85">
        <f t="shared" si="11"/>
        <v>437.59037253845378</v>
      </c>
      <c r="N87" s="86">
        <f>IF(D86&gt;=$C$10,"",N86*H87-K87-SUMPRODUCT(--(MONTH(Podaci!$O$5:$O$25)=MONTH(E87)),--(YEAR(Podaci!$O$5:$O$25)=YEAR(E87)),Podaci!$P$5:$P$25))</f>
        <v>65155.069927928627</v>
      </c>
      <c r="O87" s="108">
        <f>IF(D87&gt;$C$10,"",Podaci!$B$12*(D87=0)+Podaci!$B$14*(MOD(D87,12)=0)*(D87&lt;&gt;$C$10)+Podaci!$B$16)</f>
        <v>0</v>
      </c>
      <c r="P87" s="108">
        <f>IF(D87&gt;$C$10,"",IF(Podaci!$B$5="kn",K87+O87,K87+O87/F87))</f>
        <v>921.07632537856068</v>
      </c>
    </row>
    <row r="88" spans="4:16" x14ac:dyDescent="0.2">
      <c r="D88" s="25">
        <f t="shared" si="12"/>
        <v>85</v>
      </c>
      <c r="E88" s="37">
        <f t="shared" si="13"/>
        <v>45778</v>
      </c>
      <c r="F88" s="104">
        <f>IF(D88&gt;$C$10,"",VLOOKUP(E88,Podaci!L:M,2))</f>
        <v>8</v>
      </c>
      <c r="G88" s="28">
        <f>IF(D87&gt;=$C$10,"",VLOOKUP(E88,Podaci!E:G,3,TRUE))</f>
        <v>8</v>
      </c>
      <c r="H88" s="34">
        <f>IF(D87&gt;=$C$10,"",VLOOKUP(E88,Podaci!E:J,6,TRUE))</f>
        <v>1.0066666666666666</v>
      </c>
      <c r="I88" s="34">
        <f t="shared" si="7"/>
        <v>1.892457219882713</v>
      </c>
      <c r="J88" s="84">
        <f t="shared" si="8"/>
        <v>115.13454067232007</v>
      </c>
      <c r="K88" s="85">
        <f t="shared" si="9"/>
        <v>921.07632537856057</v>
      </c>
      <c r="L88" s="85">
        <f t="shared" si="10"/>
        <v>486.70919252570746</v>
      </c>
      <c r="M88" s="85">
        <f t="shared" si="11"/>
        <v>434.3671328528531</v>
      </c>
      <c r="N88" s="86">
        <f>IF(D87&gt;=$C$10,"",N87*H88-K88-SUMPRODUCT(--(MONTH(Podaci!$O$5:$O$25)=MONTH(E88)),--(YEAR(Podaci!$O$5:$O$25)=YEAR(E88)),Podaci!$P$5:$P$25))</f>
        <v>64668.360735402915</v>
      </c>
      <c r="O88" s="108">
        <f>IF(D88&gt;$C$10,"",Podaci!$B$12*(D88=0)+Podaci!$B$14*(MOD(D88,12)=0)*(D88&lt;&gt;$C$10)+Podaci!$B$16)</f>
        <v>0</v>
      </c>
      <c r="P88" s="108">
        <f>IF(D88&gt;$C$10,"",IF(Podaci!$B$5="kn",K88+O88,K88+O88/F88))</f>
        <v>921.07632537856057</v>
      </c>
    </row>
    <row r="89" spans="4:16" x14ac:dyDescent="0.2">
      <c r="D89" s="25">
        <f t="shared" si="12"/>
        <v>86</v>
      </c>
      <c r="E89" s="37">
        <f t="shared" si="13"/>
        <v>45809</v>
      </c>
      <c r="F89" s="104">
        <f>IF(D89&gt;$C$10,"",VLOOKUP(E89,Podaci!L:M,2))</f>
        <v>8</v>
      </c>
      <c r="G89" s="28">
        <f>IF(D88&gt;=$C$10,"",VLOOKUP(E89,Podaci!E:G,3,TRUE))</f>
        <v>8</v>
      </c>
      <c r="H89" s="34">
        <f>IF(D88&gt;=$C$10,"",VLOOKUP(E89,Podaci!E:J,6,TRUE))</f>
        <v>1.0066666666666666</v>
      </c>
      <c r="I89" s="34">
        <f t="shared" si="7"/>
        <v>1.8799243906119663</v>
      </c>
      <c r="J89" s="84">
        <f t="shared" si="8"/>
        <v>115.1345406723201</v>
      </c>
      <c r="K89" s="85">
        <f t="shared" si="9"/>
        <v>921.0763253785608</v>
      </c>
      <c r="L89" s="85">
        <f t="shared" si="10"/>
        <v>489.9539204758791</v>
      </c>
      <c r="M89" s="85">
        <f t="shared" si="11"/>
        <v>431.12240490268169</v>
      </c>
      <c r="N89" s="86">
        <f>IF(D88&gt;=$C$10,"",N88*H89-K89-SUMPRODUCT(--(MONTH(Podaci!$O$5:$O$25)=MONTH(E89)),--(YEAR(Podaci!$O$5:$O$25)=YEAR(E89)),Podaci!$P$5:$P$25))</f>
        <v>64178.406814927032</v>
      </c>
      <c r="O89" s="108">
        <f>IF(D89&gt;$C$10,"",Podaci!$B$12*(D89=0)+Podaci!$B$14*(MOD(D89,12)=0)*(D89&lt;&gt;$C$10)+Podaci!$B$16)</f>
        <v>0</v>
      </c>
      <c r="P89" s="108">
        <f>IF(D89&gt;$C$10,"",IF(Podaci!$B$5="kn",K89+O89,K89+O89/F89))</f>
        <v>921.0763253785608</v>
      </c>
    </row>
    <row r="90" spans="4:16" x14ac:dyDescent="0.2">
      <c r="D90" s="25">
        <f t="shared" si="12"/>
        <v>87</v>
      </c>
      <c r="E90" s="37">
        <f t="shared" si="13"/>
        <v>45839</v>
      </c>
      <c r="F90" s="104">
        <f>IF(D90&gt;$C$10,"",VLOOKUP(E90,Podaci!L:M,2))</f>
        <v>8</v>
      </c>
      <c r="G90" s="28">
        <f>IF(D89&gt;=$C$10,"",VLOOKUP(E90,Podaci!E:G,3,TRUE))</f>
        <v>8</v>
      </c>
      <c r="H90" s="34">
        <f>IF(D89&gt;=$C$10,"",VLOOKUP(E90,Podaci!E:J,6,TRUE))</f>
        <v>1.0066666666666666</v>
      </c>
      <c r="I90" s="34">
        <f t="shared" si="7"/>
        <v>1.8674745602105629</v>
      </c>
      <c r="J90" s="84">
        <f t="shared" si="8"/>
        <v>115.13454067232009</v>
      </c>
      <c r="K90" s="85">
        <f t="shared" si="9"/>
        <v>921.07632537856068</v>
      </c>
      <c r="L90" s="85">
        <f t="shared" si="10"/>
        <v>493.22027994571818</v>
      </c>
      <c r="M90" s="85">
        <f t="shared" si="11"/>
        <v>427.85604543284251</v>
      </c>
      <c r="N90" s="86">
        <f>IF(D89&gt;=$C$10,"",N89*H90-K90-SUMPRODUCT(--(MONTH(Podaci!$O$5:$O$25)=MONTH(E90)),--(YEAR(Podaci!$O$5:$O$25)=YEAR(E90)),Podaci!$P$5:$P$25))</f>
        <v>63685.186534981309</v>
      </c>
      <c r="O90" s="108">
        <f>IF(D90&gt;$C$10,"",Podaci!$B$12*(D90=0)+Podaci!$B$14*(MOD(D90,12)=0)*(D90&lt;&gt;$C$10)+Podaci!$B$16)</f>
        <v>0</v>
      </c>
      <c r="P90" s="108">
        <f>IF(D90&gt;$C$10,"",IF(Podaci!$B$5="kn",K90+O90,K90+O90/F90))</f>
        <v>921.07632537856068</v>
      </c>
    </row>
    <row r="91" spans="4:16" x14ac:dyDescent="0.2">
      <c r="D91" s="25">
        <f t="shared" si="12"/>
        <v>88</v>
      </c>
      <c r="E91" s="37">
        <f t="shared" si="13"/>
        <v>45870</v>
      </c>
      <c r="F91" s="104">
        <f>IF(D91&gt;$C$10,"",VLOOKUP(E91,Podaci!L:M,2))</f>
        <v>8</v>
      </c>
      <c r="G91" s="28">
        <f>IF(D90&gt;=$C$10,"",VLOOKUP(E91,Podaci!E:G,3,TRUE))</f>
        <v>8</v>
      </c>
      <c r="H91" s="34">
        <f>IF(D90&gt;=$C$10,"",VLOOKUP(E91,Podaci!E:J,6,TRUE))</f>
        <v>1.0066666666666666</v>
      </c>
      <c r="I91" s="34">
        <f t="shared" si="7"/>
        <v>1.8551071790171156</v>
      </c>
      <c r="J91" s="84">
        <f t="shared" si="8"/>
        <v>115.13454067232006</v>
      </c>
      <c r="K91" s="85">
        <f t="shared" si="9"/>
        <v>921.07632537856045</v>
      </c>
      <c r="L91" s="85">
        <f t="shared" si="10"/>
        <v>496.50841514535608</v>
      </c>
      <c r="M91" s="85">
        <f t="shared" si="11"/>
        <v>424.56791023320437</v>
      </c>
      <c r="N91" s="86">
        <f>IF(D90&gt;=$C$10,"",N90*H91-K91-SUMPRODUCT(--(MONTH(Podaci!$O$5:$O$25)=MONTH(E91)),--(YEAR(Podaci!$O$5:$O$25)=YEAR(E91)),Podaci!$P$5:$P$25))</f>
        <v>63188.678119835953</v>
      </c>
      <c r="O91" s="108">
        <f>IF(D91&gt;$C$10,"",Podaci!$B$12*(D91=0)+Podaci!$B$14*(MOD(D91,12)=0)*(D91&lt;&gt;$C$10)+Podaci!$B$16)</f>
        <v>0</v>
      </c>
      <c r="P91" s="108">
        <f>IF(D91&gt;$C$10,"",IF(Podaci!$B$5="kn",K91+O91,K91+O91/F91))</f>
        <v>921.07632537856045</v>
      </c>
    </row>
    <row r="92" spans="4:16" x14ac:dyDescent="0.2">
      <c r="D92" s="25">
        <f t="shared" si="12"/>
        <v>89</v>
      </c>
      <c r="E92" s="37">
        <f t="shared" si="13"/>
        <v>45901</v>
      </c>
      <c r="F92" s="104">
        <f>IF(D92&gt;$C$10,"",VLOOKUP(E92,Podaci!L:M,2))</f>
        <v>8</v>
      </c>
      <c r="G92" s="28">
        <f>IF(D91&gt;=$C$10,"",VLOOKUP(E92,Podaci!E:G,3,TRUE))</f>
        <v>8</v>
      </c>
      <c r="H92" s="34">
        <f>IF(D91&gt;=$C$10,"",VLOOKUP(E92,Podaci!E:J,6,TRUE))</f>
        <v>1.0066666666666666</v>
      </c>
      <c r="I92" s="34">
        <f t="shared" si="7"/>
        <v>1.8428217010103798</v>
      </c>
      <c r="J92" s="84">
        <f t="shared" si="8"/>
        <v>115.13454067232007</v>
      </c>
      <c r="K92" s="85">
        <f t="shared" si="9"/>
        <v>921.07632537856057</v>
      </c>
      <c r="L92" s="85">
        <f t="shared" si="10"/>
        <v>499.8184712463252</v>
      </c>
      <c r="M92" s="85">
        <f t="shared" si="11"/>
        <v>421.25785413223537</v>
      </c>
      <c r="N92" s="86">
        <f>IF(D91&gt;=$C$10,"",N91*H92-K92-SUMPRODUCT(--(MONTH(Podaci!$O$5:$O$25)=MONTH(E92)),--(YEAR(Podaci!$O$5:$O$25)=YEAR(E92)),Podaci!$P$5:$P$25))</f>
        <v>62688.859648589627</v>
      </c>
      <c r="O92" s="108">
        <f>IF(D92&gt;$C$10,"",Podaci!$B$12*(D92=0)+Podaci!$B$14*(MOD(D92,12)=0)*(D92&lt;&gt;$C$10)+Podaci!$B$16)</f>
        <v>0</v>
      </c>
      <c r="P92" s="108">
        <f>IF(D92&gt;$C$10,"",IF(Podaci!$B$5="kn",K92+O92,K92+O92/F92))</f>
        <v>921.07632537856057</v>
      </c>
    </row>
    <row r="93" spans="4:16" x14ac:dyDescent="0.2">
      <c r="D93" s="25">
        <f t="shared" si="12"/>
        <v>90</v>
      </c>
      <c r="E93" s="37">
        <f t="shared" si="13"/>
        <v>45931</v>
      </c>
      <c r="F93" s="104">
        <f>IF(D93&gt;$C$10,"",VLOOKUP(E93,Podaci!L:M,2))</f>
        <v>8</v>
      </c>
      <c r="G93" s="28">
        <f>IF(D92&gt;=$C$10,"",VLOOKUP(E93,Podaci!E:G,3,TRUE))</f>
        <v>8</v>
      </c>
      <c r="H93" s="34">
        <f>IF(D92&gt;=$C$10,"",VLOOKUP(E93,Podaci!E:J,6,TRUE))</f>
        <v>1.0066666666666666</v>
      </c>
      <c r="I93" s="34">
        <f t="shared" si="7"/>
        <v>1.8306175837851457</v>
      </c>
      <c r="J93" s="84">
        <f t="shared" si="8"/>
        <v>115.13454067232007</v>
      </c>
      <c r="K93" s="85">
        <f t="shared" si="9"/>
        <v>921.07632537856057</v>
      </c>
      <c r="L93" s="85">
        <f t="shared" si="10"/>
        <v>503.15059438796732</v>
      </c>
      <c r="M93" s="85">
        <f t="shared" si="11"/>
        <v>417.92573099059325</v>
      </c>
      <c r="N93" s="86">
        <f>IF(D92&gt;=$C$10,"",N92*H93-K93-SUMPRODUCT(--(MONTH(Podaci!$O$5:$O$25)=MONTH(E93)),--(YEAR(Podaci!$O$5:$O$25)=YEAR(E93)),Podaci!$P$5:$P$25))</f>
        <v>62185.709054201659</v>
      </c>
      <c r="O93" s="108">
        <f>IF(D93&gt;$C$10,"",Podaci!$B$12*(D93=0)+Podaci!$B$14*(MOD(D93,12)=0)*(D93&lt;&gt;$C$10)+Podaci!$B$16)</f>
        <v>0</v>
      </c>
      <c r="P93" s="108">
        <f>IF(D93&gt;$C$10,"",IF(Podaci!$B$5="kn",K93+O93,K93+O93/F93))</f>
        <v>921.07632537856057</v>
      </c>
    </row>
    <row r="94" spans="4:16" x14ac:dyDescent="0.2">
      <c r="D94" s="25">
        <f t="shared" si="12"/>
        <v>91</v>
      </c>
      <c r="E94" s="37">
        <f t="shared" si="13"/>
        <v>45962</v>
      </c>
      <c r="F94" s="104">
        <f>IF(D94&gt;$C$10,"",VLOOKUP(E94,Podaci!L:M,2))</f>
        <v>8</v>
      </c>
      <c r="G94" s="28">
        <f>IF(D93&gt;=$C$10,"",VLOOKUP(E94,Podaci!E:G,3,TRUE))</f>
        <v>8</v>
      </c>
      <c r="H94" s="34">
        <f>IF(D93&gt;=$C$10,"",VLOOKUP(E94,Podaci!E:J,6,TRUE))</f>
        <v>1.0066666666666666</v>
      </c>
      <c r="I94" s="34">
        <f t="shared" si="7"/>
        <v>1.8184942885282906</v>
      </c>
      <c r="J94" s="84">
        <f t="shared" si="8"/>
        <v>115.13454067232006</v>
      </c>
      <c r="K94" s="85">
        <f t="shared" si="9"/>
        <v>921.07632537856045</v>
      </c>
      <c r="L94" s="85">
        <f t="shared" si="10"/>
        <v>506.50493168388698</v>
      </c>
      <c r="M94" s="85">
        <f t="shared" si="11"/>
        <v>414.57139369467347</v>
      </c>
      <c r="N94" s="86">
        <f>IF(D93&gt;=$C$10,"",N93*H94-K94-SUMPRODUCT(--(MONTH(Podaci!$O$5:$O$25)=MONTH(E94)),--(YEAR(Podaci!$O$5:$O$25)=YEAR(E94)),Podaci!$P$5:$P$25))</f>
        <v>61679.204122517767</v>
      </c>
      <c r="O94" s="108">
        <f>IF(D94&gt;$C$10,"",Podaci!$B$12*(D94=0)+Podaci!$B$14*(MOD(D94,12)=0)*(D94&lt;&gt;$C$10)+Podaci!$B$16)</f>
        <v>0</v>
      </c>
      <c r="P94" s="108">
        <f>IF(D94&gt;$C$10,"",IF(Podaci!$B$5="kn",K94+O94,K94+O94/F94))</f>
        <v>921.07632537856045</v>
      </c>
    </row>
    <row r="95" spans="4:16" x14ac:dyDescent="0.2">
      <c r="D95" s="25">
        <f t="shared" si="12"/>
        <v>92</v>
      </c>
      <c r="E95" s="37">
        <f t="shared" si="13"/>
        <v>45992</v>
      </c>
      <c r="F95" s="104">
        <f>IF(D95&gt;$C$10,"",VLOOKUP(E95,Podaci!L:M,2))</f>
        <v>8</v>
      </c>
      <c r="G95" s="28">
        <f>IF(D94&gt;=$C$10,"",VLOOKUP(E95,Podaci!E:G,3,TRUE))</f>
        <v>8</v>
      </c>
      <c r="H95" s="34">
        <f>IF(D94&gt;=$C$10,"",VLOOKUP(E95,Podaci!E:J,6,TRUE))</f>
        <v>1.0066666666666666</v>
      </c>
      <c r="I95" s="34">
        <f t="shared" si="7"/>
        <v>1.8064512799949906</v>
      </c>
      <c r="J95" s="84">
        <f t="shared" si="8"/>
        <v>115.13454067232007</v>
      </c>
      <c r="K95" s="85">
        <f t="shared" si="9"/>
        <v>921.07632537856057</v>
      </c>
      <c r="L95" s="85">
        <f t="shared" si="10"/>
        <v>509.88163122844634</v>
      </c>
      <c r="M95" s="85">
        <f t="shared" si="11"/>
        <v>411.19469415011423</v>
      </c>
      <c r="N95" s="86">
        <f>IF(D94&gt;=$C$10,"",N94*H95-K95-SUMPRODUCT(--(MONTH(Podaci!$O$5:$O$25)=MONTH(E95)),--(YEAR(Podaci!$O$5:$O$25)=YEAR(E95)),Podaci!$P$5:$P$25))</f>
        <v>61169.32249128932</v>
      </c>
      <c r="O95" s="108">
        <f>IF(D95&gt;$C$10,"",Podaci!$B$12*(D95=0)+Podaci!$B$14*(MOD(D95,12)=0)*(D95&lt;&gt;$C$10)+Podaci!$B$16)</f>
        <v>0</v>
      </c>
      <c r="P95" s="108">
        <f>IF(D95&gt;$C$10,"",IF(Podaci!$B$5="kn",K95+O95,K95+O95/F95))</f>
        <v>921.07632537856057</v>
      </c>
    </row>
    <row r="96" spans="4:16" x14ac:dyDescent="0.2">
      <c r="D96" s="25">
        <f t="shared" si="12"/>
        <v>93</v>
      </c>
      <c r="E96" s="37">
        <f t="shared" si="13"/>
        <v>46023</v>
      </c>
      <c r="F96" s="104">
        <f>IF(D96&gt;$C$10,"",VLOOKUP(E96,Podaci!L:M,2))</f>
        <v>8</v>
      </c>
      <c r="G96" s="28">
        <f>IF(D95&gt;=$C$10,"",VLOOKUP(E96,Podaci!E:G,3,TRUE))</f>
        <v>8</v>
      </c>
      <c r="H96" s="34">
        <f>IF(D95&gt;=$C$10,"",VLOOKUP(E96,Podaci!E:J,6,TRUE))</f>
        <v>1.0066666666666666</v>
      </c>
      <c r="I96" s="34">
        <f t="shared" si="7"/>
        <v>1.7944880264850902</v>
      </c>
      <c r="J96" s="84">
        <f t="shared" si="8"/>
        <v>115.13454067232006</v>
      </c>
      <c r="K96" s="85">
        <f t="shared" si="9"/>
        <v>921.07632537856045</v>
      </c>
      <c r="L96" s="85">
        <f t="shared" si="10"/>
        <v>513.28084210330246</v>
      </c>
      <c r="M96" s="85">
        <f t="shared" si="11"/>
        <v>407.79548327525799</v>
      </c>
      <c r="N96" s="86">
        <f>IF(D95&gt;=$C$10,"",N95*H96-K96-SUMPRODUCT(--(MONTH(Podaci!$O$5:$O$25)=MONTH(E96)),--(YEAR(Podaci!$O$5:$O$25)=YEAR(E96)),Podaci!$P$5:$P$25))</f>
        <v>60656.041649186016</v>
      </c>
      <c r="O96" s="108">
        <f>IF(D96&gt;$C$10,"",Podaci!$B$12*(D96=0)+Podaci!$B$14*(MOD(D96,12)=0)*(D96&lt;&gt;$C$10)+Podaci!$B$16)</f>
        <v>0</v>
      </c>
      <c r="P96" s="108">
        <f>IF(D96&gt;$C$10,"",IF(Podaci!$B$5="kn",K96+O96,K96+O96/F96))</f>
        <v>921.07632537856045</v>
      </c>
    </row>
    <row r="97" spans="4:16" x14ac:dyDescent="0.2">
      <c r="D97" s="25">
        <f t="shared" si="12"/>
        <v>94</v>
      </c>
      <c r="E97" s="37">
        <f t="shared" si="13"/>
        <v>46054</v>
      </c>
      <c r="F97" s="104">
        <f>IF(D97&gt;$C$10,"",VLOOKUP(E97,Podaci!L:M,2))</f>
        <v>8</v>
      </c>
      <c r="G97" s="28">
        <f>IF(D96&gt;=$C$10,"",VLOOKUP(E97,Podaci!E:G,3,TRUE))</f>
        <v>8</v>
      </c>
      <c r="H97" s="34">
        <f>IF(D96&gt;=$C$10,"",VLOOKUP(E97,Podaci!E:J,6,TRUE))</f>
        <v>1.0066666666666666</v>
      </c>
      <c r="I97" s="34">
        <f t="shared" si="7"/>
        <v>1.7826039998196259</v>
      </c>
      <c r="J97" s="84">
        <f t="shared" si="8"/>
        <v>115.13454067232007</v>
      </c>
      <c r="K97" s="85">
        <f t="shared" si="9"/>
        <v>921.07632537856057</v>
      </c>
      <c r="L97" s="85">
        <f t="shared" si="10"/>
        <v>516.70271438399118</v>
      </c>
      <c r="M97" s="85">
        <f t="shared" si="11"/>
        <v>404.37361099456933</v>
      </c>
      <c r="N97" s="86">
        <f>IF(D96&gt;=$C$10,"",N96*H97-K97-SUMPRODUCT(--(MONTH(Podaci!$O$5:$O$25)=MONTH(E97)),--(YEAR(Podaci!$O$5:$O$25)=YEAR(E97)),Podaci!$P$5:$P$25))</f>
        <v>60139.338934802021</v>
      </c>
      <c r="O97" s="108">
        <f>IF(D97&gt;$C$10,"",Podaci!$B$12*(D97=0)+Podaci!$B$14*(MOD(D97,12)=0)*(D97&lt;&gt;$C$10)+Podaci!$B$16)</f>
        <v>0</v>
      </c>
      <c r="P97" s="108">
        <f>IF(D97&gt;$C$10,"",IF(Podaci!$B$5="kn",K97+O97,K97+O97/F97))</f>
        <v>921.07632537856057</v>
      </c>
    </row>
    <row r="98" spans="4:16" x14ac:dyDescent="0.2">
      <c r="D98" s="25">
        <f t="shared" si="12"/>
        <v>95</v>
      </c>
      <c r="E98" s="37">
        <f t="shared" si="13"/>
        <v>46082</v>
      </c>
      <c r="F98" s="104">
        <f>IF(D98&gt;$C$10,"",VLOOKUP(E98,Podaci!L:M,2))</f>
        <v>8</v>
      </c>
      <c r="G98" s="28">
        <f>IF(D97&gt;=$C$10,"",VLOOKUP(E98,Podaci!E:G,3,TRUE))</f>
        <v>8</v>
      </c>
      <c r="H98" s="34">
        <f>IF(D97&gt;=$C$10,"",VLOOKUP(E98,Podaci!E:J,6,TRUE))</f>
        <v>1.0066666666666666</v>
      </c>
      <c r="I98" s="34">
        <f t="shared" si="7"/>
        <v>1.7707986753175093</v>
      </c>
      <c r="J98" s="84">
        <f t="shared" si="8"/>
        <v>115.13454067232007</v>
      </c>
      <c r="K98" s="85">
        <f t="shared" si="9"/>
        <v>921.07632537856057</v>
      </c>
      <c r="L98" s="85">
        <f t="shared" si="10"/>
        <v>520.14739914655115</v>
      </c>
      <c r="M98" s="85">
        <f t="shared" si="11"/>
        <v>400.92892623200936</v>
      </c>
      <c r="N98" s="86">
        <f>IF(D97&gt;=$C$10,"",N97*H98-K98-SUMPRODUCT(--(MONTH(Podaci!$O$5:$O$25)=MONTH(E98)),--(YEAR(Podaci!$O$5:$O$25)=YEAR(E98)),Podaci!$P$5:$P$25))</f>
        <v>59619.191535655467</v>
      </c>
      <c r="O98" s="108">
        <f>IF(D98&gt;$C$10,"",Podaci!$B$12*(D98=0)+Podaci!$B$14*(MOD(D98,12)=0)*(D98&lt;&gt;$C$10)+Podaci!$B$16)</f>
        <v>0</v>
      </c>
      <c r="P98" s="108">
        <f>IF(D98&gt;$C$10,"",IF(Podaci!$B$5="kn",K98+O98,K98+O98/F98))</f>
        <v>921.07632537856057</v>
      </c>
    </row>
    <row r="99" spans="4:16" x14ac:dyDescent="0.2">
      <c r="D99" s="25">
        <f t="shared" si="12"/>
        <v>96</v>
      </c>
      <c r="E99" s="37">
        <f t="shared" si="13"/>
        <v>46113</v>
      </c>
      <c r="F99" s="104">
        <f>IF(D99&gt;$C$10,"",VLOOKUP(E99,Podaci!L:M,2))</f>
        <v>8</v>
      </c>
      <c r="G99" s="28">
        <f>IF(D98&gt;=$C$10,"",VLOOKUP(E99,Podaci!E:G,3,TRUE))</f>
        <v>5</v>
      </c>
      <c r="H99" s="34">
        <f>IF(D98&gt;=$C$10,"",VLOOKUP(E99,Podaci!E:J,6,TRUE))</f>
        <v>1.0041666666666667</v>
      </c>
      <c r="I99" s="34">
        <f t="shared" si="7"/>
        <v>1.4239445357769853</v>
      </c>
      <c r="J99" s="84">
        <f t="shared" si="8"/>
        <v>104.29629601960508</v>
      </c>
      <c r="K99" s="85">
        <f t="shared" si="9"/>
        <v>834.37036815684064</v>
      </c>
      <c r="L99" s="85">
        <f t="shared" si="10"/>
        <v>585.95707009161038</v>
      </c>
      <c r="M99" s="85">
        <f t="shared" si="11"/>
        <v>248.41329806523024</v>
      </c>
      <c r="N99" s="86">
        <f>IF(D98&gt;=$C$10,"",N98*H99-K99-SUMPRODUCT(--(MONTH(Podaci!$O$5:$O$25)=MONTH(E99)),--(YEAR(Podaci!$O$5:$O$25)=YEAR(E99)),Podaci!$P$5:$P$25))</f>
        <v>59033.234465563852</v>
      </c>
      <c r="O99" s="108">
        <f>IF(D99&gt;$C$10,"",Podaci!$B$12*(D99=0)+Podaci!$B$14*(MOD(D99,12)=0)*(D99&lt;&gt;$C$10)+Podaci!$B$16)</f>
        <v>0</v>
      </c>
      <c r="P99" s="108">
        <f>IF(D99&gt;$C$10,"",IF(Podaci!$B$5="kn",K99+O99,K99+O99/F99))</f>
        <v>834.37036815684064</v>
      </c>
    </row>
    <row r="100" spans="4:16" x14ac:dyDescent="0.2">
      <c r="D100" s="25">
        <f t="shared" si="12"/>
        <v>97</v>
      </c>
      <c r="E100" s="37">
        <f t="shared" si="13"/>
        <v>46143</v>
      </c>
      <c r="F100" s="104">
        <f>IF(D100&gt;$C$10,"",VLOOKUP(E100,Podaci!L:M,2))</f>
        <v>8</v>
      </c>
      <c r="G100" s="28">
        <f>IF(D99&gt;=$C$10,"",VLOOKUP(E100,Podaci!E:G,3,TRUE))</f>
        <v>5</v>
      </c>
      <c r="H100" s="34">
        <f>IF(D99&gt;=$C$10,"",VLOOKUP(E100,Podaci!E:J,6,TRUE))</f>
        <v>1.0041666666666667</v>
      </c>
      <c r="I100" s="34">
        <f t="shared" si="7"/>
        <v>1.4180360522260433</v>
      </c>
      <c r="J100" s="84">
        <f t="shared" si="8"/>
        <v>104.29629601960509</v>
      </c>
      <c r="K100" s="85">
        <f t="shared" si="9"/>
        <v>834.37036815684075</v>
      </c>
      <c r="L100" s="85">
        <f t="shared" si="10"/>
        <v>588.3985578836589</v>
      </c>
      <c r="M100" s="85">
        <f t="shared" si="11"/>
        <v>245.97181027318183</v>
      </c>
      <c r="N100" s="86">
        <f>IF(D99&gt;=$C$10,"",N99*H100-K100-SUMPRODUCT(--(MONTH(Podaci!$O$5:$O$25)=MONTH(E100)),--(YEAR(Podaci!$O$5:$O$25)=YEAR(E100)),Podaci!$P$5:$P$25))</f>
        <v>58444.835907680186</v>
      </c>
      <c r="O100" s="108">
        <f>IF(D100&gt;$C$10,"",Podaci!$B$12*(D100=0)+Podaci!$B$14*(MOD(D100,12)=0)*(D100&lt;&gt;$C$10)+Podaci!$B$16)</f>
        <v>0</v>
      </c>
      <c r="P100" s="108">
        <f>IF(D100&gt;$C$10,"",IF(Podaci!$B$5="kn",K100+O100,K100+O100/F100))</f>
        <v>834.37036815684075</v>
      </c>
    </row>
    <row r="101" spans="4:16" x14ac:dyDescent="0.2">
      <c r="D101" s="25">
        <f t="shared" si="12"/>
        <v>98</v>
      </c>
      <c r="E101" s="37">
        <f t="shared" si="13"/>
        <v>46174</v>
      </c>
      <c r="F101" s="104">
        <f>IF(D101&gt;$C$10,"",VLOOKUP(E101,Podaci!L:M,2))</f>
        <v>8</v>
      </c>
      <c r="G101" s="28">
        <f>IF(D100&gt;=$C$10,"",VLOOKUP(E101,Podaci!E:G,3,TRUE))</f>
        <v>5</v>
      </c>
      <c r="H101" s="34">
        <f>IF(D100&gt;=$C$10,"",VLOOKUP(E101,Podaci!E:J,6,TRUE))</f>
        <v>1.0041666666666667</v>
      </c>
      <c r="I101" s="34">
        <f t="shared" si="7"/>
        <v>1.4121520852043585</v>
      </c>
      <c r="J101" s="84">
        <f t="shared" si="8"/>
        <v>104.29629601960509</v>
      </c>
      <c r="K101" s="85">
        <f t="shared" si="9"/>
        <v>834.37036815684075</v>
      </c>
      <c r="L101" s="85">
        <f t="shared" si="10"/>
        <v>590.8502185415075</v>
      </c>
      <c r="M101" s="85">
        <f t="shared" si="11"/>
        <v>243.52014961533325</v>
      </c>
      <c r="N101" s="86">
        <f>IF(D100&gt;=$C$10,"",N100*H101-K101-SUMPRODUCT(--(MONTH(Podaci!$O$5:$O$25)=MONTH(E101)),--(YEAR(Podaci!$O$5:$O$25)=YEAR(E101)),Podaci!$P$5:$P$25))</f>
        <v>57853.985689138673</v>
      </c>
      <c r="O101" s="108">
        <f>IF(D101&gt;$C$10,"",Podaci!$B$12*(D101=0)+Podaci!$B$14*(MOD(D101,12)=0)*(D101&lt;&gt;$C$10)+Podaci!$B$16)</f>
        <v>0</v>
      </c>
      <c r="P101" s="108">
        <f>IF(D101&gt;$C$10,"",IF(Podaci!$B$5="kn",K101+O101,K101+O101/F101))</f>
        <v>834.37036815684075</v>
      </c>
    </row>
    <row r="102" spans="4:16" x14ac:dyDescent="0.2">
      <c r="D102" s="25">
        <f t="shared" si="12"/>
        <v>99</v>
      </c>
      <c r="E102" s="37">
        <f t="shared" si="13"/>
        <v>46204</v>
      </c>
      <c r="F102" s="104">
        <f>IF(D102&gt;$C$10,"",VLOOKUP(E102,Podaci!L:M,2))</f>
        <v>8</v>
      </c>
      <c r="G102" s="28">
        <f>IF(D101&gt;=$C$10,"",VLOOKUP(E102,Podaci!E:G,3,TRUE))</f>
        <v>5</v>
      </c>
      <c r="H102" s="34">
        <f>IF(D101&gt;=$C$10,"",VLOOKUP(E102,Podaci!E:J,6,TRUE))</f>
        <v>1.0041666666666667</v>
      </c>
      <c r="I102" s="34">
        <f t="shared" si="7"/>
        <v>1.4062925329835934</v>
      </c>
      <c r="J102" s="84">
        <f t="shared" si="8"/>
        <v>104.29629601960512</v>
      </c>
      <c r="K102" s="85">
        <f t="shared" si="9"/>
        <v>834.37036815684098</v>
      </c>
      <c r="L102" s="85">
        <f t="shared" si="10"/>
        <v>593.31209445209743</v>
      </c>
      <c r="M102" s="85">
        <f t="shared" si="11"/>
        <v>241.05827370474361</v>
      </c>
      <c r="N102" s="86">
        <f>IF(D101&gt;=$C$10,"",N101*H102-K102-SUMPRODUCT(--(MONTH(Podaci!$O$5:$O$25)=MONTH(E102)),--(YEAR(Podaci!$O$5:$O$25)=YEAR(E102)),Podaci!$P$5:$P$25))</f>
        <v>57260.673594686574</v>
      </c>
      <c r="O102" s="108">
        <f>IF(D102&gt;$C$10,"",Podaci!$B$12*(D102=0)+Podaci!$B$14*(MOD(D102,12)=0)*(D102&lt;&gt;$C$10)+Podaci!$B$16)</f>
        <v>0</v>
      </c>
      <c r="P102" s="108">
        <f>IF(D102&gt;$C$10,"",IF(Podaci!$B$5="kn",K102+O102,K102+O102/F102))</f>
        <v>834.37036815684098</v>
      </c>
    </row>
    <row r="103" spans="4:16" x14ac:dyDescent="0.2">
      <c r="D103" s="25">
        <f t="shared" si="12"/>
        <v>100</v>
      </c>
      <c r="E103" s="37">
        <f t="shared" si="13"/>
        <v>46235</v>
      </c>
      <c r="F103" s="104">
        <f>IF(D103&gt;$C$10,"",VLOOKUP(E103,Podaci!L:M,2))</f>
        <v>8</v>
      </c>
      <c r="G103" s="28">
        <f>IF(D102&gt;=$C$10,"",VLOOKUP(E103,Podaci!E:G,3,TRUE))</f>
        <v>5</v>
      </c>
      <c r="H103" s="34">
        <f>IF(D102&gt;=$C$10,"",VLOOKUP(E103,Podaci!E:J,6,TRUE))</f>
        <v>1.0041666666666667</v>
      </c>
      <c r="I103" s="34">
        <f t="shared" si="7"/>
        <v>1.4004572942575204</v>
      </c>
      <c r="J103" s="84">
        <f t="shared" si="8"/>
        <v>104.29629601960512</v>
      </c>
      <c r="K103" s="85">
        <f t="shared" si="9"/>
        <v>834.37036815684098</v>
      </c>
      <c r="L103" s="85">
        <f t="shared" si="10"/>
        <v>595.78422817898104</v>
      </c>
      <c r="M103" s="85">
        <f t="shared" si="11"/>
        <v>238.58613997785989</v>
      </c>
      <c r="N103" s="86">
        <f>IF(D102&gt;=$C$10,"",N102*H103-K103-SUMPRODUCT(--(MONTH(Podaci!$O$5:$O$25)=MONTH(E103)),--(YEAR(Podaci!$O$5:$O$25)=YEAR(E103)),Podaci!$P$5:$P$25))</f>
        <v>56664.889366507588</v>
      </c>
      <c r="O103" s="108">
        <f>IF(D103&gt;$C$10,"",Podaci!$B$12*(D103=0)+Podaci!$B$14*(MOD(D103,12)=0)*(D103&lt;&gt;$C$10)+Podaci!$B$16)</f>
        <v>0</v>
      </c>
      <c r="P103" s="108">
        <f>IF(D103&gt;$C$10,"",IF(Podaci!$B$5="kn",K103+O103,K103+O103/F103))</f>
        <v>834.37036815684098</v>
      </c>
    </row>
    <row r="104" spans="4:16" x14ac:dyDescent="0.2">
      <c r="D104" s="25">
        <f t="shared" si="12"/>
        <v>101</v>
      </c>
      <c r="E104" s="37">
        <f t="shared" si="13"/>
        <v>46266</v>
      </c>
      <c r="F104" s="104">
        <f>IF(D104&gt;$C$10,"",VLOOKUP(E104,Podaci!L:M,2))</f>
        <v>8</v>
      </c>
      <c r="G104" s="28">
        <f>IF(D103&gt;=$C$10,"",VLOOKUP(E104,Podaci!E:G,3,TRUE))</f>
        <v>5</v>
      </c>
      <c r="H104" s="34">
        <f>IF(D103&gt;=$C$10,"",VLOOKUP(E104,Podaci!E:J,6,TRUE))</f>
        <v>1.0041666666666667</v>
      </c>
      <c r="I104" s="34">
        <f t="shared" si="7"/>
        <v>1.3946462681402694</v>
      </c>
      <c r="J104" s="84">
        <f t="shared" si="8"/>
        <v>104.29629601960508</v>
      </c>
      <c r="K104" s="85">
        <f t="shared" si="9"/>
        <v>834.37036815684064</v>
      </c>
      <c r="L104" s="85">
        <f t="shared" si="10"/>
        <v>598.2666624630599</v>
      </c>
      <c r="M104" s="85">
        <f t="shared" si="11"/>
        <v>236.10370569378077</v>
      </c>
      <c r="N104" s="86">
        <f>IF(D103&gt;=$C$10,"",N103*H104-K104-SUMPRODUCT(--(MONTH(Podaci!$O$5:$O$25)=MONTH(E104)),--(YEAR(Podaci!$O$5:$O$25)=YEAR(E104)),Podaci!$P$5:$P$25))</f>
        <v>56066.622704044523</v>
      </c>
      <c r="O104" s="108">
        <f>IF(D104&gt;$C$10,"",Podaci!$B$12*(D104=0)+Podaci!$B$14*(MOD(D104,12)=0)*(D104&lt;&gt;$C$10)+Podaci!$B$16)</f>
        <v>0</v>
      </c>
      <c r="P104" s="108">
        <f>IF(D104&gt;$C$10,"",IF(Podaci!$B$5="kn",K104+O104,K104+O104/F104))</f>
        <v>834.37036815684064</v>
      </c>
    </row>
    <row r="105" spans="4:16" x14ac:dyDescent="0.2">
      <c r="D105" s="25">
        <f t="shared" si="12"/>
        <v>102</v>
      </c>
      <c r="E105" s="37">
        <f t="shared" si="13"/>
        <v>46296</v>
      </c>
      <c r="F105" s="104">
        <f>IF(D105&gt;$C$10,"",VLOOKUP(E105,Podaci!L:M,2))</f>
        <v>8</v>
      </c>
      <c r="G105" s="28">
        <f>IF(D104&gt;=$C$10,"",VLOOKUP(E105,Podaci!E:G,3,TRUE))</f>
        <v>5</v>
      </c>
      <c r="H105" s="34">
        <f>IF(D104&gt;=$C$10,"",VLOOKUP(E105,Podaci!E:J,6,TRUE))</f>
        <v>1.0041666666666667</v>
      </c>
      <c r="I105" s="34">
        <f t="shared" si="7"/>
        <v>1.3888593541645837</v>
      </c>
      <c r="J105" s="84">
        <f t="shared" si="8"/>
        <v>104.29629601960507</v>
      </c>
      <c r="K105" s="85">
        <f t="shared" si="9"/>
        <v>834.37036815684053</v>
      </c>
      <c r="L105" s="85">
        <f t="shared" si="10"/>
        <v>600.75944022332249</v>
      </c>
      <c r="M105" s="85">
        <f t="shared" si="11"/>
        <v>233.61092793351801</v>
      </c>
      <c r="N105" s="86">
        <f>IF(D104&gt;=$C$10,"",N104*H105-K105-SUMPRODUCT(--(MONTH(Podaci!$O$5:$O$25)=MONTH(E105)),--(YEAR(Podaci!$O$5:$O$25)=YEAR(E105)),Podaci!$P$5:$P$25))</f>
        <v>55465.8632638212</v>
      </c>
      <c r="O105" s="108">
        <f>IF(D105&gt;$C$10,"",Podaci!$B$12*(D105=0)+Podaci!$B$14*(MOD(D105,12)=0)*(D105&lt;&gt;$C$10)+Podaci!$B$16)</f>
        <v>0</v>
      </c>
      <c r="P105" s="108">
        <f>IF(D105&gt;$C$10,"",IF(Podaci!$B$5="kn",K105+O105,K105+O105/F105))</f>
        <v>834.37036815684053</v>
      </c>
    </row>
    <row r="106" spans="4:16" x14ac:dyDescent="0.2">
      <c r="D106" s="25">
        <f t="shared" si="12"/>
        <v>103</v>
      </c>
      <c r="E106" s="37">
        <f t="shared" si="13"/>
        <v>46327</v>
      </c>
      <c r="F106" s="104">
        <f>IF(D106&gt;$C$10,"",VLOOKUP(E106,Podaci!L:M,2))</f>
        <v>8</v>
      </c>
      <c r="G106" s="28">
        <f>IF(D105&gt;=$C$10,"",VLOOKUP(E106,Podaci!E:G,3,TRUE))</f>
        <v>5</v>
      </c>
      <c r="H106" s="34">
        <f>IF(D105&gt;=$C$10,"",VLOOKUP(E106,Podaci!E:J,6,TRUE))</f>
        <v>1.0041666666666667</v>
      </c>
      <c r="I106" s="34">
        <f t="shared" si="7"/>
        <v>1.383096452280083</v>
      </c>
      <c r="J106" s="84">
        <f t="shared" si="8"/>
        <v>104.29629601960514</v>
      </c>
      <c r="K106" s="85">
        <f t="shared" si="9"/>
        <v>834.3703681568411</v>
      </c>
      <c r="L106" s="85">
        <f t="shared" si="10"/>
        <v>603.26260455758688</v>
      </c>
      <c r="M106" s="85">
        <f t="shared" si="11"/>
        <v>231.10776359925418</v>
      </c>
      <c r="N106" s="86">
        <f>IF(D105&gt;=$C$10,"",N105*H106-K106-SUMPRODUCT(--(MONTH(Podaci!$O$5:$O$25)=MONTH(E106)),--(YEAR(Podaci!$O$5:$O$25)=YEAR(E106)),Podaci!$P$5:$P$25))</f>
        <v>54862.600659263611</v>
      </c>
      <c r="O106" s="108">
        <f>IF(D106&gt;$C$10,"",Podaci!$B$12*(D106=0)+Podaci!$B$14*(MOD(D106,12)=0)*(D106&lt;&gt;$C$10)+Podaci!$B$16)</f>
        <v>0</v>
      </c>
      <c r="P106" s="108">
        <f>IF(D106&gt;$C$10,"",IF(Podaci!$B$5="kn",K106+O106,K106+O106/F106))</f>
        <v>834.3703681568411</v>
      </c>
    </row>
    <row r="107" spans="4:16" x14ac:dyDescent="0.2">
      <c r="D107" s="25">
        <f t="shared" si="12"/>
        <v>104</v>
      </c>
      <c r="E107" s="37">
        <f t="shared" si="13"/>
        <v>46357</v>
      </c>
      <c r="F107" s="104">
        <f>IF(D107&gt;$C$10,"",VLOOKUP(E107,Podaci!L:M,2))</f>
        <v>8</v>
      </c>
      <c r="G107" s="28">
        <f>IF(D106&gt;=$C$10,"",VLOOKUP(E107,Podaci!E:G,3,TRUE))</f>
        <v>5</v>
      </c>
      <c r="H107" s="34">
        <f>IF(D106&gt;=$C$10,"",VLOOKUP(E107,Podaci!E:J,6,TRUE))</f>
        <v>1.0041666666666667</v>
      </c>
      <c r="I107" s="34">
        <f t="shared" si="7"/>
        <v>1.3773574628515348</v>
      </c>
      <c r="J107" s="84">
        <f t="shared" si="8"/>
        <v>104.29629601960515</v>
      </c>
      <c r="K107" s="85">
        <f t="shared" si="9"/>
        <v>834.37036815684121</v>
      </c>
      <c r="L107" s="85">
        <f t="shared" si="10"/>
        <v>605.77619874324364</v>
      </c>
      <c r="M107" s="85">
        <f t="shared" si="11"/>
        <v>228.59416941359757</v>
      </c>
      <c r="N107" s="86">
        <f>IF(D106&gt;=$C$10,"",N106*H107-K107-SUMPRODUCT(--(MONTH(Podaci!$O$5:$O$25)=MONTH(E107)),--(YEAR(Podaci!$O$5:$O$25)=YEAR(E107)),Podaci!$P$5:$P$25))</f>
        <v>54256.824460520365</v>
      </c>
      <c r="O107" s="108">
        <f>IF(D107&gt;$C$10,"",Podaci!$B$12*(D107=0)+Podaci!$B$14*(MOD(D107,12)=0)*(D107&lt;&gt;$C$10)+Podaci!$B$16)</f>
        <v>0</v>
      </c>
      <c r="P107" s="108">
        <f>IF(D107&gt;$C$10,"",IF(Podaci!$B$5="kn",K107+O107,K107+O107/F107))</f>
        <v>834.37036815684121</v>
      </c>
    </row>
    <row r="108" spans="4:16" x14ac:dyDescent="0.2">
      <c r="D108" s="25">
        <f t="shared" si="12"/>
        <v>105</v>
      </c>
      <c r="E108" s="37">
        <f t="shared" si="13"/>
        <v>46388</v>
      </c>
      <c r="F108" s="104">
        <f>IF(D108&gt;$C$10,"",VLOOKUP(E108,Podaci!L:M,2))</f>
        <v>8</v>
      </c>
      <c r="G108" s="28">
        <f>IF(D107&gt;=$C$10,"",VLOOKUP(E108,Podaci!E:G,3,TRUE))</f>
        <v>5</v>
      </c>
      <c r="H108" s="34">
        <f>IF(D107&gt;=$C$10,"",VLOOKUP(E108,Podaci!E:J,6,TRUE))</f>
        <v>1.0041666666666667</v>
      </c>
      <c r="I108" s="34">
        <f t="shared" si="7"/>
        <v>1.3716422866571303</v>
      </c>
      <c r="J108" s="84">
        <f t="shared" si="8"/>
        <v>104.29629601960514</v>
      </c>
      <c r="K108" s="85">
        <f t="shared" si="9"/>
        <v>834.3703681568411</v>
      </c>
      <c r="L108" s="85">
        <f t="shared" si="10"/>
        <v>608.300266238007</v>
      </c>
      <c r="M108" s="85">
        <f t="shared" si="11"/>
        <v>226.07010191883404</v>
      </c>
      <c r="N108" s="86">
        <f>IF(D107&gt;=$C$10,"",N107*H108-K108-SUMPRODUCT(--(MONTH(Podaci!$O$5:$O$25)=MONTH(E108)),--(YEAR(Podaci!$O$5:$O$25)=YEAR(E108)),Podaci!$P$5:$P$25))</f>
        <v>53648.524194282356</v>
      </c>
      <c r="O108" s="108">
        <f>IF(D108&gt;$C$10,"",Podaci!$B$12*(D108=0)+Podaci!$B$14*(MOD(D108,12)=0)*(D108&lt;&gt;$C$10)+Podaci!$B$16)</f>
        <v>0</v>
      </c>
      <c r="P108" s="108">
        <f>IF(D108&gt;$C$10,"",IF(Podaci!$B$5="kn",K108+O108,K108+O108/F108))</f>
        <v>834.3703681568411</v>
      </c>
    </row>
    <row r="109" spans="4:16" x14ac:dyDescent="0.2">
      <c r="D109" s="25">
        <f t="shared" si="12"/>
        <v>106</v>
      </c>
      <c r="E109" s="37">
        <f t="shared" si="13"/>
        <v>46419</v>
      </c>
      <c r="F109" s="104">
        <f>IF(D109&gt;$C$10,"",VLOOKUP(E109,Podaci!L:M,2))</f>
        <v>8</v>
      </c>
      <c r="G109" s="28">
        <f>IF(D108&gt;=$C$10,"",VLOOKUP(E109,Podaci!E:G,3,TRUE))</f>
        <v>5</v>
      </c>
      <c r="H109" s="34">
        <f>IF(D108&gt;=$C$10,"",VLOOKUP(E109,Podaci!E:J,6,TRUE))</f>
        <v>1.0041666666666667</v>
      </c>
      <c r="I109" s="34">
        <f t="shared" si="7"/>
        <v>1.3659508248867687</v>
      </c>
      <c r="J109" s="84">
        <f t="shared" si="8"/>
        <v>104.29629601960515</v>
      </c>
      <c r="K109" s="85">
        <f t="shared" si="9"/>
        <v>834.37036815684121</v>
      </c>
      <c r="L109" s="85">
        <f t="shared" si="10"/>
        <v>610.83485068066557</v>
      </c>
      <c r="M109" s="85">
        <f t="shared" si="11"/>
        <v>223.5355174761757</v>
      </c>
      <c r="N109" s="86">
        <f>IF(D108&gt;=$C$10,"",N108*H109-K109-SUMPRODUCT(--(MONTH(Podaci!$O$5:$O$25)=MONTH(E109)),--(YEAR(Podaci!$O$5:$O$25)=YEAR(E109)),Podaci!$P$5:$P$25))</f>
        <v>53037.689343601691</v>
      </c>
      <c r="O109" s="108">
        <f>IF(D109&gt;$C$10,"",Podaci!$B$12*(D109=0)+Podaci!$B$14*(MOD(D109,12)=0)*(D109&lt;&gt;$C$10)+Podaci!$B$16)</f>
        <v>0</v>
      </c>
      <c r="P109" s="108">
        <f>IF(D109&gt;$C$10,"",IF(Podaci!$B$5="kn",K109+O109,K109+O109/F109))</f>
        <v>834.37036815684121</v>
      </c>
    </row>
    <row r="110" spans="4:16" x14ac:dyDescent="0.2">
      <c r="D110" s="25">
        <f t="shared" si="12"/>
        <v>107</v>
      </c>
      <c r="E110" s="37">
        <f t="shared" si="13"/>
        <v>46447</v>
      </c>
      <c r="F110" s="104">
        <f>IF(D110&gt;$C$10,"",VLOOKUP(E110,Podaci!L:M,2))</f>
        <v>8</v>
      </c>
      <c r="G110" s="28">
        <f>IF(D109&gt;=$C$10,"",VLOOKUP(E110,Podaci!E:G,3,TRUE))</f>
        <v>5</v>
      </c>
      <c r="H110" s="34">
        <f>IF(D109&gt;=$C$10,"",VLOOKUP(E110,Podaci!E:J,6,TRUE))</f>
        <v>1.0041666666666667</v>
      </c>
      <c r="I110" s="34">
        <f t="shared" si="7"/>
        <v>1.3602829791403508</v>
      </c>
      <c r="J110" s="84">
        <f t="shared" si="8"/>
        <v>104.29629601960508</v>
      </c>
      <c r="K110" s="85">
        <f t="shared" si="9"/>
        <v>834.37036815684064</v>
      </c>
      <c r="L110" s="85">
        <f t="shared" si="10"/>
        <v>613.37999589183437</v>
      </c>
      <c r="M110" s="85">
        <f t="shared" si="11"/>
        <v>220.99037226500627</v>
      </c>
      <c r="N110" s="86">
        <f>IF(D109&gt;=$C$10,"",N109*H110-K110-SUMPRODUCT(--(MONTH(Podaci!$O$5:$O$25)=MONTH(E110)),--(YEAR(Podaci!$O$5:$O$25)=YEAR(E110)),Podaci!$P$5:$P$25))</f>
        <v>52424.309347709852</v>
      </c>
      <c r="O110" s="108">
        <f>IF(D110&gt;$C$10,"",Podaci!$B$12*(D110=0)+Podaci!$B$14*(MOD(D110,12)=0)*(D110&lt;&gt;$C$10)+Podaci!$B$16)</f>
        <v>0</v>
      </c>
      <c r="P110" s="108">
        <f>IF(D110&gt;$C$10,"",IF(Podaci!$B$5="kn",K110+O110,K110+O110/F110))</f>
        <v>834.37036815684064</v>
      </c>
    </row>
    <row r="111" spans="4:16" x14ac:dyDescent="0.2">
      <c r="D111" s="25">
        <f t="shared" si="12"/>
        <v>108</v>
      </c>
      <c r="E111" s="37">
        <f t="shared" si="13"/>
        <v>46478</v>
      </c>
      <c r="F111" s="104">
        <f>IF(D111&gt;$C$10,"",VLOOKUP(E111,Podaci!L:M,2))</f>
        <v>8</v>
      </c>
      <c r="G111" s="28">
        <f>IF(D110&gt;=$C$10,"",VLOOKUP(E111,Podaci!E:G,3,TRUE))</f>
        <v>5</v>
      </c>
      <c r="H111" s="34">
        <f>IF(D110&gt;=$C$10,"",VLOOKUP(E111,Podaci!E:J,6,TRUE))</f>
        <v>1.0041666666666667</v>
      </c>
      <c r="I111" s="34">
        <f t="shared" si="7"/>
        <v>1.3546386514260753</v>
      </c>
      <c r="J111" s="84">
        <f t="shared" si="8"/>
        <v>104.29629601960512</v>
      </c>
      <c r="K111" s="85">
        <f t="shared" si="9"/>
        <v>834.37036815684098</v>
      </c>
      <c r="L111" s="85">
        <f t="shared" si="10"/>
        <v>615.93574587471744</v>
      </c>
      <c r="M111" s="85">
        <f t="shared" si="11"/>
        <v>218.4346222821236</v>
      </c>
      <c r="N111" s="86">
        <f>IF(D110&gt;=$C$10,"",N110*H111-K111-SUMPRODUCT(--(MONTH(Podaci!$O$5:$O$25)=MONTH(E111)),--(YEAR(Podaci!$O$5:$O$25)=YEAR(E111)),Podaci!$P$5:$P$25))</f>
        <v>51808.373601835134</v>
      </c>
      <c r="O111" s="108">
        <f>IF(D111&gt;$C$10,"",Podaci!$B$12*(D111=0)+Podaci!$B$14*(MOD(D111,12)=0)*(D111&lt;&gt;$C$10)+Podaci!$B$16)</f>
        <v>0</v>
      </c>
      <c r="P111" s="108">
        <f>IF(D111&gt;$C$10,"",IF(Podaci!$B$5="kn",K111+O111,K111+O111/F111))</f>
        <v>834.37036815684098</v>
      </c>
    </row>
    <row r="112" spans="4:16" x14ac:dyDescent="0.2">
      <c r="D112" s="25">
        <f t="shared" si="12"/>
        <v>109</v>
      </c>
      <c r="E112" s="37">
        <f t="shared" si="13"/>
        <v>46508</v>
      </c>
      <c r="F112" s="104">
        <f>IF(D112&gt;$C$10,"",VLOOKUP(E112,Podaci!L:M,2))</f>
        <v>8</v>
      </c>
      <c r="G112" s="28">
        <f>IF(D111&gt;=$C$10,"",VLOOKUP(E112,Podaci!E:G,3,TRUE))</f>
        <v>5</v>
      </c>
      <c r="H112" s="34">
        <f>IF(D111&gt;=$C$10,"",VLOOKUP(E112,Podaci!E:J,6,TRUE))</f>
        <v>1.0041666666666667</v>
      </c>
      <c r="I112" s="34">
        <f t="shared" si="7"/>
        <v>1.3490177441587472</v>
      </c>
      <c r="J112" s="84">
        <f t="shared" si="8"/>
        <v>104.29629601960512</v>
      </c>
      <c r="K112" s="85">
        <f t="shared" si="9"/>
        <v>834.37036815684098</v>
      </c>
      <c r="L112" s="85">
        <f t="shared" si="10"/>
        <v>618.50214481586204</v>
      </c>
      <c r="M112" s="85">
        <f t="shared" si="11"/>
        <v>215.86822334097894</v>
      </c>
      <c r="N112" s="86">
        <f>IF(D111&gt;=$C$10,"",N111*H112-K112-SUMPRODUCT(--(MONTH(Podaci!$O$5:$O$25)=MONTH(E112)),--(YEAR(Podaci!$O$5:$O$25)=YEAR(E112)),Podaci!$P$5:$P$25))</f>
        <v>51189.871457019268</v>
      </c>
      <c r="O112" s="108">
        <f>IF(D112&gt;$C$10,"",Podaci!$B$12*(D112=0)+Podaci!$B$14*(MOD(D112,12)=0)*(D112&lt;&gt;$C$10)+Podaci!$B$16)</f>
        <v>0</v>
      </c>
      <c r="P112" s="108">
        <f>IF(D112&gt;$C$10,"",IF(Podaci!$B$5="kn",K112+O112,K112+O112/F112))</f>
        <v>834.37036815684098</v>
      </c>
    </row>
    <row r="113" spans="4:16" x14ac:dyDescent="0.2">
      <c r="D113" s="25">
        <f t="shared" si="12"/>
        <v>110</v>
      </c>
      <c r="E113" s="37">
        <f t="shared" si="13"/>
        <v>46539</v>
      </c>
      <c r="F113" s="104">
        <f>IF(D113&gt;$C$10,"",VLOOKUP(E113,Podaci!L:M,2))</f>
        <v>8</v>
      </c>
      <c r="G113" s="28">
        <f>IF(D112&gt;=$C$10,"",VLOOKUP(E113,Podaci!E:G,3,TRUE))</f>
        <v>5</v>
      </c>
      <c r="H113" s="34">
        <f>IF(D112&gt;=$C$10,"",VLOOKUP(E113,Podaci!E:J,6,TRUE))</f>
        <v>1.0041666666666667</v>
      </c>
      <c r="I113" s="34">
        <f t="shared" si="7"/>
        <v>1.3434201601580886</v>
      </c>
      <c r="J113" s="84">
        <f t="shared" si="8"/>
        <v>104.29629601960511</v>
      </c>
      <c r="K113" s="85">
        <f t="shared" si="9"/>
        <v>834.37036815684087</v>
      </c>
      <c r="L113" s="85">
        <f t="shared" si="10"/>
        <v>621.07923708592807</v>
      </c>
      <c r="M113" s="85">
        <f t="shared" si="11"/>
        <v>213.29113107091285</v>
      </c>
      <c r="N113" s="86">
        <f>IF(D112&gt;=$C$10,"",N112*H113-K113-SUMPRODUCT(--(MONTH(Podaci!$O$5:$O$25)=MONTH(E113)),--(YEAR(Podaci!$O$5:$O$25)=YEAR(E113)),Podaci!$P$5:$P$25))</f>
        <v>50568.792219933333</v>
      </c>
      <c r="O113" s="108">
        <f>IF(D113&gt;$C$10,"",Podaci!$B$12*(D113=0)+Podaci!$B$14*(MOD(D113,12)=0)*(D113&lt;&gt;$C$10)+Podaci!$B$16)</f>
        <v>0</v>
      </c>
      <c r="P113" s="108">
        <f>IF(D113&gt;$C$10,"",IF(Podaci!$B$5="kn",K113+O113,K113+O113/F113))</f>
        <v>834.37036815684087</v>
      </c>
    </row>
    <row r="114" spans="4:16" x14ac:dyDescent="0.2">
      <c r="D114" s="25">
        <f t="shared" si="12"/>
        <v>111</v>
      </c>
      <c r="E114" s="37">
        <f t="shared" si="13"/>
        <v>46569</v>
      </c>
      <c r="F114" s="104">
        <f>IF(D114&gt;$C$10,"",VLOOKUP(E114,Podaci!L:M,2))</f>
        <v>8</v>
      </c>
      <c r="G114" s="28">
        <f>IF(D113&gt;=$C$10,"",VLOOKUP(E114,Podaci!E:G,3,TRUE))</f>
        <v>5</v>
      </c>
      <c r="H114" s="34">
        <f>IF(D113&gt;=$C$10,"",VLOOKUP(E114,Podaci!E:J,6,TRUE))</f>
        <v>1.0041666666666667</v>
      </c>
      <c r="I114" s="34">
        <f t="shared" si="7"/>
        <v>1.337845802647059</v>
      </c>
      <c r="J114" s="84">
        <f t="shared" si="8"/>
        <v>104.29629601960514</v>
      </c>
      <c r="K114" s="85">
        <f t="shared" si="9"/>
        <v>834.3703681568411</v>
      </c>
      <c r="L114" s="85">
        <f t="shared" si="10"/>
        <v>623.66706724045298</v>
      </c>
      <c r="M114" s="85">
        <f t="shared" si="11"/>
        <v>210.70330091638814</v>
      </c>
      <c r="N114" s="86">
        <f>IF(D113&gt;=$C$10,"",N113*H114-K114-SUMPRODUCT(--(MONTH(Podaci!$O$5:$O$25)=MONTH(E114)),--(YEAR(Podaci!$O$5:$O$25)=YEAR(E114)),Podaci!$P$5:$P$25))</f>
        <v>49945.125152692875</v>
      </c>
      <c r="O114" s="108">
        <f>IF(D114&gt;$C$10,"",Podaci!$B$12*(D114=0)+Podaci!$B$14*(MOD(D114,12)=0)*(D114&lt;&gt;$C$10)+Podaci!$B$16)</f>
        <v>0</v>
      </c>
      <c r="P114" s="108">
        <f>IF(D114&gt;$C$10,"",IF(Podaci!$B$5="kn",K114+O114,K114+O114/F114))</f>
        <v>834.3703681568411</v>
      </c>
    </row>
    <row r="115" spans="4:16" x14ac:dyDescent="0.2">
      <c r="D115" s="25">
        <f t="shared" si="12"/>
        <v>112</v>
      </c>
      <c r="E115" s="37">
        <f t="shared" si="13"/>
        <v>46600</v>
      </c>
      <c r="F115" s="104">
        <f>IF(D115&gt;$C$10,"",VLOOKUP(E115,Podaci!L:M,2))</f>
        <v>8</v>
      </c>
      <c r="G115" s="28">
        <f>IF(D114&gt;=$C$10,"",VLOOKUP(E115,Podaci!E:G,3,TRUE))</f>
        <v>5</v>
      </c>
      <c r="H115" s="34">
        <f>IF(D114&gt;=$C$10,"",VLOOKUP(E115,Podaci!E:J,6,TRUE))</f>
        <v>1.0041666666666667</v>
      </c>
      <c r="I115" s="34">
        <f t="shared" si="7"/>
        <v>1.3322945752501831</v>
      </c>
      <c r="J115" s="84">
        <f t="shared" si="8"/>
        <v>104.29629601960518</v>
      </c>
      <c r="K115" s="85">
        <f t="shared" si="9"/>
        <v>834.37036815684144</v>
      </c>
      <c r="L115" s="85">
        <f t="shared" si="10"/>
        <v>626.26568002062186</v>
      </c>
      <c r="M115" s="85">
        <f t="shared" si="11"/>
        <v>208.10468813621958</v>
      </c>
      <c r="N115" s="86">
        <f>IF(D114&gt;=$C$10,"",N114*H115-K115-SUMPRODUCT(--(MONTH(Podaci!$O$5:$O$25)=MONTH(E115)),--(YEAR(Podaci!$O$5:$O$25)=YEAR(E115)),Podaci!$P$5:$P$25))</f>
        <v>49318.859472672251</v>
      </c>
      <c r="O115" s="108">
        <f>IF(D115&gt;$C$10,"",Podaci!$B$12*(D115=0)+Podaci!$B$14*(MOD(D115,12)=0)*(D115&lt;&gt;$C$10)+Podaci!$B$16)</f>
        <v>0</v>
      </c>
      <c r="P115" s="108">
        <f>IF(D115&gt;$C$10,"",IF(Podaci!$B$5="kn",K115+O115,K115+O115/F115))</f>
        <v>834.37036815684144</v>
      </c>
    </row>
    <row r="116" spans="4:16" x14ac:dyDescent="0.2">
      <c r="D116" s="25">
        <f t="shared" si="12"/>
        <v>113</v>
      </c>
      <c r="E116" s="37">
        <f t="shared" si="13"/>
        <v>46631</v>
      </c>
      <c r="F116" s="104">
        <f>IF(D116&gt;$C$10,"",VLOOKUP(E116,Podaci!L:M,2))</f>
        <v>8</v>
      </c>
      <c r="G116" s="28">
        <f>IF(D115&gt;=$C$10,"",VLOOKUP(E116,Podaci!E:G,3,TRUE))</f>
        <v>5</v>
      </c>
      <c r="H116" s="34">
        <f>IF(D115&gt;=$C$10,"",VLOOKUP(E116,Podaci!E:J,6,TRUE))</f>
        <v>1.0041666666666667</v>
      </c>
      <c r="I116" s="34">
        <f t="shared" si="7"/>
        <v>1.3267663819918838</v>
      </c>
      <c r="J116" s="84">
        <f t="shared" si="8"/>
        <v>104.29629601960511</v>
      </c>
      <c r="K116" s="85">
        <f t="shared" si="9"/>
        <v>834.37036815684087</v>
      </c>
      <c r="L116" s="85">
        <f t="shared" si="10"/>
        <v>628.87512035404052</v>
      </c>
      <c r="M116" s="85">
        <f t="shared" si="11"/>
        <v>205.49524780280032</v>
      </c>
      <c r="N116" s="86">
        <f>IF(D115&gt;=$C$10,"",N115*H116-K116-SUMPRODUCT(--(MONTH(Podaci!$O$5:$O$25)=MONTH(E116)),--(YEAR(Podaci!$O$5:$O$25)=YEAR(E116)),Podaci!$P$5:$P$25))</f>
        <v>48689.984352318206</v>
      </c>
      <c r="O116" s="108">
        <f>IF(D116&gt;$C$10,"",Podaci!$B$12*(D116=0)+Podaci!$B$14*(MOD(D116,12)=0)*(D116&lt;&gt;$C$10)+Podaci!$B$16)</f>
        <v>0</v>
      </c>
      <c r="P116" s="108">
        <f>IF(D116&gt;$C$10,"",IF(Podaci!$B$5="kn",K116+O116,K116+O116/F116))</f>
        <v>834.37036815684087</v>
      </c>
    </row>
    <row r="117" spans="4:16" x14ac:dyDescent="0.2">
      <c r="D117" s="25">
        <f t="shared" si="12"/>
        <v>114</v>
      </c>
      <c r="E117" s="37">
        <f t="shared" si="13"/>
        <v>46661</v>
      </c>
      <c r="F117" s="104">
        <f>IF(D117&gt;$C$10,"",VLOOKUP(E117,Podaci!L:M,2))</f>
        <v>8</v>
      </c>
      <c r="G117" s="28">
        <f>IF(D116&gt;=$C$10,"",VLOOKUP(E117,Podaci!E:G,3,TRUE))</f>
        <v>5</v>
      </c>
      <c r="H117" s="34">
        <f>IF(D116&gt;=$C$10,"",VLOOKUP(E117,Podaci!E:J,6,TRUE))</f>
        <v>1.0041666666666667</v>
      </c>
      <c r="I117" s="34">
        <f t="shared" si="7"/>
        <v>1.321261127294822</v>
      </c>
      <c r="J117" s="84">
        <f t="shared" si="8"/>
        <v>104.29629601960511</v>
      </c>
      <c r="K117" s="85">
        <f t="shared" si="9"/>
        <v>834.37036815684087</v>
      </c>
      <c r="L117" s="85">
        <f t="shared" si="10"/>
        <v>631.49543335551573</v>
      </c>
      <c r="M117" s="85">
        <f t="shared" si="11"/>
        <v>202.87493480132514</v>
      </c>
      <c r="N117" s="86">
        <f>IF(D116&gt;=$C$10,"",N116*H117-K117-SUMPRODUCT(--(MONTH(Podaci!$O$5:$O$25)=MONTH(E117)),--(YEAR(Podaci!$O$5:$O$25)=YEAR(E117)),Podaci!$P$5:$P$25))</f>
        <v>48058.488918962685</v>
      </c>
      <c r="O117" s="108">
        <f>IF(D117&gt;$C$10,"",Podaci!$B$12*(D117=0)+Podaci!$B$14*(MOD(D117,12)=0)*(D117&lt;&gt;$C$10)+Podaci!$B$16)</f>
        <v>0</v>
      </c>
      <c r="P117" s="108">
        <f>IF(D117&gt;$C$10,"",IF(Podaci!$B$5="kn",K117+O117,K117+O117/F117))</f>
        <v>834.37036815684087</v>
      </c>
    </row>
    <row r="118" spans="4:16" x14ac:dyDescent="0.2">
      <c r="D118" s="25">
        <f t="shared" si="12"/>
        <v>115</v>
      </c>
      <c r="E118" s="37">
        <f t="shared" si="13"/>
        <v>46692</v>
      </c>
      <c r="F118" s="104">
        <f>IF(D118&gt;$C$10,"",VLOOKUP(E118,Podaci!L:M,2))</f>
        <v>8</v>
      </c>
      <c r="G118" s="28">
        <f>IF(D117&gt;=$C$10,"",VLOOKUP(E118,Podaci!E:G,3,TRUE))</f>
        <v>5</v>
      </c>
      <c r="H118" s="34">
        <f>IF(D117&gt;=$C$10,"",VLOOKUP(E118,Podaci!E:J,6,TRUE))</f>
        <v>1.0041666666666667</v>
      </c>
      <c r="I118" s="34">
        <f t="shared" si="7"/>
        <v>1.3157787159782459</v>
      </c>
      <c r="J118" s="84">
        <f t="shared" si="8"/>
        <v>104.29629601960512</v>
      </c>
      <c r="K118" s="85">
        <f t="shared" si="9"/>
        <v>834.37036815684098</v>
      </c>
      <c r="L118" s="85">
        <f t="shared" si="10"/>
        <v>634.12666432783044</v>
      </c>
      <c r="M118" s="85">
        <f t="shared" si="11"/>
        <v>200.24370382901049</v>
      </c>
      <c r="N118" s="86">
        <f>IF(D117&gt;=$C$10,"",N117*H118-K118-SUMPRODUCT(--(MONTH(Podaci!$O$5:$O$25)=MONTH(E118)),--(YEAR(Podaci!$O$5:$O$25)=YEAR(E118)),Podaci!$P$5:$P$25))</f>
        <v>47424.362254634849</v>
      </c>
      <c r="O118" s="108">
        <f>IF(D118&gt;$C$10,"",Podaci!$B$12*(D118=0)+Podaci!$B$14*(MOD(D118,12)=0)*(D118&lt;&gt;$C$10)+Podaci!$B$16)</f>
        <v>0</v>
      </c>
      <c r="P118" s="108">
        <f>IF(D118&gt;$C$10,"",IF(Podaci!$B$5="kn",K118+O118,K118+O118/F118))</f>
        <v>834.37036815684098</v>
      </c>
    </row>
    <row r="119" spans="4:16" x14ac:dyDescent="0.2">
      <c r="D119" s="25">
        <f t="shared" si="12"/>
        <v>116</v>
      </c>
      <c r="E119" s="37">
        <f t="shared" si="13"/>
        <v>46722</v>
      </c>
      <c r="F119" s="104">
        <f>IF(D119&gt;$C$10,"",VLOOKUP(E119,Podaci!L:M,2))</f>
        <v>8</v>
      </c>
      <c r="G119" s="28">
        <f>IF(D118&gt;=$C$10,"",VLOOKUP(E119,Podaci!E:G,3,TRUE))</f>
        <v>5</v>
      </c>
      <c r="H119" s="34">
        <f>IF(D118&gt;=$C$10,"",VLOOKUP(E119,Podaci!E:J,6,TRUE))</f>
        <v>1.0041666666666667</v>
      </c>
      <c r="I119" s="34">
        <f t="shared" si="7"/>
        <v>1.3103190532563445</v>
      </c>
      <c r="J119" s="84">
        <f t="shared" si="8"/>
        <v>104.29629601960512</v>
      </c>
      <c r="K119" s="85">
        <f t="shared" si="9"/>
        <v>834.37036815684098</v>
      </c>
      <c r="L119" s="85">
        <f t="shared" si="10"/>
        <v>636.76885876252982</v>
      </c>
      <c r="M119" s="85">
        <f t="shared" si="11"/>
        <v>197.60150939431117</v>
      </c>
      <c r="N119" s="86">
        <f>IF(D118&gt;=$C$10,"",N118*H119-K119-SUMPRODUCT(--(MONTH(Podaci!$O$5:$O$25)=MONTH(E119)),--(YEAR(Podaci!$O$5:$O$25)=YEAR(E119)),Podaci!$P$5:$P$25))</f>
        <v>46787.593395872318</v>
      </c>
      <c r="O119" s="108">
        <f>IF(D119&gt;$C$10,"",Podaci!$B$12*(D119=0)+Podaci!$B$14*(MOD(D119,12)=0)*(D119&lt;&gt;$C$10)+Podaci!$B$16)</f>
        <v>0</v>
      </c>
      <c r="P119" s="108">
        <f>IF(D119&gt;$C$10,"",IF(Podaci!$B$5="kn",K119+O119,K119+O119/F119))</f>
        <v>834.37036815684098</v>
      </c>
    </row>
    <row r="120" spans="4:16" x14ac:dyDescent="0.2">
      <c r="D120" s="25">
        <f t="shared" si="12"/>
        <v>117</v>
      </c>
      <c r="E120" s="37">
        <f t="shared" si="13"/>
        <v>46753</v>
      </c>
      <c r="F120" s="104">
        <f>IF(D120&gt;$C$10,"",VLOOKUP(E120,Podaci!L:M,2))</f>
        <v>8.5</v>
      </c>
      <c r="G120" s="28">
        <f>IF(D119&gt;=$C$10,"",VLOOKUP(E120,Podaci!E:G,3,TRUE))</f>
        <v>5</v>
      </c>
      <c r="H120" s="34">
        <f>IF(D119&gt;=$C$10,"",VLOOKUP(E120,Podaci!E:J,6,TRUE))</f>
        <v>1.0041666666666667</v>
      </c>
      <c r="I120" s="34">
        <f t="shared" si="7"/>
        <v>1.3048820447366085</v>
      </c>
      <c r="J120" s="84">
        <f t="shared" si="8"/>
        <v>98.16121978315779</v>
      </c>
      <c r="K120" s="85">
        <f t="shared" si="9"/>
        <v>834.37036815684121</v>
      </c>
      <c r="L120" s="85">
        <f t="shared" si="10"/>
        <v>639.42206234070727</v>
      </c>
      <c r="M120" s="85">
        <f t="shared" si="11"/>
        <v>194.94830581613397</v>
      </c>
      <c r="N120" s="86">
        <f>IF(D119&gt;=$C$10,"",N119*H120-K120-SUMPRODUCT(--(MONTH(Podaci!$O$5:$O$25)=MONTH(E120)),--(YEAR(Podaci!$O$5:$O$25)=YEAR(E120)),Podaci!$P$5:$P$25))</f>
        <v>46148.171333531609</v>
      </c>
      <c r="O120" s="108">
        <f>IF(D120&gt;$C$10,"",Podaci!$B$12*(D120=0)+Podaci!$B$14*(MOD(D120,12)=0)*(D120&lt;&gt;$C$10)+Podaci!$B$16)</f>
        <v>0</v>
      </c>
      <c r="P120" s="108">
        <f>IF(D120&gt;$C$10,"",IF(Podaci!$B$5="kn",K120+O120,K120+O120/F120))</f>
        <v>834.37036815684121</v>
      </c>
    </row>
    <row r="121" spans="4:16" x14ac:dyDescent="0.2">
      <c r="D121" s="25">
        <f t="shared" si="12"/>
        <v>118</v>
      </c>
      <c r="E121" s="37">
        <f t="shared" si="13"/>
        <v>46784</v>
      </c>
      <c r="F121" s="104">
        <f>IF(D121&gt;$C$10,"",VLOOKUP(E121,Podaci!L:M,2))</f>
        <v>8.5</v>
      </c>
      <c r="G121" s="28">
        <f>IF(D120&gt;=$C$10,"",VLOOKUP(E121,Podaci!E:G,3,TRUE))</f>
        <v>5</v>
      </c>
      <c r="H121" s="34">
        <f>IF(D120&gt;=$C$10,"",VLOOKUP(E121,Podaci!E:J,6,TRUE))</f>
        <v>1.0041666666666667</v>
      </c>
      <c r="I121" s="34">
        <f t="shared" si="7"/>
        <v>1.2994675964181999</v>
      </c>
      <c r="J121" s="84">
        <f t="shared" si="8"/>
        <v>98.161219783157648</v>
      </c>
      <c r="K121" s="85">
        <f t="shared" si="9"/>
        <v>834.37036815683996</v>
      </c>
      <c r="L121" s="85">
        <f t="shared" si="10"/>
        <v>642.08632093379231</v>
      </c>
      <c r="M121" s="85">
        <f t="shared" si="11"/>
        <v>192.28404722304768</v>
      </c>
      <c r="N121" s="86">
        <f>IF(D120&gt;=$C$10,"",N120*H121-K121-SUMPRODUCT(--(MONTH(Podaci!$O$5:$O$25)=MONTH(E121)),--(YEAR(Podaci!$O$5:$O$25)=YEAR(E121)),Podaci!$P$5:$P$25))</f>
        <v>45506.085012597818</v>
      </c>
      <c r="O121" s="108">
        <f>IF(D121&gt;$C$10,"",Podaci!$B$12*(D121=0)+Podaci!$B$14*(MOD(D121,12)=0)*(D121&lt;&gt;$C$10)+Podaci!$B$16)</f>
        <v>0</v>
      </c>
      <c r="P121" s="108">
        <f>IF(D121&gt;$C$10,"",IF(Podaci!$B$5="kn",K121+O121,K121+O121/F121))</f>
        <v>834.37036815683996</v>
      </c>
    </row>
    <row r="122" spans="4:16" x14ac:dyDescent="0.2">
      <c r="D122" s="25">
        <f t="shared" si="12"/>
        <v>119</v>
      </c>
      <c r="E122" s="37">
        <f t="shared" si="13"/>
        <v>46813</v>
      </c>
      <c r="F122" s="104">
        <f>IF(D122&gt;$C$10,"",VLOOKUP(E122,Podaci!L:M,2))</f>
        <v>8.5</v>
      </c>
      <c r="G122" s="28">
        <f>IF(D121&gt;=$C$10,"",VLOOKUP(E122,Podaci!E:G,3,TRUE))</f>
        <v>5</v>
      </c>
      <c r="H122" s="34">
        <f>IF(D121&gt;=$C$10,"",VLOOKUP(E122,Podaci!E:J,6,TRUE))</f>
        <v>1.0041666666666667</v>
      </c>
      <c r="I122" s="34">
        <f t="shared" si="7"/>
        <v>1.2940756146903227</v>
      </c>
      <c r="J122" s="84">
        <f t="shared" si="8"/>
        <v>98.161219783157875</v>
      </c>
      <c r="K122" s="85">
        <f t="shared" si="9"/>
        <v>834.37036815684189</v>
      </c>
      <c r="L122" s="85">
        <f t="shared" si="10"/>
        <v>644.76168060435168</v>
      </c>
      <c r="M122" s="85">
        <f t="shared" si="11"/>
        <v>189.60868755249024</v>
      </c>
      <c r="N122" s="86">
        <f>IF(D121&gt;=$C$10,"",N121*H122-K122-SUMPRODUCT(--(MONTH(Podaci!$O$5:$O$25)=MONTH(E122)),--(YEAR(Podaci!$O$5:$O$25)=YEAR(E122)),Podaci!$P$5:$P$25))</f>
        <v>44861.323331993466</v>
      </c>
      <c r="O122" s="108">
        <f>IF(D122&gt;$C$10,"",Podaci!$B$12*(D122=0)+Podaci!$B$14*(MOD(D122,12)=0)*(D122&lt;&gt;$C$10)+Podaci!$B$16)</f>
        <v>0</v>
      </c>
      <c r="P122" s="108">
        <f>IF(D122&gt;$C$10,"",IF(Podaci!$B$5="kn",K122+O122,K122+O122/F122))</f>
        <v>834.37036815684189</v>
      </c>
    </row>
    <row r="123" spans="4:16" x14ac:dyDescent="0.2">
      <c r="D123" s="25">
        <f t="shared" si="12"/>
        <v>120</v>
      </c>
      <c r="E123" s="37">
        <f t="shared" si="13"/>
        <v>46844</v>
      </c>
      <c r="F123" s="104">
        <f>IF(D123&gt;$C$10,"",VLOOKUP(E123,Podaci!L:M,2))</f>
        <v>8.5</v>
      </c>
      <c r="G123" s="28">
        <f>IF(D122&gt;=$C$10,"",VLOOKUP(E123,Podaci!E:G,3,TRUE))</f>
        <v>5</v>
      </c>
      <c r="H123" s="34">
        <f>IF(D122&gt;=$C$10,"",VLOOKUP(E123,Podaci!E:J,6,TRUE))</f>
        <v>1.0041666666666667</v>
      </c>
      <c r="I123" s="34">
        <f t="shared" si="7"/>
        <v>1.2887060063306119</v>
      </c>
      <c r="J123" s="84">
        <f t="shared" si="8"/>
        <v>98.161219783157847</v>
      </c>
      <c r="K123" s="85">
        <f t="shared" si="9"/>
        <v>834.37036815684166</v>
      </c>
      <c r="L123" s="85">
        <f t="shared" si="10"/>
        <v>647.44818760686951</v>
      </c>
      <c r="M123" s="85">
        <f t="shared" si="11"/>
        <v>186.92218054997213</v>
      </c>
      <c r="N123" s="86">
        <f>IF(D122&gt;=$C$10,"",N122*H123-K123-SUMPRODUCT(--(MONTH(Podaci!$O$5:$O$25)=MONTH(E123)),--(YEAR(Podaci!$O$5:$O$25)=YEAR(E123)),Podaci!$P$5:$P$25))</f>
        <v>44213.875144386591</v>
      </c>
      <c r="O123" s="108">
        <f>IF(D123&gt;$C$10,"",Podaci!$B$12*(D123=0)+Podaci!$B$14*(MOD(D123,12)=0)*(D123&lt;&gt;$C$10)+Podaci!$B$16)</f>
        <v>0</v>
      </c>
      <c r="P123" s="108">
        <f>IF(D123&gt;$C$10,"",IF(Podaci!$B$5="kn",K123+O123,K123+O123/F123))</f>
        <v>834.37036815684166</v>
      </c>
    </row>
    <row r="124" spans="4:16" x14ac:dyDescent="0.2">
      <c r="D124" s="25">
        <f t="shared" si="12"/>
        <v>121</v>
      </c>
      <c r="E124" s="37">
        <f t="shared" si="13"/>
        <v>46874</v>
      </c>
      <c r="F124" s="104">
        <f>IF(D124&gt;$C$10,"",VLOOKUP(E124,Podaci!L:M,2))</f>
        <v>8.5</v>
      </c>
      <c r="G124" s="28">
        <f>IF(D123&gt;=$C$10,"",VLOOKUP(E124,Podaci!E:G,3,TRUE))</f>
        <v>5</v>
      </c>
      <c r="H124" s="34">
        <f>IF(D123&gt;=$C$10,"",VLOOKUP(E124,Podaci!E:J,6,TRUE))</f>
        <v>1.0041666666666667</v>
      </c>
      <c r="I124" s="34">
        <f t="shared" si="7"/>
        <v>1.283358678503514</v>
      </c>
      <c r="J124" s="84">
        <f t="shared" si="8"/>
        <v>98.161219783157819</v>
      </c>
      <c r="K124" s="85">
        <f t="shared" si="9"/>
        <v>834.37036815684144</v>
      </c>
      <c r="L124" s="85">
        <f t="shared" si="10"/>
        <v>650.14588838856457</v>
      </c>
      <c r="M124" s="85">
        <f t="shared" si="11"/>
        <v>184.22447976827681</v>
      </c>
      <c r="N124" s="86">
        <f>IF(D123&gt;=$C$10,"",N123*H124-K124-SUMPRODUCT(--(MONTH(Podaci!$O$5:$O$25)=MONTH(E124)),--(YEAR(Podaci!$O$5:$O$25)=YEAR(E124)),Podaci!$P$5:$P$25))</f>
        <v>43563.729255998027</v>
      </c>
      <c r="O124" s="108">
        <f>IF(D124&gt;$C$10,"",Podaci!$B$12*(D124=0)+Podaci!$B$14*(MOD(D124,12)=0)*(D124&lt;&gt;$C$10)+Podaci!$B$16)</f>
        <v>0</v>
      </c>
      <c r="P124" s="108">
        <f>IF(D124&gt;$C$10,"",IF(Podaci!$B$5="kn",K124+O124,K124+O124/F124))</f>
        <v>834.37036815684144</v>
      </c>
    </row>
    <row r="125" spans="4:16" x14ac:dyDescent="0.2">
      <c r="D125" s="25">
        <f t="shared" si="12"/>
        <v>122</v>
      </c>
      <c r="E125" s="37">
        <f t="shared" si="13"/>
        <v>46905</v>
      </c>
      <c r="F125" s="104">
        <f>IF(D125&gt;$C$10,"",VLOOKUP(E125,Podaci!L:M,2))</f>
        <v>8.5</v>
      </c>
      <c r="G125" s="28">
        <f>IF(D124&gt;=$C$10,"",VLOOKUP(E125,Podaci!E:G,3,TRUE))</f>
        <v>5</v>
      </c>
      <c r="H125" s="34">
        <f>IF(D124&gt;=$C$10,"",VLOOKUP(E125,Podaci!E:J,6,TRUE))</f>
        <v>1.0041666666666667</v>
      </c>
      <c r="I125" s="34">
        <f t="shared" si="7"/>
        <v>1.2780335387586861</v>
      </c>
      <c r="J125" s="84">
        <f t="shared" si="8"/>
        <v>98.161219783157861</v>
      </c>
      <c r="K125" s="85">
        <f t="shared" si="9"/>
        <v>834.37036815684178</v>
      </c>
      <c r="L125" s="85">
        <f t="shared" si="10"/>
        <v>652.85482959018395</v>
      </c>
      <c r="M125" s="85">
        <f t="shared" si="11"/>
        <v>181.5155385666578</v>
      </c>
      <c r="N125" s="86">
        <f>IF(D124&gt;=$C$10,"",N124*H125-K125-SUMPRODUCT(--(MONTH(Podaci!$O$5:$O$25)=MONTH(E125)),--(YEAR(Podaci!$O$5:$O$25)=YEAR(E125)),Podaci!$P$5:$P$25))</f>
        <v>42910.874426407841</v>
      </c>
      <c r="O125" s="108">
        <f>IF(D125&gt;$C$10,"",Podaci!$B$12*(D125=0)+Podaci!$B$14*(MOD(D125,12)=0)*(D125&lt;&gt;$C$10)+Podaci!$B$16)</f>
        <v>0</v>
      </c>
      <c r="P125" s="108">
        <f>IF(D125&gt;$C$10,"",IF(Podaci!$B$5="kn",K125+O125,K125+O125/F125))</f>
        <v>834.37036815684178</v>
      </c>
    </row>
    <row r="126" spans="4:16" x14ac:dyDescent="0.2">
      <c r="D126" s="25">
        <f t="shared" si="12"/>
        <v>123</v>
      </c>
      <c r="E126" s="37">
        <f t="shared" si="13"/>
        <v>46935</v>
      </c>
      <c r="F126" s="104">
        <f>IF(D126&gt;$C$10,"",VLOOKUP(E126,Podaci!L:M,2))</f>
        <v>8.5</v>
      </c>
      <c r="G126" s="28">
        <f>IF(D125&gt;=$C$10,"",VLOOKUP(E126,Podaci!E:G,3,TRUE))</f>
        <v>5</v>
      </c>
      <c r="H126" s="34">
        <f>IF(D125&gt;=$C$10,"",VLOOKUP(E126,Podaci!E:J,6,TRUE))</f>
        <v>1.0041666666666667</v>
      </c>
      <c r="I126" s="34">
        <f t="shared" si="7"/>
        <v>1.2727304950293972</v>
      </c>
      <c r="J126" s="84">
        <f t="shared" si="8"/>
        <v>98.161219783157776</v>
      </c>
      <c r="K126" s="85">
        <f t="shared" si="9"/>
        <v>834.3703681568411</v>
      </c>
      <c r="L126" s="85">
        <f t="shared" si="10"/>
        <v>655.57505804680909</v>
      </c>
      <c r="M126" s="85">
        <f t="shared" si="11"/>
        <v>178.79531011003203</v>
      </c>
      <c r="N126" s="86">
        <f>IF(D125&gt;=$C$10,"",N125*H126-K126-SUMPRODUCT(--(MONTH(Podaci!$O$5:$O$25)=MONTH(E126)),--(YEAR(Podaci!$O$5:$O$25)=YEAR(E126)),Podaci!$P$5:$P$25))</f>
        <v>42255.299368361033</v>
      </c>
      <c r="O126" s="108">
        <f>IF(D126&gt;$C$10,"",Podaci!$B$12*(D126=0)+Podaci!$B$14*(MOD(D126,12)=0)*(D126&lt;&gt;$C$10)+Podaci!$B$16)</f>
        <v>0</v>
      </c>
      <c r="P126" s="108">
        <f>IF(D126&gt;$C$10,"",IF(Podaci!$B$5="kn",K126+O126,K126+O126/F126))</f>
        <v>834.3703681568411</v>
      </c>
    </row>
    <row r="127" spans="4:16" x14ac:dyDescent="0.2">
      <c r="D127" s="25">
        <f t="shared" si="12"/>
        <v>124</v>
      </c>
      <c r="E127" s="37">
        <f t="shared" si="13"/>
        <v>46966</v>
      </c>
      <c r="F127" s="104">
        <f>IF(D127&gt;$C$10,"",VLOOKUP(E127,Podaci!L:M,2))</f>
        <v>8.5</v>
      </c>
      <c r="G127" s="28">
        <f>IF(D126&gt;=$C$10,"",VLOOKUP(E127,Podaci!E:G,3,TRUE))</f>
        <v>5</v>
      </c>
      <c r="H127" s="34">
        <f>IF(D126&gt;=$C$10,"",VLOOKUP(E127,Podaci!E:J,6,TRUE))</f>
        <v>1.0041666666666667</v>
      </c>
      <c r="I127" s="34">
        <f t="shared" si="7"/>
        <v>1.2674494556309346</v>
      </c>
      <c r="J127" s="84">
        <f t="shared" si="8"/>
        <v>98.16121978315789</v>
      </c>
      <c r="K127" s="85">
        <f t="shared" si="9"/>
        <v>834.37036815684201</v>
      </c>
      <c r="L127" s="85">
        <f t="shared" si="10"/>
        <v>658.30662078867169</v>
      </c>
      <c r="M127" s="85">
        <f t="shared" si="11"/>
        <v>176.06374736817034</v>
      </c>
      <c r="N127" s="86">
        <f>IF(D126&gt;=$C$10,"",N126*H127-K127-SUMPRODUCT(--(MONTH(Podaci!$O$5:$O$25)=MONTH(E127)),--(YEAR(Podaci!$O$5:$O$25)=YEAR(E127)),Podaci!$P$5:$P$25))</f>
        <v>41596.99274757236</v>
      </c>
      <c r="O127" s="108">
        <f>IF(D127&gt;$C$10,"",Podaci!$B$12*(D127=0)+Podaci!$B$14*(MOD(D127,12)=0)*(D127&lt;&gt;$C$10)+Podaci!$B$16)</f>
        <v>0</v>
      </c>
      <c r="P127" s="108">
        <f>IF(D127&gt;$C$10,"",IF(Podaci!$B$5="kn",K127+O127,K127+O127/F127))</f>
        <v>834.37036815684201</v>
      </c>
    </row>
    <row r="128" spans="4:16" x14ac:dyDescent="0.2">
      <c r="D128" s="25">
        <f t="shared" si="12"/>
        <v>125</v>
      </c>
      <c r="E128" s="37">
        <f t="shared" si="13"/>
        <v>46997</v>
      </c>
      <c r="F128" s="104">
        <f>IF(D128&gt;$C$10,"",VLOOKUP(E128,Podaci!L:M,2))</f>
        <v>8.5</v>
      </c>
      <c r="G128" s="28">
        <f>IF(D127&gt;=$C$10,"",VLOOKUP(E128,Podaci!E:G,3,TRUE))</f>
        <v>5</v>
      </c>
      <c r="H128" s="34">
        <f>IF(D127&gt;=$C$10,"",VLOOKUP(E128,Podaci!E:J,6,TRUE))</f>
        <v>1.0041666666666667</v>
      </c>
      <c r="I128" s="34">
        <f t="shared" si="7"/>
        <v>1.2621903292590222</v>
      </c>
      <c r="J128" s="84">
        <f t="shared" si="8"/>
        <v>98.161219783157847</v>
      </c>
      <c r="K128" s="85">
        <f t="shared" si="9"/>
        <v>834.37036815684166</v>
      </c>
      <c r="L128" s="85">
        <f t="shared" si="10"/>
        <v>661.04956504195741</v>
      </c>
      <c r="M128" s="85">
        <f t="shared" si="11"/>
        <v>173.32080311488423</v>
      </c>
      <c r="N128" s="86">
        <f>IF(D127&gt;=$C$10,"",N127*H128-K128-SUMPRODUCT(--(MONTH(Podaci!$O$5:$O$25)=MONTH(E128)),--(YEAR(Podaci!$O$5:$O$25)=YEAR(E128)),Podaci!$P$5:$P$25))</f>
        <v>40935.943182530398</v>
      </c>
      <c r="O128" s="108">
        <f>IF(D128&gt;$C$10,"",Podaci!$B$12*(D128=0)+Podaci!$B$14*(MOD(D128,12)=0)*(D128&lt;&gt;$C$10)+Podaci!$B$16)</f>
        <v>0</v>
      </c>
      <c r="P128" s="108">
        <f>IF(D128&gt;$C$10,"",IF(Podaci!$B$5="kn",K128+O128,K128+O128/F128))</f>
        <v>834.37036815684166</v>
      </c>
    </row>
    <row r="129" spans="4:16" x14ac:dyDescent="0.2">
      <c r="D129" s="25">
        <f t="shared" si="12"/>
        <v>126</v>
      </c>
      <c r="E129" s="37">
        <f t="shared" si="13"/>
        <v>47027</v>
      </c>
      <c r="F129" s="104">
        <f>IF(D129&gt;$C$10,"",VLOOKUP(E129,Podaci!L:M,2))</f>
        <v>8.5</v>
      </c>
      <c r="G129" s="28">
        <f>IF(D128&gt;=$C$10,"",VLOOKUP(E129,Podaci!E:G,3,TRUE))</f>
        <v>5</v>
      </c>
      <c r="H129" s="34">
        <f>IF(D128&gt;=$C$10,"",VLOOKUP(E129,Podaci!E:J,6,TRUE))</f>
        <v>1.0041666666666667</v>
      </c>
      <c r="I129" s="34">
        <f t="shared" si="7"/>
        <v>1.2569530249882381</v>
      </c>
      <c r="J129" s="84">
        <f t="shared" si="8"/>
        <v>98.161219783157748</v>
      </c>
      <c r="K129" s="85">
        <f t="shared" si="9"/>
        <v>834.37036815684087</v>
      </c>
      <c r="L129" s="85">
        <f t="shared" si="10"/>
        <v>663.80393822963151</v>
      </c>
      <c r="M129" s="85">
        <f t="shared" si="11"/>
        <v>170.56642992720938</v>
      </c>
      <c r="N129" s="86">
        <f>IF(D128&gt;=$C$10,"",N128*H129-K129-SUMPRODUCT(--(MONTH(Podaci!$O$5:$O$25)=MONTH(E129)),--(YEAR(Podaci!$O$5:$O$25)=YEAR(E129)),Podaci!$P$5:$P$25))</f>
        <v>40272.139244300764</v>
      </c>
      <c r="O129" s="108">
        <f>IF(D129&gt;$C$10,"",Podaci!$B$12*(D129=0)+Podaci!$B$14*(MOD(D129,12)=0)*(D129&lt;&gt;$C$10)+Podaci!$B$16)</f>
        <v>0</v>
      </c>
      <c r="P129" s="108">
        <f>IF(D129&gt;$C$10,"",IF(Podaci!$B$5="kn",K129+O129,K129+O129/F129))</f>
        <v>834.37036815684087</v>
      </c>
    </row>
    <row r="130" spans="4:16" x14ac:dyDescent="0.2">
      <c r="D130" s="25">
        <f t="shared" si="12"/>
        <v>127</v>
      </c>
      <c r="E130" s="37">
        <f t="shared" si="13"/>
        <v>47058</v>
      </c>
      <c r="F130" s="104">
        <f>IF(D130&gt;$C$10,"",VLOOKUP(E130,Podaci!L:M,2))</f>
        <v>8.5</v>
      </c>
      <c r="G130" s="28">
        <f>IF(D129&gt;=$C$10,"",VLOOKUP(E130,Podaci!E:G,3,TRUE))</f>
        <v>5</v>
      </c>
      <c r="H130" s="34">
        <f>IF(D129&gt;=$C$10,"",VLOOKUP(E130,Podaci!E:J,6,TRUE))</f>
        <v>1.0041666666666667</v>
      </c>
      <c r="I130" s="34">
        <f t="shared" si="7"/>
        <v>1.2517374522704443</v>
      </c>
      <c r="J130" s="84">
        <f t="shared" si="8"/>
        <v>98.161219783157847</v>
      </c>
      <c r="K130" s="85">
        <f t="shared" si="9"/>
        <v>834.37036815684166</v>
      </c>
      <c r="L130" s="85">
        <f t="shared" si="10"/>
        <v>666.56978797225577</v>
      </c>
      <c r="M130" s="85">
        <f t="shared" si="11"/>
        <v>167.80058018458593</v>
      </c>
      <c r="N130" s="86">
        <f>IF(D129&gt;=$C$10,"",N129*H130-K130-SUMPRODUCT(--(MONTH(Podaci!$O$5:$O$25)=MONTH(E130)),--(YEAR(Podaci!$O$5:$O$25)=YEAR(E130)),Podaci!$P$5:$P$25))</f>
        <v>39605.569456328507</v>
      </c>
      <c r="O130" s="108">
        <f>IF(D130&gt;$C$10,"",Podaci!$B$12*(D130=0)+Podaci!$B$14*(MOD(D130,12)=0)*(D130&lt;&gt;$C$10)+Podaci!$B$16)</f>
        <v>0</v>
      </c>
      <c r="P130" s="108">
        <f>IF(D130&gt;$C$10,"",IF(Podaci!$B$5="kn",K130+O130,K130+O130/F130))</f>
        <v>834.37036815684166</v>
      </c>
    </row>
    <row r="131" spans="4:16" x14ac:dyDescent="0.2">
      <c r="D131" s="25">
        <f t="shared" si="12"/>
        <v>128</v>
      </c>
      <c r="E131" s="37">
        <f t="shared" si="13"/>
        <v>47088</v>
      </c>
      <c r="F131" s="104">
        <f>IF(D131&gt;$C$10,"",VLOOKUP(E131,Podaci!L:M,2))</f>
        <v>8.5</v>
      </c>
      <c r="G131" s="28">
        <f>IF(D130&gt;=$C$10,"",VLOOKUP(E131,Podaci!E:G,3,TRUE))</f>
        <v>5</v>
      </c>
      <c r="H131" s="34">
        <f>IF(D130&gt;=$C$10,"",VLOOKUP(E131,Podaci!E:J,6,TRUE))</f>
        <v>1.0041666666666667</v>
      </c>
      <c r="I131" s="34">
        <f t="shared" si="7"/>
        <v>1.2465435209332225</v>
      </c>
      <c r="J131" s="84">
        <f t="shared" si="8"/>
        <v>98.161219783157861</v>
      </c>
      <c r="K131" s="85">
        <f t="shared" si="9"/>
        <v>834.37036815684178</v>
      </c>
      <c r="L131" s="85">
        <f t="shared" si="10"/>
        <v>669.34716208880695</v>
      </c>
      <c r="M131" s="85">
        <f t="shared" si="11"/>
        <v>165.02320606803485</v>
      </c>
      <c r="N131" s="86">
        <f>IF(D130&gt;=$C$10,"",N130*H131-K131-SUMPRODUCT(--(MONTH(Podaci!$O$5:$O$25)=MONTH(E131)),--(YEAR(Podaci!$O$5:$O$25)=YEAR(E131)),Podaci!$P$5:$P$25))</f>
        <v>38936.222294239698</v>
      </c>
      <c r="O131" s="108">
        <f>IF(D131&gt;$C$10,"",Podaci!$B$12*(D131=0)+Podaci!$B$14*(MOD(D131,12)=0)*(D131&lt;&gt;$C$10)+Podaci!$B$16)</f>
        <v>0</v>
      </c>
      <c r="P131" s="108">
        <f>IF(D131&gt;$C$10,"",IF(Podaci!$B$5="kn",K131+O131,K131+O131/F131))</f>
        <v>834.37036815684178</v>
      </c>
    </row>
    <row r="132" spans="4:16" x14ac:dyDescent="0.2">
      <c r="D132" s="25">
        <f t="shared" si="12"/>
        <v>129</v>
      </c>
      <c r="E132" s="37">
        <f t="shared" si="13"/>
        <v>47119</v>
      </c>
      <c r="F132" s="104">
        <f>IF(D132&gt;$C$10,"",VLOOKUP(E132,Podaci!L:M,2))</f>
        <v>8.5</v>
      </c>
      <c r="G132" s="28">
        <f>IF(D131&gt;=$C$10,"",VLOOKUP(E132,Podaci!E:G,3,TRUE))</f>
        <v>5</v>
      </c>
      <c r="H132" s="34">
        <f>IF(D131&gt;=$C$10,"",VLOOKUP(E132,Podaci!E:J,6,TRUE))</f>
        <v>1.0041666666666667</v>
      </c>
      <c r="I132" s="34">
        <f t="shared" ref="I132:I195" si="14">IF(D131&gt;=$C$10,"",POWER(H132,$C$10+1-D132))</f>
        <v>1.241371141178313</v>
      </c>
      <c r="J132" s="84">
        <f t="shared" ref="J132:J195" si="15">IF(D132&gt;$C$10,"",IF($C$9="kn",K132/F132,K132*F132))</f>
        <v>98.161219783157804</v>
      </c>
      <c r="K132" s="85">
        <f t="shared" ref="K132:K195" si="16">IF(D131&gt;=$C$10,"",(N131-$C$13)*I132*(H132-1)/(I132-1)+$C$13*(H132-1))</f>
        <v>834.37036815684132</v>
      </c>
      <c r="L132" s="85">
        <f t="shared" ref="L132:L195" si="17">IF(D131&gt;=$C$10,"",K132-M132)</f>
        <v>672.13610859750986</v>
      </c>
      <c r="M132" s="85">
        <f t="shared" ref="M132:M195" si="18">IF(D131&gt;=$C$10,"",N131*(H132-1))</f>
        <v>162.23425955933149</v>
      </c>
      <c r="N132" s="86">
        <f>IF(D131&gt;=$C$10,"",N131*H132-K132-SUMPRODUCT(--(MONTH(Podaci!$O$5:$O$25)=MONTH(E132)),--(YEAR(Podaci!$O$5:$O$25)=YEAR(E132)),Podaci!$P$5:$P$25))</f>
        <v>38264.086185642183</v>
      </c>
      <c r="O132" s="108">
        <f>IF(D132&gt;$C$10,"",Podaci!$B$12*(D132=0)+Podaci!$B$14*(MOD(D132,12)=0)*(D132&lt;&gt;$C$10)+Podaci!$B$16)</f>
        <v>0</v>
      </c>
      <c r="P132" s="108">
        <f>IF(D132&gt;$C$10,"",IF(Podaci!$B$5="kn",K132+O132,K132+O132/F132))</f>
        <v>834.37036815684132</v>
      </c>
    </row>
    <row r="133" spans="4:16" x14ac:dyDescent="0.2">
      <c r="D133" s="25">
        <f t="shared" ref="D133:D196" si="19">IF(D132&gt;=$C$10,"",D132+1)</f>
        <v>130</v>
      </c>
      <c r="E133" s="37">
        <f t="shared" si="13"/>
        <v>47150</v>
      </c>
      <c r="F133" s="104">
        <f>IF(D133&gt;$C$10,"",VLOOKUP(E133,Podaci!L:M,2))</f>
        <v>8.5</v>
      </c>
      <c r="G133" s="28">
        <f>IF(D132&gt;=$C$10,"",VLOOKUP(E133,Podaci!E:G,3,TRUE))</f>
        <v>5</v>
      </c>
      <c r="H133" s="34">
        <f>IF(D132&gt;=$C$10,"",VLOOKUP(E133,Podaci!E:J,6,TRUE))</f>
        <v>1.0041666666666667</v>
      </c>
      <c r="I133" s="34">
        <f t="shared" si="14"/>
        <v>1.2362202235800626</v>
      </c>
      <c r="J133" s="84">
        <f t="shared" si="15"/>
        <v>98.16121978315789</v>
      </c>
      <c r="K133" s="85">
        <f t="shared" si="16"/>
        <v>834.37036815684201</v>
      </c>
      <c r="L133" s="85">
        <f t="shared" si="17"/>
        <v>674.93667571666674</v>
      </c>
      <c r="M133" s="85">
        <f t="shared" si="18"/>
        <v>159.43369244017521</v>
      </c>
      <c r="N133" s="86">
        <f>IF(D132&gt;=$C$10,"",N132*H133-K133-SUMPRODUCT(--(MONTH(Podaci!$O$5:$O$25)=MONTH(E133)),--(YEAR(Podaci!$O$5:$O$25)=YEAR(E133)),Podaci!$P$5:$P$25))</f>
        <v>37589.149509925512</v>
      </c>
      <c r="O133" s="108">
        <f>IF(D133&gt;$C$10,"",Podaci!$B$12*(D133=0)+Podaci!$B$14*(MOD(D133,12)=0)*(D133&lt;&gt;$C$10)+Podaci!$B$16)</f>
        <v>0</v>
      </c>
      <c r="P133" s="108">
        <f>IF(D133&gt;$C$10,"",IF(Podaci!$B$5="kn",K133+O133,K133+O133/F133))</f>
        <v>834.37036815684201</v>
      </c>
    </row>
    <row r="134" spans="4:16" x14ac:dyDescent="0.2">
      <c r="D134" s="25">
        <f t="shared" si="19"/>
        <v>131</v>
      </c>
      <c r="E134" s="37">
        <f t="shared" ref="E134:E197" si="20">IF(D133&gt;=$C$10,"",DATE(YEAR(E$4),MONTH(E$4)+D133,MIN(DAY(E$4),DAY(DATE(YEAR(E$4),MONTH(E$4)+D133+1,0)))))</f>
        <v>47178</v>
      </c>
      <c r="F134" s="104">
        <f>IF(D134&gt;$C$10,"",VLOOKUP(E134,Podaci!L:M,2))</f>
        <v>8.5</v>
      </c>
      <c r="G134" s="28">
        <f>IF(D133&gt;=$C$10,"",VLOOKUP(E134,Podaci!E:G,3,TRUE))</f>
        <v>5</v>
      </c>
      <c r="H134" s="34">
        <f>IF(D133&gt;=$C$10,"",VLOOKUP(E134,Podaci!E:J,6,TRUE))</f>
        <v>1.0041666666666667</v>
      </c>
      <c r="I134" s="34">
        <f t="shared" si="14"/>
        <v>1.2310906790838796</v>
      </c>
      <c r="J134" s="84">
        <f t="shared" si="15"/>
        <v>98.161219783157904</v>
      </c>
      <c r="K134" s="85">
        <f t="shared" si="16"/>
        <v>834.37036815684223</v>
      </c>
      <c r="L134" s="85">
        <f t="shared" si="17"/>
        <v>677.74891186548643</v>
      </c>
      <c r="M134" s="85">
        <f t="shared" si="18"/>
        <v>156.62145629135574</v>
      </c>
      <c r="N134" s="86">
        <f>IF(D133&gt;=$C$10,"",N133*H134-K134-SUMPRODUCT(--(MONTH(Podaci!$O$5:$O$25)=MONTH(E134)),--(YEAR(Podaci!$O$5:$O$25)=YEAR(E134)),Podaci!$P$5:$P$25))</f>
        <v>36911.400598060027</v>
      </c>
      <c r="O134" s="108">
        <f>IF(D134&gt;$C$10,"",Podaci!$B$12*(D134=0)+Podaci!$B$14*(MOD(D134,12)=0)*(D134&lt;&gt;$C$10)+Podaci!$B$16)</f>
        <v>0</v>
      </c>
      <c r="P134" s="108">
        <f>IF(D134&gt;$C$10,"",IF(Podaci!$B$5="kn",K134+O134,K134+O134/F134))</f>
        <v>834.37036815684223</v>
      </c>
    </row>
    <row r="135" spans="4:16" x14ac:dyDescent="0.2">
      <c r="D135" s="25">
        <f t="shared" si="19"/>
        <v>132</v>
      </c>
      <c r="E135" s="37">
        <f t="shared" si="20"/>
        <v>47209</v>
      </c>
      <c r="F135" s="104">
        <f>IF(D135&gt;$C$10,"",VLOOKUP(E135,Podaci!L:M,2))</f>
        <v>8.5</v>
      </c>
      <c r="G135" s="28">
        <f>IF(D134&gt;=$C$10,"",VLOOKUP(E135,Podaci!E:G,3,TRUE))</f>
        <v>5</v>
      </c>
      <c r="H135" s="34">
        <f>IF(D134&gt;=$C$10,"",VLOOKUP(E135,Podaci!E:J,6,TRUE))</f>
        <v>1.0041666666666667</v>
      </c>
      <c r="I135" s="34">
        <f t="shared" si="14"/>
        <v>1.2259824190046935</v>
      </c>
      <c r="J135" s="84">
        <f t="shared" si="15"/>
        <v>98.16121978315789</v>
      </c>
      <c r="K135" s="85">
        <f t="shared" si="16"/>
        <v>834.37036815684201</v>
      </c>
      <c r="L135" s="85">
        <f t="shared" si="17"/>
        <v>680.57286566492576</v>
      </c>
      <c r="M135" s="85">
        <f t="shared" si="18"/>
        <v>153.79750249191622</v>
      </c>
      <c r="N135" s="86">
        <f>IF(D134&gt;=$C$10,"",N134*H135-K135-SUMPRODUCT(--(MONTH(Podaci!$O$5:$O$25)=MONTH(E135)),--(YEAR(Podaci!$O$5:$O$25)=YEAR(E135)),Podaci!$P$5:$P$25))</f>
        <v>36230.827732395097</v>
      </c>
      <c r="O135" s="108">
        <f>IF(D135&gt;$C$10,"",Podaci!$B$12*(D135=0)+Podaci!$B$14*(MOD(D135,12)=0)*(D135&lt;&gt;$C$10)+Podaci!$B$16)</f>
        <v>0</v>
      </c>
      <c r="P135" s="108">
        <f>IF(D135&gt;$C$10,"",IF(Podaci!$B$5="kn",K135+O135,K135+O135/F135))</f>
        <v>834.37036815684201</v>
      </c>
    </row>
    <row r="136" spans="4:16" x14ac:dyDescent="0.2">
      <c r="D136" s="25">
        <f t="shared" si="19"/>
        <v>133</v>
      </c>
      <c r="E136" s="37">
        <f t="shared" si="20"/>
        <v>47239</v>
      </c>
      <c r="F136" s="104">
        <f>IF(D136&gt;$C$10,"",VLOOKUP(E136,Podaci!L:M,2))</f>
        <v>8.5</v>
      </c>
      <c r="G136" s="28">
        <f>IF(D135&gt;=$C$10,"",VLOOKUP(E136,Podaci!E:G,3,TRUE))</f>
        <v>5</v>
      </c>
      <c r="H136" s="34">
        <f>IF(D135&gt;=$C$10,"",VLOOKUP(E136,Podaci!E:J,6,TRUE))</f>
        <v>1.0041666666666667</v>
      </c>
      <c r="I136" s="34">
        <f t="shared" si="14"/>
        <v>1.2208953550254209</v>
      </c>
      <c r="J136" s="84">
        <f t="shared" si="15"/>
        <v>98.161219783157875</v>
      </c>
      <c r="K136" s="85">
        <f t="shared" si="16"/>
        <v>834.37036815684189</v>
      </c>
      <c r="L136" s="85">
        <f t="shared" si="17"/>
        <v>683.40858593852954</v>
      </c>
      <c r="M136" s="85">
        <f t="shared" si="18"/>
        <v>150.96178221831238</v>
      </c>
      <c r="N136" s="86">
        <f>IF(D135&gt;=$C$10,"",N135*H136-K136-SUMPRODUCT(--(MONTH(Podaci!$O$5:$O$25)=MONTH(E136)),--(YEAR(Podaci!$O$5:$O$25)=YEAR(E136)),Podaci!$P$5:$P$25))</f>
        <v>35547.419146456567</v>
      </c>
      <c r="O136" s="108">
        <f>IF(D136&gt;$C$10,"",Podaci!$B$12*(D136=0)+Podaci!$B$14*(MOD(D136,12)=0)*(D136&lt;&gt;$C$10)+Podaci!$B$16)</f>
        <v>0</v>
      </c>
      <c r="P136" s="108">
        <f>IF(D136&gt;$C$10,"",IF(Podaci!$B$5="kn",K136+O136,K136+O136/F136))</f>
        <v>834.37036815684189</v>
      </c>
    </row>
    <row r="137" spans="4:16" x14ac:dyDescent="0.2">
      <c r="D137" s="25">
        <f t="shared" si="19"/>
        <v>134</v>
      </c>
      <c r="E137" s="37">
        <f t="shared" si="20"/>
        <v>47270</v>
      </c>
      <c r="F137" s="104">
        <f>IF(D137&gt;$C$10,"",VLOOKUP(E137,Podaci!L:M,2))</f>
        <v>8.5</v>
      </c>
      <c r="G137" s="28">
        <f>IF(D136&gt;=$C$10,"",VLOOKUP(E137,Podaci!E:G,3,TRUE))</f>
        <v>5</v>
      </c>
      <c r="H137" s="34">
        <f>IF(D136&gt;=$C$10,"",VLOOKUP(E137,Podaci!E:J,6,TRUE))</f>
        <v>1.0041666666666667</v>
      </c>
      <c r="I137" s="34">
        <f t="shared" si="14"/>
        <v>1.2158293991954401</v>
      </c>
      <c r="J137" s="84">
        <f t="shared" si="15"/>
        <v>98.161219783157833</v>
      </c>
      <c r="K137" s="85">
        <f t="shared" si="16"/>
        <v>834.37036815684155</v>
      </c>
      <c r="L137" s="85">
        <f t="shared" si="17"/>
        <v>686.25612171327305</v>
      </c>
      <c r="M137" s="85">
        <f t="shared" si="18"/>
        <v>148.1142464435685</v>
      </c>
      <c r="N137" s="86">
        <f>IF(D136&gt;=$C$10,"",N136*H137-K137-SUMPRODUCT(--(MONTH(Podaci!$O$5:$O$25)=MONTH(E137)),--(YEAR(Podaci!$O$5:$O$25)=YEAR(E137)),Podaci!$P$5:$P$25))</f>
        <v>34861.163024743291</v>
      </c>
      <c r="O137" s="108">
        <f>IF(D137&gt;$C$10,"",Podaci!$B$12*(D137=0)+Podaci!$B$14*(MOD(D137,12)=0)*(D137&lt;&gt;$C$10)+Podaci!$B$16)</f>
        <v>0</v>
      </c>
      <c r="P137" s="108">
        <f>IF(D137&gt;$C$10,"",IF(Podaci!$B$5="kn",K137+O137,K137+O137/F137))</f>
        <v>834.37036815684155</v>
      </c>
    </row>
    <row r="138" spans="4:16" x14ac:dyDescent="0.2">
      <c r="D138" s="25">
        <f t="shared" si="19"/>
        <v>135</v>
      </c>
      <c r="E138" s="37">
        <f t="shared" si="20"/>
        <v>47300</v>
      </c>
      <c r="F138" s="104">
        <f>IF(D138&gt;$C$10,"",VLOOKUP(E138,Podaci!L:M,2))</f>
        <v>8.5</v>
      </c>
      <c r="G138" s="28">
        <f>IF(D137&gt;=$C$10,"",VLOOKUP(E138,Podaci!E:G,3,TRUE))</f>
        <v>5</v>
      </c>
      <c r="H138" s="34">
        <f>IF(D137&gt;=$C$10,"",VLOOKUP(E138,Podaci!E:J,6,TRUE))</f>
        <v>1.0041666666666667</v>
      </c>
      <c r="I138" s="34">
        <f t="shared" si="14"/>
        <v>1.2107844639290686</v>
      </c>
      <c r="J138" s="84">
        <f t="shared" si="15"/>
        <v>98.161219783157975</v>
      </c>
      <c r="K138" s="85">
        <f t="shared" si="16"/>
        <v>834.3703681568428</v>
      </c>
      <c r="L138" s="85">
        <f t="shared" si="17"/>
        <v>689.11552222041291</v>
      </c>
      <c r="M138" s="85">
        <f t="shared" si="18"/>
        <v>145.25484593642986</v>
      </c>
      <c r="N138" s="86">
        <f>IF(D137&gt;=$C$10,"",N137*H138-K138-SUMPRODUCT(--(MONTH(Podaci!$O$5:$O$25)=MONTH(E138)),--(YEAR(Podaci!$O$5:$O$25)=YEAR(E138)),Podaci!$P$5:$P$25))</f>
        <v>34172.047502522881</v>
      </c>
      <c r="O138" s="108">
        <f>IF(D138&gt;$C$10,"",Podaci!$B$12*(D138=0)+Podaci!$B$14*(MOD(D138,12)=0)*(D138&lt;&gt;$C$10)+Podaci!$B$16)</f>
        <v>0</v>
      </c>
      <c r="P138" s="108">
        <f>IF(D138&gt;$C$10,"",IF(Podaci!$B$5="kn",K138+O138,K138+O138/F138))</f>
        <v>834.3703681568428</v>
      </c>
    </row>
    <row r="139" spans="4:16" x14ac:dyDescent="0.2">
      <c r="D139" s="25">
        <f t="shared" si="19"/>
        <v>136</v>
      </c>
      <c r="E139" s="37">
        <f t="shared" si="20"/>
        <v>47331</v>
      </c>
      <c r="F139" s="104">
        <f>IF(D139&gt;$C$10,"",VLOOKUP(E139,Podaci!L:M,2))</f>
        <v>8.5</v>
      </c>
      <c r="G139" s="28">
        <f>IF(D138&gt;=$C$10,"",VLOOKUP(E139,Podaci!E:G,3,TRUE))</f>
        <v>5</v>
      </c>
      <c r="H139" s="34">
        <f>IF(D138&gt;=$C$10,"",VLOOKUP(E139,Podaci!E:J,6,TRUE))</f>
        <v>1.0041666666666667</v>
      </c>
      <c r="I139" s="34">
        <f t="shared" si="14"/>
        <v>1.2057604620040516</v>
      </c>
      <c r="J139" s="84">
        <f t="shared" si="15"/>
        <v>98.161219783158018</v>
      </c>
      <c r="K139" s="85">
        <f t="shared" si="16"/>
        <v>834.37036815684314</v>
      </c>
      <c r="L139" s="85">
        <f t="shared" si="17"/>
        <v>691.98683689633162</v>
      </c>
      <c r="M139" s="85">
        <f t="shared" si="18"/>
        <v>142.38353126051149</v>
      </c>
      <c r="N139" s="86">
        <f>IF(D138&gt;=$C$10,"",N138*H139-K139-SUMPRODUCT(--(MONTH(Podaci!$O$5:$O$25)=MONTH(E139)),--(YEAR(Podaci!$O$5:$O$25)=YEAR(E139)),Podaci!$P$5:$P$25))</f>
        <v>33480.060665626545</v>
      </c>
      <c r="O139" s="108">
        <f>IF(D139&gt;$C$10,"",Podaci!$B$12*(D139=0)+Podaci!$B$14*(MOD(D139,12)=0)*(D139&lt;&gt;$C$10)+Podaci!$B$16)</f>
        <v>0</v>
      </c>
      <c r="P139" s="108">
        <f>IF(D139&gt;$C$10,"",IF(Podaci!$B$5="kn",K139+O139,K139+O139/F139))</f>
        <v>834.37036815684314</v>
      </c>
    </row>
    <row r="140" spans="4:16" x14ac:dyDescent="0.2">
      <c r="D140" s="25">
        <f t="shared" si="19"/>
        <v>137</v>
      </c>
      <c r="E140" s="37">
        <f t="shared" si="20"/>
        <v>47362</v>
      </c>
      <c r="F140" s="104">
        <f>IF(D140&gt;$C$10,"",VLOOKUP(E140,Podaci!L:M,2))</f>
        <v>8.5</v>
      </c>
      <c r="G140" s="28">
        <f>IF(D139&gt;=$C$10,"",VLOOKUP(E140,Podaci!E:G,3,TRUE))</f>
        <v>5</v>
      </c>
      <c r="H140" s="34">
        <f>IF(D139&gt;=$C$10,"",VLOOKUP(E140,Podaci!E:J,6,TRUE))</f>
        <v>1.0041666666666667</v>
      </c>
      <c r="I140" s="34">
        <f t="shared" si="14"/>
        <v>1.2007573065600516</v>
      </c>
      <c r="J140" s="84">
        <f t="shared" si="15"/>
        <v>98.161219783157904</v>
      </c>
      <c r="K140" s="85">
        <f t="shared" si="16"/>
        <v>834.37036815684223</v>
      </c>
      <c r="L140" s="85">
        <f t="shared" si="17"/>
        <v>694.8701153833988</v>
      </c>
      <c r="M140" s="85">
        <f t="shared" si="18"/>
        <v>139.50025277344344</v>
      </c>
      <c r="N140" s="86">
        <f>IF(D139&gt;=$C$10,"",N139*H140-K140-SUMPRODUCT(--(MONTH(Podaci!$O$5:$O$25)=MONTH(E140)),--(YEAR(Podaci!$O$5:$O$25)=YEAR(E140)),Podaci!$P$5:$P$25))</f>
        <v>32785.190550243147</v>
      </c>
      <c r="O140" s="108">
        <f>IF(D140&gt;$C$10,"",Podaci!$B$12*(D140=0)+Podaci!$B$14*(MOD(D140,12)=0)*(D140&lt;&gt;$C$10)+Podaci!$B$16)</f>
        <v>0</v>
      </c>
      <c r="P140" s="108">
        <f>IF(D140&gt;$C$10,"",IF(Podaci!$B$5="kn",K140+O140,K140+O140/F140))</f>
        <v>834.37036815684223</v>
      </c>
    </row>
    <row r="141" spans="4:16" x14ac:dyDescent="0.2">
      <c r="D141" s="25">
        <f t="shared" si="19"/>
        <v>138</v>
      </c>
      <c r="E141" s="37">
        <f t="shared" si="20"/>
        <v>47392</v>
      </c>
      <c r="F141" s="104">
        <f>IF(D141&gt;$C$10,"",VLOOKUP(E141,Podaci!L:M,2))</f>
        <v>8.5</v>
      </c>
      <c r="G141" s="28">
        <f>IF(D140&gt;=$C$10,"",VLOOKUP(E141,Podaci!E:G,3,TRUE))</f>
        <v>5</v>
      </c>
      <c r="H141" s="34">
        <f>IF(D140&gt;=$C$10,"",VLOOKUP(E141,Podaci!E:J,6,TRUE))</f>
        <v>1.0041666666666667</v>
      </c>
      <c r="I141" s="34">
        <f t="shared" si="14"/>
        <v>1.1957749110971467</v>
      </c>
      <c r="J141" s="84">
        <f t="shared" si="15"/>
        <v>98.161219783157975</v>
      </c>
      <c r="K141" s="85">
        <f t="shared" si="16"/>
        <v>834.3703681568428</v>
      </c>
      <c r="L141" s="85">
        <f t="shared" si="17"/>
        <v>697.7654075308302</v>
      </c>
      <c r="M141" s="85">
        <f t="shared" si="18"/>
        <v>136.60496062601263</v>
      </c>
      <c r="N141" s="86">
        <f>IF(D140&gt;=$C$10,"",N140*H141-K141-SUMPRODUCT(--(MONTH(Podaci!$O$5:$O$25)=MONTH(E141)),--(YEAR(Podaci!$O$5:$O$25)=YEAR(E141)),Podaci!$P$5:$P$25))</f>
        <v>32087.425142712316</v>
      </c>
      <c r="O141" s="108">
        <f>IF(D141&gt;$C$10,"",Podaci!$B$12*(D141=0)+Podaci!$B$14*(MOD(D141,12)=0)*(D141&lt;&gt;$C$10)+Podaci!$B$16)</f>
        <v>0</v>
      </c>
      <c r="P141" s="108">
        <f>IF(D141&gt;$C$10,"",IF(Podaci!$B$5="kn",K141+O141,K141+O141/F141))</f>
        <v>834.3703681568428</v>
      </c>
    </row>
    <row r="142" spans="4:16" x14ac:dyDescent="0.2">
      <c r="D142" s="25">
        <f t="shared" si="19"/>
        <v>139</v>
      </c>
      <c r="E142" s="37">
        <f t="shared" si="20"/>
        <v>47423</v>
      </c>
      <c r="F142" s="104">
        <f>IF(D142&gt;$C$10,"",VLOOKUP(E142,Podaci!L:M,2))</f>
        <v>8.5</v>
      </c>
      <c r="G142" s="28">
        <f>IF(D141&gt;=$C$10,"",VLOOKUP(E142,Podaci!E:G,3,TRUE))</f>
        <v>5</v>
      </c>
      <c r="H142" s="34">
        <f>IF(D141&gt;=$C$10,"",VLOOKUP(E142,Podaci!E:J,6,TRUE))</f>
        <v>1.0041666666666667</v>
      </c>
      <c r="I142" s="34">
        <f t="shared" si="14"/>
        <v>1.1908131894743372</v>
      </c>
      <c r="J142" s="84">
        <f t="shared" si="15"/>
        <v>98.161219783157875</v>
      </c>
      <c r="K142" s="85">
        <f t="shared" si="16"/>
        <v>834.37036815684189</v>
      </c>
      <c r="L142" s="85">
        <f t="shared" si="17"/>
        <v>700.6727633955411</v>
      </c>
      <c r="M142" s="85">
        <f t="shared" si="18"/>
        <v>133.69760476130085</v>
      </c>
      <c r="N142" s="86">
        <f>IF(D141&gt;=$C$10,"",N141*H142-K142-SUMPRODUCT(--(MONTH(Podaci!$O$5:$O$25)=MONTH(E142)),--(YEAR(Podaci!$O$5:$O$25)=YEAR(E142)),Podaci!$P$5:$P$25))</f>
        <v>31386.752379316778</v>
      </c>
      <c r="O142" s="108">
        <f>IF(D142&gt;$C$10,"",Podaci!$B$12*(D142=0)+Podaci!$B$14*(MOD(D142,12)=0)*(D142&lt;&gt;$C$10)+Podaci!$B$16)</f>
        <v>0</v>
      </c>
      <c r="P142" s="108">
        <f>IF(D142&gt;$C$10,"",IF(Podaci!$B$5="kn",K142+O142,K142+O142/F142))</f>
        <v>834.37036815684189</v>
      </c>
    </row>
    <row r="143" spans="4:16" x14ac:dyDescent="0.2">
      <c r="D143" s="25">
        <f t="shared" si="19"/>
        <v>140</v>
      </c>
      <c r="E143" s="37">
        <f t="shared" si="20"/>
        <v>47453</v>
      </c>
      <c r="F143" s="104">
        <f>IF(D143&gt;$C$10,"",VLOOKUP(E143,Podaci!L:M,2))</f>
        <v>8.5</v>
      </c>
      <c r="G143" s="28">
        <f>IF(D142&gt;=$C$10,"",VLOOKUP(E143,Podaci!E:G,3,TRUE))</f>
        <v>5</v>
      </c>
      <c r="H143" s="34">
        <f>IF(D142&gt;=$C$10,"",VLOOKUP(E143,Podaci!E:J,6,TRUE))</f>
        <v>1.0041666666666667</v>
      </c>
      <c r="I143" s="34">
        <f t="shared" si="14"/>
        <v>1.1858720559080533</v>
      </c>
      <c r="J143" s="84">
        <f t="shared" si="15"/>
        <v>98.161219783158046</v>
      </c>
      <c r="K143" s="85">
        <f t="shared" si="16"/>
        <v>834.37036815684337</v>
      </c>
      <c r="L143" s="85">
        <f t="shared" si="17"/>
        <v>703.59223324302388</v>
      </c>
      <c r="M143" s="85">
        <f t="shared" si="18"/>
        <v>130.77813491381946</v>
      </c>
      <c r="N143" s="86">
        <f>IF(D142&gt;=$C$10,"",N142*H143-K143-SUMPRODUCT(--(MONTH(Podaci!$O$5:$O$25)=MONTH(E143)),--(YEAR(Podaci!$O$5:$O$25)=YEAR(E143)),Podaci!$P$5:$P$25))</f>
        <v>30683.160146073755</v>
      </c>
      <c r="O143" s="108">
        <f>IF(D143&gt;$C$10,"",Podaci!$B$12*(D143=0)+Podaci!$B$14*(MOD(D143,12)=0)*(D143&lt;&gt;$C$10)+Podaci!$B$16)</f>
        <v>0</v>
      </c>
      <c r="P143" s="108">
        <f>IF(D143&gt;$C$10,"",IF(Podaci!$B$5="kn",K143+O143,K143+O143/F143))</f>
        <v>834.37036815684337</v>
      </c>
    </row>
    <row r="144" spans="4:16" x14ac:dyDescent="0.2">
      <c r="D144" s="25">
        <f t="shared" si="19"/>
        <v>141</v>
      </c>
      <c r="E144" s="37">
        <f t="shared" si="20"/>
        <v>47484</v>
      </c>
      <c r="F144" s="104">
        <f>IF(D144&gt;$C$10,"",VLOOKUP(E144,Podaci!L:M,2))</f>
        <v>8.5</v>
      </c>
      <c r="G144" s="28">
        <f>IF(D143&gt;=$C$10,"",VLOOKUP(E144,Podaci!E:G,3,TRUE))</f>
        <v>5</v>
      </c>
      <c r="H144" s="34">
        <f>IF(D143&gt;=$C$10,"",VLOOKUP(E144,Podaci!E:J,6,TRUE))</f>
        <v>1.0041666666666667</v>
      </c>
      <c r="I144" s="34">
        <f t="shared" si="14"/>
        <v>1.1809514249706756</v>
      </c>
      <c r="J144" s="84">
        <f t="shared" si="15"/>
        <v>98.161219783158003</v>
      </c>
      <c r="K144" s="85">
        <f t="shared" si="16"/>
        <v>834.37036815684303</v>
      </c>
      <c r="L144" s="85">
        <f t="shared" si="17"/>
        <v>706.52386754820282</v>
      </c>
      <c r="M144" s="85">
        <f t="shared" si="18"/>
        <v>127.84650060864018</v>
      </c>
      <c r="N144" s="86">
        <f>IF(D143&gt;=$C$10,"",N143*H144-K144-SUMPRODUCT(--(MONTH(Podaci!$O$5:$O$25)=MONTH(E144)),--(YEAR(Podaci!$O$5:$O$25)=YEAR(E144)),Podaci!$P$5:$P$25))</f>
        <v>29976.636278525551</v>
      </c>
      <c r="O144" s="108">
        <f>IF(D144&gt;$C$10,"",Podaci!$B$12*(D144=0)+Podaci!$B$14*(MOD(D144,12)=0)*(D144&lt;&gt;$C$10)+Podaci!$B$16)</f>
        <v>0</v>
      </c>
      <c r="P144" s="108">
        <f>IF(D144&gt;$C$10,"",IF(Podaci!$B$5="kn",K144+O144,K144+O144/F144))</f>
        <v>834.37036815684303</v>
      </c>
    </row>
    <row r="145" spans="4:16" x14ac:dyDescent="0.2">
      <c r="D145" s="25">
        <f t="shared" si="19"/>
        <v>142</v>
      </c>
      <c r="E145" s="37">
        <f t="shared" si="20"/>
        <v>47515</v>
      </c>
      <c r="F145" s="104">
        <f>IF(D145&gt;$C$10,"",VLOOKUP(E145,Podaci!L:M,2))</f>
        <v>8.5</v>
      </c>
      <c r="G145" s="28">
        <f>IF(D144&gt;=$C$10,"",VLOOKUP(E145,Podaci!E:G,3,TRUE))</f>
        <v>1.5</v>
      </c>
      <c r="H145" s="34">
        <f>IF(D144&gt;=$C$10,"",VLOOKUP(E145,Podaci!E:J,6,TRUE))</f>
        <v>1.00125</v>
      </c>
      <c r="I145" s="34">
        <f t="shared" si="14"/>
        <v>1.0499258646870702</v>
      </c>
      <c r="J145" s="84">
        <f t="shared" si="15"/>
        <v>92.705825405007175</v>
      </c>
      <c r="K145" s="85">
        <f t="shared" si="16"/>
        <v>787.99951594256095</v>
      </c>
      <c r="L145" s="85">
        <f t="shared" si="17"/>
        <v>750.52872059440483</v>
      </c>
      <c r="M145" s="85">
        <f t="shared" si="18"/>
        <v>37.470795348156138</v>
      </c>
      <c r="N145" s="86">
        <f>IF(D144&gt;=$C$10,"",N144*H145-K145-SUMPRODUCT(--(MONTH(Podaci!$O$5:$O$25)=MONTH(E145)),--(YEAR(Podaci!$O$5:$O$25)=YEAR(E145)),Podaci!$P$5:$P$25))</f>
        <v>29226.107557931147</v>
      </c>
      <c r="O145" s="108">
        <f>IF(D145&gt;$C$10,"",Podaci!$B$12*(D145=0)+Podaci!$B$14*(MOD(D145,12)=0)*(D145&lt;&gt;$C$10)+Podaci!$B$16)</f>
        <v>0</v>
      </c>
      <c r="P145" s="108">
        <f>IF(D145&gt;$C$10,"",IF(Podaci!$B$5="kn",K145+O145,K145+O145/F145))</f>
        <v>787.99951594256095</v>
      </c>
    </row>
    <row r="146" spans="4:16" x14ac:dyDescent="0.2">
      <c r="D146" s="25">
        <f t="shared" si="19"/>
        <v>143</v>
      </c>
      <c r="E146" s="37">
        <f t="shared" si="20"/>
        <v>47543</v>
      </c>
      <c r="F146" s="104">
        <f>IF(D146&gt;$C$10,"",VLOOKUP(E146,Podaci!L:M,2))</f>
        <v>8.5</v>
      </c>
      <c r="G146" s="28">
        <f>IF(D145&gt;=$C$10,"",VLOOKUP(E146,Podaci!E:G,3,TRUE))</f>
        <v>1.5</v>
      </c>
      <c r="H146" s="34">
        <f>IF(D145&gt;=$C$10,"",VLOOKUP(E146,Podaci!E:J,6,TRUE))</f>
        <v>1.00125</v>
      </c>
      <c r="I146" s="34">
        <f t="shared" si="14"/>
        <v>1.0486150958172986</v>
      </c>
      <c r="J146" s="84">
        <f t="shared" si="15"/>
        <v>92.705825405007076</v>
      </c>
      <c r="K146" s="85">
        <f t="shared" si="16"/>
        <v>787.99951594256015</v>
      </c>
      <c r="L146" s="85">
        <f t="shared" si="17"/>
        <v>751.46688149514694</v>
      </c>
      <c r="M146" s="85">
        <f t="shared" si="18"/>
        <v>36.532634447413159</v>
      </c>
      <c r="N146" s="86">
        <f>IF(D145&gt;=$C$10,"",N145*H146-K146-SUMPRODUCT(--(MONTH(Podaci!$O$5:$O$25)=MONTH(E146)),--(YEAR(Podaci!$O$5:$O$25)=YEAR(E146)),Podaci!$P$5:$P$25))</f>
        <v>28474.640676436</v>
      </c>
      <c r="O146" s="108">
        <f>IF(D146&gt;$C$10,"",Podaci!$B$12*(D146=0)+Podaci!$B$14*(MOD(D146,12)=0)*(D146&lt;&gt;$C$10)+Podaci!$B$16)</f>
        <v>0</v>
      </c>
      <c r="P146" s="108">
        <f>IF(D146&gt;$C$10,"",IF(Podaci!$B$5="kn",K146+O146,K146+O146/F146))</f>
        <v>787.99951594256015</v>
      </c>
    </row>
    <row r="147" spans="4:16" x14ac:dyDescent="0.2">
      <c r="D147" s="25">
        <f t="shared" si="19"/>
        <v>144</v>
      </c>
      <c r="E147" s="37">
        <f t="shared" si="20"/>
        <v>47574</v>
      </c>
      <c r="F147" s="104">
        <f>IF(D147&gt;$C$10,"",VLOOKUP(E147,Podaci!L:M,2))</f>
        <v>8.5</v>
      </c>
      <c r="G147" s="28">
        <f>IF(D146&gt;=$C$10,"",VLOOKUP(E147,Podaci!E:G,3,TRUE))</f>
        <v>1.5</v>
      </c>
      <c r="H147" s="34">
        <f>IF(D146&gt;=$C$10,"",VLOOKUP(E147,Podaci!E:J,6,TRUE))</f>
        <v>1.00125</v>
      </c>
      <c r="I147" s="34">
        <f t="shared" si="14"/>
        <v>1.0473059633630946</v>
      </c>
      <c r="J147" s="84">
        <f t="shared" si="15"/>
        <v>92.705825405007488</v>
      </c>
      <c r="K147" s="85">
        <f t="shared" si="16"/>
        <v>787.99951594256368</v>
      </c>
      <c r="L147" s="85">
        <f t="shared" si="17"/>
        <v>752.40621509701941</v>
      </c>
      <c r="M147" s="85">
        <f t="shared" si="18"/>
        <v>35.593300845544242</v>
      </c>
      <c r="N147" s="86">
        <f>IF(D146&gt;=$C$10,"",N146*H147-K147-SUMPRODUCT(--(MONTH(Podaci!$O$5:$O$25)=MONTH(E147)),--(YEAR(Podaci!$O$5:$O$25)=YEAR(E147)),Podaci!$P$5:$P$25))</f>
        <v>27722.23446133898</v>
      </c>
      <c r="O147" s="108">
        <f>IF(D147&gt;$C$10,"",Podaci!$B$12*(D147=0)+Podaci!$B$14*(MOD(D147,12)=0)*(D147&lt;&gt;$C$10)+Podaci!$B$16)</f>
        <v>0</v>
      </c>
      <c r="P147" s="108">
        <f>IF(D147&gt;$C$10,"",IF(Podaci!$B$5="kn",K147+O147,K147+O147/F147))</f>
        <v>787.99951594256368</v>
      </c>
    </row>
    <row r="148" spans="4:16" x14ac:dyDescent="0.2">
      <c r="D148" s="25">
        <f t="shared" si="19"/>
        <v>145</v>
      </c>
      <c r="E148" s="37">
        <f t="shared" si="20"/>
        <v>47604</v>
      </c>
      <c r="F148" s="104">
        <f>IF(D148&gt;$C$10,"",VLOOKUP(E148,Podaci!L:M,2))</f>
        <v>8.5</v>
      </c>
      <c r="G148" s="28">
        <f>IF(D147&gt;=$C$10,"",VLOOKUP(E148,Podaci!E:G,3,TRUE))</f>
        <v>1.5</v>
      </c>
      <c r="H148" s="34">
        <f>IF(D147&gt;=$C$10,"",VLOOKUP(E148,Podaci!E:J,6,TRUE))</f>
        <v>1.00125</v>
      </c>
      <c r="I148" s="34">
        <f t="shared" si="14"/>
        <v>1.0459984652814927</v>
      </c>
      <c r="J148" s="84">
        <f t="shared" si="15"/>
        <v>92.705825405007616</v>
      </c>
      <c r="K148" s="85">
        <f t="shared" si="16"/>
        <v>787.9995159425647</v>
      </c>
      <c r="L148" s="85">
        <f t="shared" si="17"/>
        <v>753.34672286589171</v>
      </c>
      <c r="M148" s="85">
        <f t="shared" si="18"/>
        <v>34.652793076672985</v>
      </c>
      <c r="N148" s="86">
        <f>IF(D147&gt;=$C$10,"",N147*H148-K148-SUMPRODUCT(--(MONTH(Podaci!$O$5:$O$25)=MONTH(E148)),--(YEAR(Podaci!$O$5:$O$25)=YEAR(E148)),Podaci!$P$5:$P$25))</f>
        <v>26968.887738473088</v>
      </c>
      <c r="O148" s="108">
        <f>IF(D148&gt;$C$10,"",Podaci!$B$12*(D148=0)+Podaci!$B$14*(MOD(D148,12)=0)*(D148&lt;&gt;$C$10)+Podaci!$B$16)</f>
        <v>0</v>
      </c>
      <c r="P148" s="108">
        <f>IF(D148&gt;$C$10,"",IF(Podaci!$B$5="kn",K148+O148,K148+O148/F148))</f>
        <v>787.9995159425647</v>
      </c>
    </row>
    <row r="149" spans="4:16" x14ac:dyDescent="0.2">
      <c r="D149" s="25">
        <f t="shared" si="19"/>
        <v>146</v>
      </c>
      <c r="E149" s="37">
        <f t="shared" si="20"/>
        <v>47635</v>
      </c>
      <c r="F149" s="104">
        <f>IF(D149&gt;$C$10,"",VLOOKUP(E149,Podaci!L:M,2))</f>
        <v>8.5</v>
      </c>
      <c r="G149" s="28">
        <f>IF(D148&gt;=$C$10,"",VLOOKUP(E149,Podaci!E:G,3,TRUE))</f>
        <v>1.5</v>
      </c>
      <c r="H149" s="34">
        <f>IF(D148&gt;=$C$10,"",VLOOKUP(E149,Podaci!E:J,6,TRUE))</f>
        <v>1.00125</v>
      </c>
      <c r="I149" s="34">
        <f t="shared" si="14"/>
        <v>1.0446925995320777</v>
      </c>
      <c r="J149" s="84">
        <f t="shared" si="15"/>
        <v>92.705825405007346</v>
      </c>
      <c r="K149" s="85">
        <f t="shared" si="16"/>
        <v>787.99951594256243</v>
      </c>
      <c r="L149" s="85">
        <f t="shared" si="17"/>
        <v>754.28840626947181</v>
      </c>
      <c r="M149" s="85">
        <f t="shared" si="18"/>
        <v>33.71110967309064</v>
      </c>
      <c r="N149" s="86">
        <f>IF(D148&gt;=$C$10,"",N148*H149-K149-SUMPRODUCT(--(MONTH(Podaci!$O$5:$O$25)=MONTH(E149)),--(YEAR(Podaci!$O$5:$O$25)=YEAR(E149)),Podaci!$P$5:$P$25))</f>
        <v>26214.599332203616</v>
      </c>
      <c r="O149" s="108">
        <f>IF(D149&gt;$C$10,"",Podaci!$B$12*(D149=0)+Podaci!$B$14*(MOD(D149,12)=0)*(D149&lt;&gt;$C$10)+Podaci!$B$16)</f>
        <v>0</v>
      </c>
      <c r="P149" s="108">
        <f>IF(D149&gt;$C$10,"",IF(Podaci!$B$5="kn",K149+O149,K149+O149/F149))</f>
        <v>787.99951594256243</v>
      </c>
    </row>
    <row r="150" spans="4:16" x14ac:dyDescent="0.2">
      <c r="D150" s="25">
        <f t="shared" si="19"/>
        <v>147</v>
      </c>
      <c r="E150" s="37">
        <f t="shared" si="20"/>
        <v>47665</v>
      </c>
      <c r="F150" s="104">
        <f>IF(D150&gt;$C$10,"",VLOOKUP(E150,Podaci!L:M,2))</f>
        <v>8.5</v>
      </c>
      <c r="G150" s="28">
        <f>IF(D149&gt;=$C$10,"",VLOOKUP(E150,Podaci!E:G,3,TRUE))</f>
        <v>1.5</v>
      </c>
      <c r="H150" s="34">
        <f>IF(D149&gt;=$C$10,"",VLOOKUP(E150,Podaci!E:J,6,TRUE))</f>
        <v>1.00125</v>
      </c>
      <c r="I150" s="34">
        <f t="shared" si="14"/>
        <v>1.0433883640769814</v>
      </c>
      <c r="J150" s="84">
        <f t="shared" si="15"/>
        <v>92.705825405007516</v>
      </c>
      <c r="K150" s="85">
        <f t="shared" si="16"/>
        <v>787.9995159425639</v>
      </c>
      <c r="L150" s="85">
        <f t="shared" si="17"/>
        <v>755.23126677731011</v>
      </c>
      <c r="M150" s="85">
        <f t="shared" si="18"/>
        <v>32.76824916525382</v>
      </c>
      <c r="N150" s="86">
        <f>IF(D149&gt;=$C$10,"",N149*H150-K150-SUMPRODUCT(--(MONTH(Podaci!$O$5:$O$25)=MONTH(E150)),--(YEAR(Podaci!$O$5:$O$25)=YEAR(E150)),Podaci!$P$5:$P$25))</f>
        <v>25459.368065426304</v>
      </c>
      <c r="O150" s="108">
        <f>IF(D150&gt;$C$10,"",Podaci!$B$12*(D150=0)+Podaci!$B$14*(MOD(D150,12)=0)*(D150&lt;&gt;$C$10)+Podaci!$B$16)</f>
        <v>0</v>
      </c>
      <c r="P150" s="108">
        <f>IF(D150&gt;$C$10,"",IF(Podaci!$B$5="kn",K150+O150,K150+O150/F150))</f>
        <v>787.9995159425639</v>
      </c>
    </row>
    <row r="151" spans="4:16" x14ac:dyDescent="0.2">
      <c r="D151" s="25">
        <f t="shared" si="19"/>
        <v>148</v>
      </c>
      <c r="E151" s="37">
        <f t="shared" si="20"/>
        <v>47696</v>
      </c>
      <c r="F151" s="104">
        <f>IF(D151&gt;$C$10,"",VLOOKUP(E151,Podaci!L:M,2))</f>
        <v>8.5</v>
      </c>
      <c r="G151" s="28">
        <f>IF(D150&gt;=$C$10,"",VLOOKUP(E151,Podaci!E:G,3,TRUE))</f>
        <v>1.5</v>
      </c>
      <c r="H151" s="34">
        <f>IF(D150&gt;=$C$10,"",VLOOKUP(E151,Podaci!E:J,6,TRUE))</f>
        <v>1.00125</v>
      </c>
      <c r="I151" s="34">
        <f t="shared" si="14"/>
        <v>1.0420857568808803</v>
      </c>
      <c r="J151" s="84">
        <f t="shared" si="15"/>
        <v>92.705825405007545</v>
      </c>
      <c r="K151" s="85">
        <f t="shared" si="16"/>
        <v>787.99951594256413</v>
      </c>
      <c r="L151" s="85">
        <f t="shared" si="17"/>
        <v>756.17530586078192</v>
      </c>
      <c r="M151" s="85">
        <f t="shared" si="18"/>
        <v>31.824210081782201</v>
      </c>
      <c r="N151" s="86">
        <f>IF(D150&gt;=$C$10,"",N150*H151-K151-SUMPRODUCT(--(MONTH(Podaci!$O$5:$O$25)=MONTH(E151)),--(YEAR(Podaci!$O$5:$O$25)=YEAR(E151)),Podaci!$P$5:$P$25))</f>
        <v>24703.192759565522</v>
      </c>
      <c r="O151" s="108">
        <f>IF(D151&gt;$C$10,"",Podaci!$B$12*(D151=0)+Podaci!$B$14*(MOD(D151,12)=0)*(D151&lt;&gt;$C$10)+Podaci!$B$16)</f>
        <v>0</v>
      </c>
      <c r="P151" s="108">
        <f>IF(D151&gt;$C$10,"",IF(Podaci!$B$5="kn",K151+O151,K151+O151/F151))</f>
        <v>787.99951594256413</v>
      </c>
    </row>
    <row r="152" spans="4:16" x14ac:dyDescent="0.2">
      <c r="D152" s="25">
        <f t="shared" si="19"/>
        <v>149</v>
      </c>
      <c r="E152" s="37">
        <f t="shared" si="20"/>
        <v>47727</v>
      </c>
      <c r="F152" s="104">
        <f>IF(D152&gt;$C$10,"",VLOOKUP(E152,Podaci!L:M,2))</f>
        <v>8.5</v>
      </c>
      <c r="G152" s="28">
        <f>IF(D151&gt;=$C$10,"",VLOOKUP(E152,Podaci!E:G,3,TRUE))</f>
        <v>1.5</v>
      </c>
      <c r="H152" s="34">
        <f>IF(D151&gt;=$C$10,"",VLOOKUP(E152,Podaci!E:J,6,TRUE))</f>
        <v>1.00125</v>
      </c>
      <c r="I152" s="34">
        <f t="shared" si="14"/>
        <v>1.0407847759109916</v>
      </c>
      <c r="J152" s="84">
        <f t="shared" si="15"/>
        <v>92.705825405007602</v>
      </c>
      <c r="K152" s="85">
        <f t="shared" si="16"/>
        <v>787.99951594256459</v>
      </c>
      <c r="L152" s="85">
        <f t="shared" si="17"/>
        <v>757.12052499310835</v>
      </c>
      <c r="M152" s="85">
        <f t="shared" si="18"/>
        <v>30.878990949456245</v>
      </c>
      <c r="N152" s="86">
        <f>IF(D151&gt;=$C$10,"",N151*H152-K152-SUMPRODUCT(--(MONTH(Podaci!$O$5:$O$25)=MONTH(E152)),--(YEAR(Podaci!$O$5:$O$25)=YEAR(E152)),Podaci!$P$5:$P$25))</f>
        <v>23946.072234572413</v>
      </c>
      <c r="O152" s="108">
        <f>IF(D152&gt;$C$10,"",Podaci!$B$12*(D152=0)+Podaci!$B$14*(MOD(D152,12)=0)*(D152&lt;&gt;$C$10)+Podaci!$B$16)</f>
        <v>0</v>
      </c>
      <c r="P152" s="108">
        <f>IF(D152&gt;$C$10,"",IF(Podaci!$B$5="kn",K152+O152,K152+O152/F152))</f>
        <v>787.99951594256459</v>
      </c>
    </row>
    <row r="153" spans="4:16" x14ac:dyDescent="0.2">
      <c r="D153" s="25">
        <f t="shared" si="19"/>
        <v>150</v>
      </c>
      <c r="E153" s="37">
        <f t="shared" si="20"/>
        <v>47757</v>
      </c>
      <c r="F153" s="104">
        <f>IF(D153&gt;$C$10,"",VLOOKUP(E153,Podaci!L:M,2))</f>
        <v>8.5</v>
      </c>
      <c r="G153" s="28">
        <f>IF(D152&gt;=$C$10,"",VLOOKUP(E153,Podaci!E:G,3,TRUE))</f>
        <v>1.5</v>
      </c>
      <c r="H153" s="34">
        <f>IF(D152&gt;=$C$10,"",VLOOKUP(E153,Podaci!E:J,6,TRUE))</f>
        <v>1.00125</v>
      </c>
      <c r="I153" s="34">
        <f t="shared" si="14"/>
        <v>1.0394854191370706</v>
      </c>
      <c r="J153" s="84">
        <f t="shared" si="15"/>
        <v>92.705825405006934</v>
      </c>
      <c r="K153" s="85">
        <f t="shared" si="16"/>
        <v>787.9995159425589</v>
      </c>
      <c r="L153" s="85">
        <f t="shared" si="17"/>
        <v>758.06692564934406</v>
      </c>
      <c r="M153" s="85">
        <f t="shared" si="18"/>
        <v>29.932590293214879</v>
      </c>
      <c r="N153" s="86">
        <f>IF(D152&gt;=$C$10,"",N152*H153-K153-SUMPRODUCT(--(MONTH(Podaci!$O$5:$O$25)=MONTH(E153)),--(YEAR(Podaci!$O$5:$O$25)=YEAR(E153)),Podaci!$P$5:$P$25))</f>
        <v>23188.005308923068</v>
      </c>
      <c r="O153" s="108">
        <f>IF(D153&gt;$C$10,"",Podaci!$B$12*(D153=0)+Podaci!$B$14*(MOD(D153,12)=0)*(D153&lt;&gt;$C$10)+Podaci!$B$16)</f>
        <v>0</v>
      </c>
      <c r="P153" s="108">
        <f>IF(D153&gt;$C$10,"",IF(Podaci!$B$5="kn",K153+O153,K153+O153/F153))</f>
        <v>787.9995159425589</v>
      </c>
    </row>
    <row r="154" spans="4:16" x14ac:dyDescent="0.2">
      <c r="D154" s="25">
        <f t="shared" si="19"/>
        <v>151</v>
      </c>
      <c r="E154" s="37">
        <f t="shared" si="20"/>
        <v>47788</v>
      </c>
      <c r="F154" s="104">
        <f>IF(D154&gt;$C$10,"",VLOOKUP(E154,Podaci!L:M,2))</f>
        <v>8.5</v>
      </c>
      <c r="G154" s="28">
        <f>IF(D153&gt;=$C$10,"",VLOOKUP(E154,Podaci!E:G,3,TRUE))</f>
        <v>1.5</v>
      </c>
      <c r="H154" s="34">
        <f>IF(D153&gt;=$C$10,"",VLOOKUP(E154,Podaci!E:J,6,TRUE))</f>
        <v>1.00125</v>
      </c>
      <c r="I154" s="34">
        <f t="shared" si="14"/>
        <v>1.0381876845314062</v>
      </c>
      <c r="J154" s="84">
        <f t="shared" si="15"/>
        <v>92.705825405007303</v>
      </c>
      <c r="K154" s="85">
        <f t="shared" si="16"/>
        <v>787.99951594256208</v>
      </c>
      <c r="L154" s="85">
        <f t="shared" si="17"/>
        <v>759.01450930640885</v>
      </c>
      <c r="M154" s="85">
        <f t="shared" si="18"/>
        <v>28.985006636153216</v>
      </c>
      <c r="N154" s="86">
        <f>IF(D153&gt;=$C$10,"",N153*H154-K154-SUMPRODUCT(--(MONTH(Podaci!$O$5:$O$25)=MONTH(E154)),--(YEAR(Podaci!$O$5:$O$25)=YEAR(E154)),Podaci!$P$5:$P$25))</f>
        <v>22428.990799616658</v>
      </c>
      <c r="O154" s="108">
        <f>IF(D154&gt;$C$10,"",Podaci!$B$12*(D154=0)+Podaci!$B$14*(MOD(D154,12)=0)*(D154&lt;&gt;$C$10)+Podaci!$B$16)</f>
        <v>0</v>
      </c>
      <c r="P154" s="108">
        <f>IF(D154&gt;$C$10,"",IF(Podaci!$B$5="kn",K154+O154,K154+O154/F154))</f>
        <v>787.99951594256208</v>
      </c>
    </row>
    <row r="155" spans="4:16" x14ac:dyDescent="0.2">
      <c r="D155" s="25">
        <f t="shared" si="19"/>
        <v>152</v>
      </c>
      <c r="E155" s="37">
        <f t="shared" si="20"/>
        <v>47818</v>
      </c>
      <c r="F155" s="104">
        <f>IF(D155&gt;$C$10,"",VLOOKUP(E155,Podaci!L:M,2))</f>
        <v>8.5</v>
      </c>
      <c r="G155" s="28">
        <f>IF(D154&gt;=$C$10,"",VLOOKUP(E155,Podaci!E:G,3,TRUE))</f>
        <v>1.5</v>
      </c>
      <c r="H155" s="34">
        <f>IF(D154&gt;=$C$10,"",VLOOKUP(E155,Podaci!E:J,6,TRUE))</f>
        <v>1.00125</v>
      </c>
      <c r="I155" s="34">
        <f t="shared" si="14"/>
        <v>1.0368915700688199</v>
      </c>
      <c r="J155" s="84">
        <f t="shared" si="15"/>
        <v>92.705825405007957</v>
      </c>
      <c r="K155" s="85">
        <f t="shared" si="16"/>
        <v>787.99951594256765</v>
      </c>
      <c r="L155" s="85">
        <f t="shared" si="17"/>
        <v>759.96327744304745</v>
      </c>
      <c r="M155" s="85">
        <f t="shared" si="18"/>
        <v>28.036238499520227</v>
      </c>
      <c r="N155" s="86">
        <f>IF(D154&gt;=$C$10,"",N154*H155-K155-SUMPRODUCT(--(MONTH(Podaci!$O$5:$O$25)=MONTH(E155)),--(YEAR(Podaci!$O$5:$O$25)=YEAR(E155)),Podaci!$P$5:$P$25))</f>
        <v>21669.027522173612</v>
      </c>
      <c r="O155" s="108">
        <f>IF(D155&gt;$C$10,"",Podaci!$B$12*(D155=0)+Podaci!$B$14*(MOD(D155,12)=0)*(D155&lt;&gt;$C$10)+Podaci!$B$16)</f>
        <v>0</v>
      </c>
      <c r="P155" s="108">
        <f>IF(D155&gt;$C$10,"",IF(Podaci!$B$5="kn",K155+O155,K155+O155/F155))</f>
        <v>787.99951594256765</v>
      </c>
    </row>
    <row r="156" spans="4:16" x14ac:dyDescent="0.2">
      <c r="D156" s="25">
        <f t="shared" si="19"/>
        <v>153</v>
      </c>
      <c r="E156" s="37">
        <f t="shared" si="20"/>
        <v>47849</v>
      </c>
      <c r="F156" s="104">
        <f>IF(D156&gt;$C$10,"",VLOOKUP(E156,Podaci!L:M,2))</f>
        <v>8.5</v>
      </c>
      <c r="G156" s="28">
        <f>IF(D155&gt;=$C$10,"",VLOOKUP(E156,Podaci!E:G,3,TRUE))</f>
        <v>1.5</v>
      </c>
      <c r="H156" s="34">
        <f>IF(D155&gt;=$C$10,"",VLOOKUP(E156,Podaci!E:J,6,TRUE))</f>
        <v>1.00125</v>
      </c>
      <c r="I156" s="34">
        <f t="shared" si="14"/>
        <v>1.0355970737266618</v>
      </c>
      <c r="J156" s="84">
        <f t="shared" si="15"/>
        <v>92.705825405007616</v>
      </c>
      <c r="K156" s="85">
        <f t="shared" si="16"/>
        <v>787.9995159425647</v>
      </c>
      <c r="L156" s="85">
        <f t="shared" si="17"/>
        <v>760.91323153984831</v>
      </c>
      <c r="M156" s="85">
        <f t="shared" si="18"/>
        <v>27.086284402716437</v>
      </c>
      <c r="N156" s="86">
        <f>IF(D155&gt;=$C$10,"",N155*H156-K156-SUMPRODUCT(--(MONTH(Podaci!$O$5:$O$25)=MONTH(E156)),--(YEAR(Podaci!$O$5:$O$25)=YEAR(E156)),Podaci!$P$5:$P$25))</f>
        <v>20908.114290633766</v>
      </c>
      <c r="O156" s="108">
        <f>IF(D156&gt;$C$10,"",Podaci!$B$12*(D156=0)+Podaci!$B$14*(MOD(D156,12)=0)*(D156&lt;&gt;$C$10)+Podaci!$B$16)</f>
        <v>0</v>
      </c>
      <c r="P156" s="108">
        <f>IF(D156&gt;$C$10,"",IF(Podaci!$B$5="kn",K156+O156,K156+O156/F156))</f>
        <v>787.9995159425647</v>
      </c>
    </row>
    <row r="157" spans="4:16" x14ac:dyDescent="0.2">
      <c r="D157" s="25">
        <f t="shared" si="19"/>
        <v>154</v>
      </c>
      <c r="E157" s="37">
        <f t="shared" si="20"/>
        <v>47880</v>
      </c>
      <c r="F157" s="104">
        <f>IF(D157&gt;$C$10,"",VLOOKUP(E157,Podaci!L:M,2))</f>
        <v>8.5</v>
      </c>
      <c r="G157" s="28">
        <f>IF(D156&gt;=$C$10,"",VLOOKUP(E157,Podaci!E:G,3,TRUE))</f>
        <v>1.5</v>
      </c>
      <c r="H157" s="34">
        <f>IF(D156&gt;=$C$10,"",VLOOKUP(E157,Podaci!E:J,6,TRUE))</f>
        <v>1.00125</v>
      </c>
      <c r="I157" s="34">
        <f t="shared" si="14"/>
        <v>1.0343041934848061</v>
      </c>
      <c r="J157" s="84">
        <f t="shared" si="15"/>
        <v>92.705825405006905</v>
      </c>
      <c r="K157" s="85">
        <f t="shared" si="16"/>
        <v>787.99951594255867</v>
      </c>
      <c r="L157" s="85">
        <f t="shared" si="17"/>
        <v>761.86437307926701</v>
      </c>
      <c r="M157" s="85">
        <f t="shared" si="18"/>
        <v>26.135142863291652</v>
      </c>
      <c r="N157" s="86">
        <f>IF(D156&gt;=$C$10,"",N156*H157-K157-SUMPRODUCT(--(MONTH(Podaci!$O$5:$O$25)=MONTH(E157)),--(YEAR(Podaci!$O$5:$O$25)=YEAR(E157)),Podaci!$P$5:$P$25))</f>
        <v>20146.249917554498</v>
      </c>
      <c r="O157" s="108">
        <f>IF(D157&gt;$C$10,"",Podaci!$B$12*(D157=0)+Podaci!$B$14*(MOD(D157,12)=0)*(D157&lt;&gt;$C$10)+Podaci!$B$16)</f>
        <v>0</v>
      </c>
      <c r="P157" s="108">
        <f>IF(D157&gt;$C$10,"",IF(Podaci!$B$5="kn",K157+O157,K157+O157/F157))</f>
        <v>787.99951594255867</v>
      </c>
    </row>
    <row r="158" spans="4:16" x14ac:dyDescent="0.2">
      <c r="D158" s="25">
        <f t="shared" si="19"/>
        <v>155</v>
      </c>
      <c r="E158" s="37">
        <f t="shared" si="20"/>
        <v>47908</v>
      </c>
      <c r="F158" s="104">
        <f>IF(D158&gt;$C$10,"",VLOOKUP(E158,Podaci!L:M,2))</f>
        <v>8.5</v>
      </c>
      <c r="G158" s="28">
        <f>IF(D157&gt;=$C$10,"",VLOOKUP(E158,Podaci!E:G,3,TRUE))</f>
        <v>1.5</v>
      </c>
      <c r="H158" s="34">
        <f>IF(D157&gt;=$C$10,"",VLOOKUP(E158,Podaci!E:J,6,TRUE))</f>
        <v>1.00125</v>
      </c>
      <c r="I158" s="34">
        <f t="shared" si="14"/>
        <v>1.0330129273256488</v>
      </c>
      <c r="J158" s="84">
        <f t="shared" si="15"/>
        <v>92.705825405007658</v>
      </c>
      <c r="K158" s="85">
        <f t="shared" si="16"/>
        <v>787.99951594256504</v>
      </c>
      <c r="L158" s="85">
        <f t="shared" si="17"/>
        <v>762.81670354562243</v>
      </c>
      <c r="M158" s="85">
        <f t="shared" si="18"/>
        <v>25.182812396942587</v>
      </c>
      <c r="N158" s="86">
        <f>IF(D157&gt;=$C$10,"",N157*H158-K158-SUMPRODUCT(--(MONTH(Podaci!$O$5:$O$25)=MONTH(E158)),--(YEAR(Podaci!$O$5:$O$25)=YEAR(E158)),Podaci!$P$5:$P$25))</f>
        <v>19383.433214008877</v>
      </c>
      <c r="O158" s="108">
        <f>IF(D158&gt;$C$10,"",Podaci!$B$12*(D158=0)+Podaci!$B$14*(MOD(D158,12)=0)*(D158&lt;&gt;$C$10)+Podaci!$B$16)</f>
        <v>0</v>
      </c>
      <c r="P158" s="108">
        <f>IF(D158&gt;$C$10,"",IF(Podaci!$B$5="kn",K158+O158,K158+O158/F158))</f>
        <v>787.99951594256504</v>
      </c>
    </row>
    <row r="159" spans="4:16" x14ac:dyDescent="0.2">
      <c r="D159" s="25">
        <f t="shared" si="19"/>
        <v>156</v>
      </c>
      <c r="E159" s="37">
        <f t="shared" si="20"/>
        <v>47939</v>
      </c>
      <c r="F159" s="104">
        <f>IF(D159&gt;$C$10,"",VLOOKUP(E159,Podaci!L:M,2))</f>
        <v>8.5</v>
      </c>
      <c r="G159" s="28">
        <f>IF(D158&gt;=$C$10,"",VLOOKUP(E159,Podaci!E:G,3,TRUE))</f>
        <v>1.5</v>
      </c>
      <c r="H159" s="34">
        <f>IF(D158&gt;=$C$10,"",VLOOKUP(E159,Podaci!E:J,6,TRUE))</f>
        <v>1.00125</v>
      </c>
      <c r="I159" s="34">
        <f t="shared" si="14"/>
        <v>1.031723273234106</v>
      </c>
      <c r="J159" s="84">
        <f t="shared" si="15"/>
        <v>92.705825405008227</v>
      </c>
      <c r="K159" s="85">
        <f t="shared" si="16"/>
        <v>787.99951594256993</v>
      </c>
      <c r="L159" s="85">
        <f t="shared" si="17"/>
        <v>763.77022442505938</v>
      </c>
      <c r="M159" s="85">
        <f t="shared" si="18"/>
        <v>24.229291517510582</v>
      </c>
      <c r="N159" s="86">
        <f>IF(D158&gt;=$C$10,"",N158*H159-K159-SUMPRODUCT(--(MONTH(Podaci!$O$5:$O$25)=MONTH(E159)),--(YEAR(Podaci!$O$5:$O$25)=YEAR(E159)),Podaci!$P$5:$P$25))</f>
        <v>18619.662989583816</v>
      </c>
      <c r="O159" s="108">
        <f>IF(D159&gt;$C$10,"",Podaci!$B$12*(D159=0)+Podaci!$B$14*(MOD(D159,12)=0)*(D159&lt;&gt;$C$10)+Podaci!$B$16)</f>
        <v>0</v>
      </c>
      <c r="P159" s="108">
        <f>IF(D159&gt;$C$10,"",IF(Podaci!$B$5="kn",K159+O159,K159+O159/F159))</f>
        <v>787.99951594256993</v>
      </c>
    </row>
    <row r="160" spans="4:16" x14ac:dyDescent="0.2">
      <c r="D160" s="25">
        <f t="shared" si="19"/>
        <v>157</v>
      </c>
      <c r="E160" s="37">
        <f t="shared" si="20"/>
        <v>47969</v>
      </c>
      <c r="F160" s="104">
        <f>IF(D160&gt;$C$10,"",VLOOKUP(E160,Podaci!L:M,2))</f>
        <v>8.5</v>
      </c>
      <c r="G160" s="28">
        <f>IF(D159&gt;=$C$10,"",VLOOKUP(E160,Podaci!E:G,3,TRUE))</f>
        <v>1.5</v>
      </c>
      <c r="H160" s="34">
        <f>IF(D159&gt;=$C$10,"",VLOOKUP(E160,Podaci!E:J,6,TRUE))</f>
        <v>1.00125</v>
      </c>
      <c r="I160" s="34">
        <f t="shared" si="14"/>
        <v>1.0304352291976091</v>
      </c>
      <c r="J160" s="84">
        <f t="shared" si="15"/>
        <v>92.705825405007815</v>
      </c>
      <c r="K160" s="85">
        <f t="shared" si="16"/>
        <v>787.9995159425664</v>
      </c>
      <c r="L160" s="85">
        <f t="shared" si="17"/>
        <v>764.72493720558714</v>
      </c>
      <c r="M160" s="85">
        <f t="shared" si="18"/>
        <v>23.274578736979272</v>
      </c>
      <c r="N160" s="86">
        <f>IF(D159&gt;=$C$10,"",N159*H160-K160-SUMPRODUCT(--(MONTH(Podaci!$O$5:$O$25)=MONTH(E160)),--(YEAR(Podaci!$O$5:$O$25)=YEAR(E160)),Podaci!$P$5:$P$25))</f>
        <v>17854.938052378227</v>
      </c>
      <c r="O160" s="108">
        <f>IF(D160&gt;$C$10,"",Podaci!$B$12*(D160=0)+Podaci!$B$14*(MOD(D160,12)=0)*(D160&lt;&gt;$C$10)+Podaci!$B$16)</f>
        <v>0</v>
      </c>
      <c r="P160" s="108">
        <f>IF(D160&gt;$C$10,"",IF(Podaci!$B$5="kn",K160+O160,K160+O160/F160))</f>
        <v>787.9995159425664</v>
      </c>
    </row>
    <row r="161" spans="4:16" x14ac:dyDescent="0.2">
      <c r="D161" s="25">
        <f t="shared" si="19"/>
        <v>158</v>
      </c>
      <c r="E161" s="37">
        <f t="shared" si="20"/>
        <v>48000</v>
      </c>
      <c r="F161" s="104">
        <f>IF(D161&gt;$C$10,"",VLOOKUP(E161,Podaci!L:M,2))</f>
        <v>8.5</v>
      </c>
      <c r="G161" s="28">
        <f>IF(D160&gt;=$C$10,"",VLOOKUP(E161,Podaci!E:G,3,TRUE))</f>
        <v>1.5</v>
      </c>
      <c r="H161" s="34">
        <f>IF(D160&gt;=$C$10,"",VLOOKUP(E161,Podaci!E:J,6,TRUE))</f>
        <v>1.00125</v>
      </c>
      <c r="I161" s="34">
        <f t="shared" si="14"/>
        <v>1.0291487932061019</v>
      </c>
      <c r="J161" s="84">
        <f t="shared" si="15"/>
        <v>92.705825405006692</v>
      </c>
      <c r="K161" s="85">
        <f t="shared" si="16"/>
        <v>787.99951594255685</v>
      </c>
      <c r="L161" s="85">
        <f t="shared" si="17"/>
        <v>765.68084337708456</v>
      </c>
      <c r="M161" s="85">
        <f t="shared" si="18"/>
        <v>22.318672565472308</v>
      </c>
      <c r="N161" s="86">
        <f>IF(D160&gt;=$C$10,"",N160*H161-K161-SUMPRODUCT(--(MONTH(Podaci!$O$5:$O$25)=MONTH(E161)),--(YEAR(Podaci!$O$5:$O$25)=YEAR(E161)),Podaci!$P$5:$P$25))</f>
        <v>17089.257209001145</v>
      </c>
      <c r="O161" s="108">
        <f>IF(D161&gt;$C$10,"",Podaci!$B$12*(D161=0)+Podaci!$B$14*(MOD(D161,12)=0)*(D161&lt;&gt;$C$10)+Podaci!$B$16)</f>
        <v>0</v>
      </c>
      <c r="P161" s="108">
        <f>IF(D161&gt;$C$10,"",IF(Podaci!$B$5="kn",K161+O161,K161+O161/F161))</f>
        <v>787.99951594255685</v>
      </c>
    </row>
    <row r="162" spans="4:16" x14ac:dyDescent="0.2">
      <c r="D162" s="25">
        <f t="shared" si="19"/>
        <v>159</v>
      </c>
      <c r="E162" s="37">
        <f t="shared" si="20"/>
        <v>48030</v>
      </c>
      <c r="F162" s="104">
        <f>IF(D162&gt;$C$10,"",VLOOKUP(E162,Podaci!L:M,2))</f>
        <v>8.5</v>
      </c>
      <c r="G162" s="28">
        <f>IF(D161&gt;=$C$10,"",VLOOKUP(E162,Podaci!E:G,3,TRUE))</f>
        <v>1.5</v>
      </c>
      <c r="H162" s="34">
        <f>IF(D161&gt;=$C$10,"",VLOOKUP(E162,Podaci!E:J,6,TRUE))</f>
        <v>1.00125</v>
      </c>
      <c r="I162" s="34">
        <f t="shared" si="14"/>
        <v>1.0278639632520368</v>
      </c>
      <c r="J162" s="84">
        <f t="shared" si="15"/>
        <v>92.705825405006948</v>
      </c>
      <c r="K162" s="85">
        <f t="shared" si="16"/>
        <v>787.99951594255901</v>
      </c>
      <c r="L162" s="85">
        <f t="shared" si="17"/>
        <v>766.63794443130803</v>
      </c>
      <c r="M162" s="85">
        <f t="shared" si="18"/>
        <v>21.361571511250975</v>
      </c>
      <c r="N162" s="86">
        <f>IF(D161&gt;=$C$10,"",N161*H162-K162-SUMPRODUCT(--(MONTH(Podaci!$O$5:$O$25)=MONTH(E162)),--(YEAR(Podaci!$O$5:$O$25)=YEAR(E162)),Podaci!$P$5:$P$25))</f>
        <v>16322.619264569836</v>
      </c>
      <c r="O162" s="108">
        <f>IF(D162&gt;$C$10,"",Podaci!$B$12*(D162=0)+Podaci!$B$14*(MOD(D162,12)=0)*(D162&lt;&gt;$C$10)+Podaci!$B$16)</f>
        <v>0</v>
      </c>
      <c r="P162" s="108">
        <f>IF(D162&gt;$C$10,"",IF(Podaci!$B$5="kn",K162+O162,K162+O162/F162))</f>
        <v>787.99951594255901</v>
      </c>
    </row>
    <row r="163" spans="4:16" x14ac:dyDescent="0.2">
      <c r="D163" s="25">
        <f t="shared" si="19"/>
        <v>160</v>
      </c>
      <c r="E163" s="37">
        <f t="shared" si="20"/>
        <v>48061</v>
      </c>
      <c r="F163" s="104">
        <f>IF(D163&gt;$C$10,"",VLOOKUP(E163,Podaci!L:M,2))</f>
        <v>8.5</v>
      </c>
      <c r="G163" s="28">
        <f>IF(D162&gt;=$C$10,"",VLOOKUP(E163,Podaci!E:G,3,TRUE))</f>
        <v>1.5</v>
      </c>
      <c r="H163" s="34">
        <f>IF(D162&gt;=$C$10,"",VLOOKUP(E163,Podaci!E:J,6,TRUE))</f>
        <v>1.00125</v>
      </c>
      <c r="I163" s="34">
        <f t="shared" si="14"/>
        <v>1.0265807373303735</v>
      </c>
      <c r="J163" s="84">
        <f t="shared" si="15"/>
        <v>92.705825405008142</v>
      </c>
      <c r="K163" s="85">
        <f t="shared" si="16"/>
        <v>787.99951594256925</v>
      </c>
      <c r="L163" s="85">
        <f t="shared" si="17"/>
        <v>767.59624186185738</v>
      </c>
      <c r="M163" s="85">
        <f t="shared" si="18"/>
        <v>20.40327408071186</v>
      </c>
      <c r="N163" s="86">
        <f>IF(D162&gt;=$C$10,"",N162*H163-K163-SUMPRODUCT(--(MONTH(Podaci!$O$5:$O$25)=MONTH(E163)),--(YEAR(Podaci!$O$5:$O$25)=YEAR(E163)),Podaci!$P$5:$P$25))</f>
        <v>15555.023022707979</v>
      </c>
      <c r="O163" s="108">
        <f>IF(D163&gt;$C$10,"",Podaci!$B$12*(D163=0)+Podaci!$B$14*(MOD(D163,12)=0)*(D163&lt;&gt;$C$10)+Podaci!$B$16)</f>
        <v>0</v>
      </c>
      <c r="P163" s="108">
        <f>IF(D163&gt;$C$10,"",IF(Podaci!$B$5="kn",K163+O163,K163+O163/F163))</f>
        <v>787.99951594256925</v>
      </c>
    </row>
    <row r="164" spans="4:16" x14ac:dyDescent="0.2">
      <c r="D164" s="25">
        <f t="shared" si="19"/>
        <v>161</v>
      </c>
      <c r="E164" s="37">
        <f t="shared" si="20"/>
        <v>48092</v>
      </c>
      <c r="F164" s="104">
        <f>IF(D164&gt;$C$10,"",VLOOKUP(E164,Podaci!L:M,2))</f>
        <v>8.5</v>
      </c>
      <c r="G164" s="28">
        <f>IF(D163&gt;=$C$10,"",VLOOKUP(E164,Podaci!E:G,3,TRUE))</f>
        <v>1.5</v>
      </c>
      <c r="H164" s="34">
        <f>IF(D163&gt;=$C$10,"",VLOOKUP(E164,Podaci!E:J,6,TRUE))</f>
        <v>1.00125</v>
      </c>
      <c r="I164" s="34">
        <f t="shared" si="14"/>
        <v>1.0252991134385754</v>
      </c>
      <c r="J164" s="84">
        <f t="shared" si="15"/>
        <v>92.705825405007786</v>
      </c>
      <c r="K164" s="85">
        <f t="shared" si="16"/>
        <v>787.99951594256618</v>
      </c>
      <c r="L164" s="85">
        <f t="shared" si="17"/>
        <v>768.55573716418166</v>
      </c>
      <c r="M164" s="85">
        <f t="shared" si="18"/>
        <v>19.443778778384559</v>
      </c>
      <c r="N164" s="86">
        <f>IF(D163&gt;=$C$10,"",N163*H164-K164-SUMPRODUCT(--(MONTH(Podaci!$O$5:$O$25)=MONTH(E164)),--(YEAR(Podaci!$O$5:$O$25)=YEAR(E164)),Podaci!$P$5:$P$25))</f>
        <v>14786.467285543797</v>
      </c>
      <c r="O164" s="108">
        <f>IF(D164&gt;$C$10,"",Podaci!$B$12*(D164=0)+Podaci!$B$14*(MOD(D164,12)=0)*(D164&lt;&gt;$C$10)+Podaci!$B$16)</f>
        <v>0</v>
      </c>
      <c r="P164" s="108">
        <f>IF(D164&gt;$C$10,"",IF(Podaci!$B$5="kn",K164+O164,K164+O164/F164))</f>
        <v>787.99951594256618</v>
      </c>
    </row>
    <row r="165" spans="4:16" x14ac:dyDescent="0.2">
      <c r="D165" s="25">
        <f t="shared" si="19"/>
        <v>162</v>
      </c>
      <c r="E165" s="37">
        <f t="shared" si="20"/>
        <v>48122</v>
      </c>
      <c r="F165" s="104">
        <f>IF(D165&gt;$C$10,"",VLOOKUP(E165,Podaci!L:M,2))</f>
        <v>8.5</v>
      </c>
      <c r="G165" s="28">
        <f>IF(D164&gt;=$C$10,"",VLOOKUP(E165,Podaci!E:G,3,TRUE))</f>
        <v>1.5</v>
      </c>
      <c r="H165" s="34">
        <f>IF(D164&gt;=$C$10,"",VLOOKUP(E165,Podaci!E:J,6,TRUE))</f>
        <v>1.00125</v>
      </c>
      <c r="I165" s="34">
        <f t="shared" si="14"/>
        <v>1.0240190895766048</v>
      </c>
      <c r="J165" s="84">
        <f t="shared" si="15"/>
        <v>92.705825405007189</v>
      </c>
      <c r="K165" s="85">
        <f t="shared" si="16"/>
        <v>787.99951594256106</v>
      </c>
      <c r="L165" s="85">
        <f t="shared" si="17"/>
        <v>769.51643183563169</v>
      </c>
      <c r="M165" s="85">
        <f t="shared" si="18"/>
        <v>18.483084106929351</v>
      </c>
      <c r="N165" s="86">
        <f>IF(D164&gt;=$C$10,"",N164*H165-K165-SUMPRODUCT(--(MONTH(Podaci!$O$5:$O$25)=MONTH(E165)),--(YEAR(Podaci!$O$5:$O$25)=YEAR(E165)),Podaci!$P$5:$P$25))</f>
        <v>14016.950853708164</v>
      </c>
      <c r="O165" s="108">
        <f>IF(D165&gt;$C$10,"",Podaci!$B$12*(D165=0)+Podaci!$B$14*(MOD(D165,12)=0)*(D165&lt;&gt;$C$10)+Podaci!$B$16)</f>
        <v>0</v>
      </c>
      <c r="P165" s="108">
        <f>IF(D165&gt;$C$10,"",IF(Podaci!$B$5="kn",K165+O165,K165+O165/F165))</f>
        <v>787.99951594256106</v>
      </c>
    </row>
    <row r="166" spans="4:16" x14ac:dyDescent="0.2">
      <c r="D166" s="25">
        <f t="shared" si="19"/>
        <v>163</v>
      </c>
      <c r="E166" s="37">
        <f t="shared" si="20"/>
        <v>48153</v>
      </c>
      <c r="F166" s="104">
        <f>IF(D166&gt;$C$10,"",VLOOKUP(E166,Podaci!L:M,2))</f>
        <v>8.5</v>
      </c>
      <c r="G166" s="28">
        <f>IF(D165&gt;=$C$10,"",VLOOKUP(E166,Podaci!E:G,3,TRUE))</f>
        <v>1.5</v>
      </c>
      <c r="H166" s="34">
        <f>IF(D165&gt;=$C$10,"",VLOOKUP(E166,Podaci!E:J,6,TRUE))</f>
        <v>1.00125</v>
      </c>
      <c r="I166" s="34">
        <f t="shared" si="14"/>
        <v>1.0227406637469212</v>
      </c>
      <c r="J166" s="84">
        <f t="shared" si="15"/>
        <v>92.705825405007204</v>
      </c>
      <c r="K166" s="85">
        <f t="shared" si="16"/>
        <v>787.99951594256117</v>
      </c>
      <c r="L166" s="85">
        <f t="shared" si="17"/>
        <v>770.47832737542637</v>
      </c>
      <c r="M166" s="85">
        <f t="shared" si="18"/>
        <v>17.521188567134832</v>
      </c>
      <c r="N166" s="86">
        <f>IF(D165&gt;=$C$10,"",N165*H166-K166-SUMPRODUCT(--(MONTH(Podaci!$O$5:$O$25)=MONTH(E166)),--(YEAR(Podaci!$O$5:$O$25)=YEAR(E166)),Podaci!$P$5:$P$25))</f>
        <v>13246.472526332736</v>
      </c>
      <c r="O166" s="108">
        <f>IF(D166&gt;$C$10,"",Podaci!$B$12*(D166=0)+Podaci!$B$14*(MOD(D166,12)=0)*(D166&lt;&gt;$C$10)+Podaci!$B$16)</f>
        <v>0</v>
      </c>
      <c r="P166" s="108">
        <f>IF(D166&gt;$C$10,"",IF(Podaci!$B$5="kn",K166+O166,K166+O166/F166))</f>
        <v>787.99951594256117</v>
      </c>
    </row>
    <row r="167" spans="4:16" x14ac:dyDescent="0.2">
      <c r="D167" s="25">
        <f t="shared" si="19"/>
        <v>164</v>
      </c>
      <c r="E167" s="37">
        <f t="shared" si="20"/>
        <v>48183</v>
      </c>
      <c r="F167" s="104">
        <f>IF(D167&gt;$C$10,"",VLOOKUP(E167,Podaci!L:M,2))</f>
        <v>8.5</v>
      </c>
      <c r="G167" s="28">
        <f>IF(D166&gt;=$C$10,"",VLOOKUP(E167,Podaci!E:G,3,TRUE))</f>
        <v>1.5</v>
      </c>
      <c r="H167" s="34">
        <f>IF(D166&gt;=$C$10,"",VLOOKUP(E167,Podaci!E:J,6,TRUE))</f>
        <v>1.00125</v>
      </c>
      <c r="I167" s="34">
        <f t="shared" si="14"/>
        <v>1.0214638339544779</v>
      </c>
      <c r="J167" s="84">
        <f t="shared" si="15"/>
        <v>92.705825405008</v>
      </c>
      <c r="K167" s="85">
        <f t="shared" si="16"/>
        <v>787.999515942568</v>
      </c>
      <c r="L167" s="85">
        <f t="shared" si="17"/>
        <v>771.44142528465238</v>
      </c>
      <c r="M167" s="85">
        <f t="shared" si="18"/>
        <v>16.558090657915567</v>
      </c>
      <c r="N167" s="86">
        <f>IF(D166&gt;=$C$10,"",N166*H167-K167-SUMPRODUCT(--(MONTH(Podaci!$O$5:$O$25)=MONTH(E167)),--(YEAR(Podaci!$O$5:$O$25)=YEAR(E167)),Podaci!$P$5:$P$25))</f>
        <v>12475.031101048084</v>
      </c>
      <c r="O167" s="108">
        <f>IF(D167&gt;$C$10,"",Podaci!$B$12*(D167=0)+Podaci!$B$14*(MOD(D167,12)=0)*(D167&lt;&gt;$C$10)+Podaci!$B$16)</f>
        <v>0</v>
      </c>
      <c r="P167" s="108">
        <f>IF(D167&gt;$C$10,"",IF(Podaci!$B$5="kn",K167+O167,K167+O167/F167))</f>
        <v>787.999515942568</v>
      </c>
    </row>
    <row r="168" spans="4:16" x14ac:dyDescent="0.2">
      <c r="D168" s="25">
        <f t="shared" si="19"/>
        <v>165</v>
      </c>
      <c r="E168" s="37">
        <f t="shared" si="20"/>
        <v>48214</v>
      </c>
      <c r="F168" s="104">
        <f>IF(D168&gt;$C$10,"",VLOOKUP(E168,Podaci!L:M,2))</f>
        <v>8.5</v>
      </c>
      <c r="G168" s="28">
        <f>IF(D167&gt;=$C$10,"",VLOOKUP(E168,Podaci!E:G,3,TRUE))</f>
        <v>1.5</v>
      </c>
      <c r="H168" s="34">
        <f>IF(D167&gt;=$C$10,"",VLOOKUP(E168,Podaci!E:J,6,TRUE))</f>
        <v>1.00125</v>
      </c>
      <c r="I168" s="34">
        <f t="shared" si="14"/>
        <v>1.0201885982067196</v>
      </c>
      <c r="J168" s="84">
        <f t="shared" si="15"/>
        <v>92.705825405007843</v>
      </c>
      <c r="K168" s="85">
        <f t="shared" si="16"/>
        <v>787.99951594256663</v>
      </c>
      <c r="L168" s="85">
        <f t="shared" si="17"/>
        <v>772.40572706625687</v>
      </c>
      <c r="M168" s="85">
        <f t="shared" si="18"/>
        <v>15.593788876309771</v>
      </c>
      <c r="N168" s="86">
        <f>IF(D167&gt;=$C$10,"",N167*H168-K168-SUMPRODUCT(--(MONTH(Podaci!$O$5:$O$25)=MONTH(E168)),--(YEAR(Podaci!$O$5:$O$25)=YEAR(E168)),Podaci!$P$5:$P$25))</f>
        <v>11702.625373981826</v>
      </c>
      <c r="O168" s="108">
        <f>IF(D168&gt;$C$10,"",Podaci!$B$12*(D168=0)+Podaci!$B$14*(MOD(D168,12)=0)*(D168&lt;&gt;$C$10)+Podaci!$B$16)</f>
        <v>0</v>
      </c>
      <c r="P168" s="108">
        <f>IF(D168&gt;$C$10,"",IF(Podaci!$B$5="kn",K168+O168,K168+O168/F168))</f>
        <v>787.99951594256663</v>
      </c>
    </row>
    <row r="169" spans="4:16" x14ac:dyDescent="0.2">
      <c r="D169" s="25">
        <f t="shared" si="19"/>
        <v>166</v>
      </c>
      <c r="E169" s="37">
        <f t="shared" si="20"/>
        <v>48245</v>
      </c>
      <c r="F169" s="104">
        <f>IF(D169&gt;$C$10,"",VLOOKUP(E169,Podaci!L:M,2))</f>
        <v>8.5</v>
      </c>
      <c r="G169" s="28">
        <f>IF(D168&gt;=$C$10,"",VLOOKUP(E169,Podaci!E:G,3,TRUE))</f>
        <v>1.5</v>
      </c>
      <c r="H169" s="34">
        <f>IF(D168&gt;=$C$10,"",VLOOKUP(E169,Podaci!E:J,6,TRUE))</f>
        <v>1.00125</v>
      </c>
      <c r="I169" s="34">
        <f t="shared" si="14"/>
        <v>1.0189149545135781</v>
      </c>
      <c r="J169" s="84">
        <f t="shared" si="15"/>
        <v>92.705825405005854</v>
      </c>
      <c r="K169" s="85">
        <f t="shared" si="16"/>
        <v>787.99951594254981</v>
      </c>
      <c r="L169" s="85">
        <f t="shared" si="17"/>
        <v>773.37123422507284</v>
      </c>
      <c r="M169" s="85">
        <f t="shared" si="18"/>
        <v>14.62828171747697</v>
      </c>
      <c r="N169" s="86">
        <f>IF(D168&gt;=$C$10,"",N168*H169-K169-SUMPRODUCT(--(MONTH(Podaci!$O$5:$O$25)=MONTH(E169)),--(YEAR(Podaci!$O$5:$O$25)=YEAR(E169)),Podaci!$P$5:$P$25))</f>
        <v>10929.254139756755</v>
      </c>
      <c r="O169" s="108">
        <f>IF(D169&gt;$C$10,"",Podaci!$B$12*(D169=0)+Podaci!$B$14*(MOD(D169,12)=0)*(D169&lt;&gt;$C$10)+Podaci!$B$16)</f>
        <v>0</v>
      </c>
      <c r="P169" s="108">
        <f>IF(D169&gt;$C$10,"",IF(Podaci!$B$5="kn",K169+O169,K169+O169/F169))</f>
        <v>787.99951594254981</v>
      </c>
    </row>
    <row r="170" spans="4:16" x14ac:dyDescent="0.2">
      <c r="D170" s="25">
        <f t="shared" si="19"/>
        <v>167</v>
      </c>
      <c r="E170" s="37">
        <f t="shared" si="20"/>
        <v>48274</v>
      </c>
      <c r="F170" s="104">
        <f>IF(D170&gt;$C$10,"",VLOOKUP(E170,Podaci!L:M,2))</f>
        <v>8.5</v>
      </c>
      <c r="G170" s="28">
        <f>IF(D169&gt;=$C$10,"",VLOOKUP(E170,Podaci!E:G,3,TRUE))</f>
        <v>1.5</v>
      </c>
      <c r="H170" s="34">
        <f>IF(D169&gt;=$C$10,"",VLOOKUP(E170,Podaci!E:J,6,TRUE))</f>
        <v>1.00125</v>
      </c>
      <c r="I170" s="34">
        <f t="shared" si="14"/>
        <v>1.0176429008874686</v>
      </c>
      <c r="J170" s="84">
        <f t="shared" si="15"/>
        <v>92.70582540500682</v>
      </c>
      <c r="K170" s="85">
        <f t="shared" si="16"/>
        <v>787.99951594255799</v>
      </c>
      <c r="L170" s="85">
        <f t="shared" si="17"/>
        <v>774.33794826786232</v>
      </c>
      <c r="M170" s="85">
        <f t="shared" si="18"/>
        <v>13.661567674695652</v>
      </c>
      <c r="N170" s="86">
        <f>IF(D169&gt;=$C$10,"",N169*H170-K170-SUMPRODUCT(--(MONTH(Podaci!$O$5:$O$25)=MONTH(E170)),--(YEAR(Podaci!$O$5:$O$25)=YEAR(E170)),Podaci!$P$5:$P$25))</f>
        <v>10154.916191488892</v>
      </c>
      <c r="O170" s="108">
        <f>IF(D170&gt;$C$10,"",Podaci!$B$12*(D170=0)+Podaci!$B$14*(MOD(D170,12)=0)*(D170&lt;&gt;$C$10)+Podaci!$B$16)</f>
        <v>0</v>
      </c>
      <c r="P170" s="108">
        <f>IF(D170&gt;$C$10,"",IF(Podaci!$B$5="kn",K170+O170,K170+O170/F170))</f>
        <v>787.99951594255799</v>
      </c>
    </row>
    <row r="171" spans="4:16" x14ac:dyDescent="0.2">
      <c r="D171" s="25">
        <f t="shared" si="19"/>
        <v>168</v>
      </c>
      <c r="E171" s="37">
        <f t="shared" si="20"/>
        <v>48305</v>
      </c>
      <c r="F171" s="104">
        <f>IF(D171&gt;$C$10,"",VLOOKUP(E171,Podaci!L:M,2))</f>
        <v>8.5</v>
      </c>
      <c r="G171" s="28">
        <f>IF(D170&gt;=$C$10,"",VLOOKUP(E171,Podaci!E:G,3,TRUE))</f>
        <v>1.5</v>
      </c>
      <c r="H171" s="34">
        <f>IF(D170&gt;=$C$10,"",VLOOKUP(E171,Podaci!E:J,6,TRUE))</f>
        <v>1.00125</v>
      </c>
      <c r="I171" s="34">
        <f t="shared" si="14"/>
        <v>1.0163724353432892</v>
      </c>
      <c r="J171" s="84">
        <f t="shared" si="15"/>
        <v>92.705825405008085</v>
      </c>
      <c r="K171" s="85">
        <f t="shared" si="16"/>
        <v>787.99951594256868</v>
      </c>
      <c r="L171" s="85">
        <f t="shared" si="17"/>
        <v>775.3058707032078</v>
      </c>
      <c r="M171" s="85">
        <f t="shared" si="18"/>
        <v>12.693645239360844</v>
      </c>
      <c r="N171" s="86">
        <f>IF(D170&gt;=$C$10,"",N170*H171-K171-SUMPRODUCT(--(MONTH(Podaci!$O$5:$O$25)=MONTH(E171)),--(YEAR(Podaci!$O$5:$O$25)=YEAR(E171)),Podaci!$P$5:$P$25))</f>
        <v>9379.6103207856831</v>
      </c>
      <c r="O171" s="108">
        <f>IF(D171&gt;$C$10,"",Podaci!$B$12*(D171=0)+Podaci!$B$14*(MOD(D171,12)=0)*(D171&lt;&gt;$C$10)+Podaci!$B$16)</f>
        <v>0</v>
      </c>
      <c r="P171" s="108">
        <f>IF(D171&gt;$C$10,"",IF(Podaci!$B$5="kn",K171+O171,K171+O171/F171))</f>
        <v>787.99951594256868</v>
      </c>
    </row>
    <row r="172" spans="4:16" x14ac:dyDescent="0.2">
      <c r="D172" s="25">
        <f t="shared" si="19"/>
        <v>169</v>
      </c>
      <c r="E172" s="37">
        <f t="shared" si="20"/>
        <v>48335</v>
      </c>
      <c r="F172" s="104">
        <f>IF(D172&gt;$C$10,"",VLOOKUP(E172,Podaci!L:M,2))</f>
        <v>8.5</v>
      </c>
      <c r="G172" s="28">
        <f>IF(D171&gt;=$C$10,"",VLOOKUP(E172,Podaci!E:G,3,TRUE))</f>
        <v>1.5</v>
      </c>
      <c r="H172" s="34">
        <f>IF(D171&gt;=$C$10,"",VLOOKUP(E172,Podaci!E:J,6,TRUE))</f>
        <v>1.00125</v>
      </c>
      <c r="I172" s="34">
        <f t="shared" si="14"/>
        <v>1.0151035558984163</v>
      </c>
      <c r="J172" s="84">
        <f t="shared" si="15"/>
        <v>92.705825405007928</v>
      </c>
      <c r="K172" s="85">
        <f t="shared" si="16"/>
        <v>787.99951594256743</v>
      </c>
      <c r="L172" s="85">
        <f t="shared" si="17"/>
        <v>776.27500304158559</v>
      </c>
      <c r="M172" s="85">
        <f t="shared" si="18"/>
        <v>11.724512900981853</v>
      </c>
      <c r="N172" s="86">
        <f>IF(D171&gt;=$C$10,"",N171*H172-K172-SUMPRODUCT(--(MONTH(Podaci!$O$5:$O$25)=MONTH(E172)),--(YEAR(Podaci!$O$5:$O$25)=YEAR(E172)),Podaci!$P$5:$P$25))</f>
        <v>8603.3353177440986</v>
      </c>
      <c r="O172" s="108">
        <f>IF(D172&gt;$C$10,"",Podaci!$B$12*(D172=0)+Podaci!$B$14*(MOD(D172,12)=0)*(D172&lt;&gt;$C$10)+Podaci!$B$16)</f>
        <v>0</v>
      </c>
      <c r="P172" s="108">
        <f>IF(D172&gt;$C$10,"",IF(Podaci!$B$5="kn",K172+O172,K172+O172/F172))</f>
        <v>787.99951594256743</v>
      </c>
    </row>
    <row r="173" spans="4:16" x14ac:dyDescent="0.2">
      <c r="D173" s="25">
        <f t="shared" si="19"/>
        <v>170</v>
      </c>
      <c r="E173" s="37">
        <f t="shared" si="20"/>
        <v>48366</v>
      </c>
      <c r="F173" s="104">
        <f>IF(D173&gt;$C$10,"",VLOOKUP(E173,Podaci!L:M,2))</f>
        <v>8.5</v>
      </c>
      <c r="G173" s="28">
        <f>IF(D172&gt;=$C$10,"",VLOOKUP(E173,Podaci!E:G,3,TRUE))</f>
        <v>1.5</v>
      </c>
      <c r="H173" s="34">
        <f>IF(D172&gt;=$C$10,"",VLOOKUP(E173,Podaci!E:J,6,TRUE))</f>
        <v>1.00125</v>
      </c>
      <c r="I173" s="34">
        <f t="shared" si="14"/>
        <v>1.0138362605727007</v>
      </c>
      <c r="J173" s="84">
        <f t="shared" si="15"/>
        <v>92.705825405006081</v>
      </c>
      <c r="K173" s="85">
        <f t="shared" si="16"/>
        <v>787.99951594255174</v>
      </c>
      <c r="L173" s="85">
        <f t="shared" si="17"/>
        <v>777.2453467953718</v>
      </c>
      <c r="M173" s="85">
        <f t="shared" si="18"/>
        <v>10.754169147179894</v>
      </c>
      <c r="N173" s="86">
        <f>IF(D172&gt;=$C$10,"",N172*H173-K173-SUMPRODUCT(--(MONTH(Podaci!$O$5:$O$25)=MONTH(E173)),--(YEAR(Podaci!$O$5:$O$25)=YEAR(E173)),Podaci!$P$5:$P$25))</f>
        <v>7826.0899709487267</v>
      </c>
      <c r="O173" s="108">
        <f>IF(D173&gt;$C$10,"",Podaci!$B$12*(D173=0)+Podaci!$B$14*(MOD(D173,12)=0)*(D173&lt;&gt;$C$10)+Podaci!$B$16)</f>
        <v>0</v>
      </c>
      <c r="P173" s="108">
        <f>IF(D173&gt;$C$10,"",IF(Podaci!$B$5="kn",K173+O173,K173+O173/F173))</f>
        <v>787.99951594255174</v>
      </c>
    </row>
    <row r="174" spans="4:16" x14ac:dyDescent="0.2">
      <c r="D174" s="25">
        <f t="shared" si="19"/>
        <v>171</v>
      </c>
      <c r="E174" s="37">
        <f t="shared" si="20"/>
        <v>48396</v>
      </c>
      <c r="F174" s="104">
        <f>IF(D174&gt;$C$10,"",VLOOKUP(E174,Podaci!L:M,2))</f>
        <v>8.5</v>
      </c>
      <c r="G174" s="28">
        <f>IF(D173&gt;=$C$10,"",VLOOKUP(E174,Podaci!E:G,3,TRUE))</f>
        <v>1.5</v>
      </c>
      <c r="H174" s="34">
        <f>IF(D173&gt;=$C$10,"",VLOOKUP(E174,Podaci!E:J,6,TRUE))</f>
        <v>1.00125</v>
      </c>
      <c r="I174" s="34">
        <f t="shared" si="14"/>
        <v>1.012570547388465</v>
      </c>
      <c r="J174" s="84">
        <f t="shared" si="15"/>
        <v>92.705825405007445</v>
      </c>
      <c r="K174" s="85">
        <f t="shared" si="16"/>
        <v>787.99951594256333</v>
      </c>
      <c r="L174" s="85">
        <f t="shared" si="17"/>
        <v>778.21690347887761</v>
      </c>
      <c r="M174" s="85">
        <f t="shared" si="18"/>
        <v>9.7826124636856999</v>
      </c>
      <c r="N174" s="86">
        <f>IF(D173&gt;=$C$10,"",N173*H174-K174-SUMPRODUCT(--(MONTH(Podaci!$O$5:$O$25)=MONTH(E174)),--(YEAR(Podaci!$O$5:$O$25)=YEAR(E174)),Podaci!$P$5:$P$25))</f>
        <v>7047.873067469849</v>
      </c>
      <c r="O174" s="108">
        <f>IF(D174&gt;$C$10,"",Podaci!$B$12*(D174=0)+Podaci!$B$14*(MOD(D174,12)=0)*(D174&lt;&gt;$C$10)+Podaci!$B$16)</f>
        <v>0</v>
      </c>
      <c r="P174" s="108">
        <f>IF(D174&gt;$C$10,"",IF(Podaci!$B$5="kn",K174+O174,K174+O174/F174))</f>
        <v>787.99951594256333</v>
      </c>
    </row>
    <row r="175" spans="4:16" x14ac:dyDescent="0.2">
      <c r="D175" s="25">
        <f t="shared" si="19"/>
        <v>172</v>
      </c>
      <c r="E175" s="37">
        <f t="shared" si="20"/>
        <v>48427</v>
      </c>
      <c r="F175" s="104">
        <f>IF(D175&gt;$C$10,"",VLOOKUP(E175,Podaci!L:M,2))</f>
        <v>8.5</v>
      </c>
      <c r="G175" s="28">
        <f>IF(D174&gt;=$C$10,"",VLOOKUP(E175,Podaci!E:G,3,TRUE))</f>
        <v>1.5</v>
      </c>
      <c r="H175" s="34">
        <f>IF(D174&gt;=$C$10,"",VLOOKUP(E175,Podaci!E:J,6,TRUE))</f>
        <v>1.00125</v>
      </c>
      <c r="I175" s="34">
        <f t="shared" si="14"/>
        <v>1.0113064143705017</v>
      </c>
      <c r="J175" s="84">
        <f t="shared" si="15"/>
        <v>92.705825405008582</v>
      </c>
      <c r="K175" s="85">
        <f t="shared" si="16"/>
        <v>787.999515942573</v>
      </c>
      <c r="L175" s="85">
        <f t="shared" si="17"/>
        <v>779.18967460823592</v>
      </c>
      <c r="M175" s="85">
        <f t="shared" si="18"/>
        <v>8.8098413343371238</v>
      </c>
      <c r="N175" s="86">
        <f>IF(D174&gt;=$C$10,"",N174*H175-K175-SUMPRODUCT(--(MONTH(Podaci!$O$5:$O$25)=MONTH(E175)),--(YEAR(Podaci!$O$5:$O$25)=YEAR(E175)),Podaci!$P$5:$P$25))</f>
        <v>6268.6833928616124</v>
      </c>
      <c r="O175" s="108">
        <f>IF(D175&gt;$C$10,"",Podaci!$B$12*(D175=0)+Podaci!$B$14*(MOD(D175,12)=0)*(D175&lt;&gt;$C$10)+Podaci!$B$16)</f>
        <v>0</v>
      </c>
      <c r="P175" s="108">
        <f>IF(D175&gt;$C$10,"",IF(Podaci!$B$5="kn",K175+O175,K175+O175/F175))</f>
        <v>787.999515942573</v>
      </c>
    </row>
    <row r="176" spans="4:16" x14ac:dyDescent="0.2">
      <c r="D176" s="25">
        <f t="shared" si="19"/>
        <v>173</v>
      </c>
      <c r="E176" s="37">
        <f t="shared" si="20"/>
        <v>48458</v>
      </c>
      <c r="F176" s="104">
        <f>IF(D176&gt;$C$10,"",VLOOKUP(E176,Podaci!L:M,2))</f>
        <v>8.5</v>
      </c>
      <c r="G176" s="28">
        <f>IF(D175&gt;=$C$10,"",VLOOKUP(E176,Podaci!E:G,3,TRUE))</f>
        <v>1.5</v>
      </c>
      <c r="H176" s="34">
        <f>IF(D175&gt;=$C$10,"",VLOOKUP(E176,Podaci!E:J,6,TRUE))</f>
        <v>1.00125</v>
      </c>
      <c r="I176" s="34">
        <f t="shared" si="14"/>
        <v>1.0100438595460692</v>
      </c>
      <c r="J176" s="84">
        <f t="shared" si="15"/>
        <v>92.705825405007985</v>
      </c>
      <c r="K176" s="85">
        <f t="shared" si="16"/>
        <v>787.99951594256788</v>
      </c>
      <c r="L176" s="85">
        <f t="shared" si="17"/>
        <v>780.16366170149104</v>
      </c>
      <c r="M176" s="85">
        <f t="shared" si="18"/>
        <v>7.8358542410768486</v>
      </c>
      <c r="N176" s="86">
        <f>IF(D175&gt;=$C$10,"",N175*H176-K176-SUMPRODUCT(--(MONTH(Podaci!$O$5:$O$25)=MONTH(E176)),--(YEAR(Podaci!$O$5:$O$25)=YEAR(E176)),Podaci!$P$5:$P$25))</f>
        <v>5488.5197311601214</v>
      </c>
      <c r="O176" s="108">
        <f>IF(D176&gt;$C$10,"",Podaci!$B$12*(D176=0)+Podaci!$B$14*(MOD(D176,12)=0)*(D176&lt;&gt;$C$10)+Podaci!$B$16)</f>
        <v>0</v>
      </c>
      <c r="P176" s="108">
        <f>IF(D176&gt;$C$10,"",IF(Podaci!$B$5="kn",K176+O176,K176+O176/F176))</f>
        <v>787.99951594256788</v>
      </c>
    </row>
    <row r="177" spans="4:17" x14ac:dyDescent="0.2">
      <c r="D177" s="25">
        <f t="shared" si="19"/>
        <v>174</v>
      </c>
      <c r="E177" s="37">
        <f t="shared" si="20"/>
        <v>48488</v>
      </c>
      <c r="F177" s="104">
        <f>IF(D177&gt;$C$10,"",VLOOKUP(E177,Podaci!L:M,2))</f>
        <v>8.5</v>
      </c>
      <c r="G177" s="28">
        <f>IF(D176&gt;=$C$10,"",VLOOKUP(E177,Podaci!E:G,3,TRUE))</f>
        <v>1.5</v>
      </c>
      <c r="H177" s="34">
        <f>IF(D176&gt;=$C$10,"",VLOOKUP(E177,Podaci!E:J,6,TRUE))</f>
        <v>1.00125</v>
      </c>
      <c r="I177" s="34">
        <f t="shared" si="14"/>
        <v>1.0087828809448884</v>
      </c>
      <c r="J177" s="84">
        <f t="shared" si="15"/>
        <v>92.705825405004958</v>
      </c>
      <c r="K177" s="85">
        <f t="shared" si="16"/>
        <v>787.99951594254219</v>
      </c>
      <c r="L177" s="85">
        <f t="shared" si="17"/>
        <v>781.13886627859222</v>
      </c>
      <c r="M177" s="85">
        <f t="shared" si="18"/>
        <v>6.8606496639500056</v>
      </c>
      <c r="N177" s="86">
        <f>IF(D176&gt;=$C$10,"",N176*H177-K177-SUMPRODUCT(--(MONTH(Podaci!$O$5:$O$25)=MONTH(E177)),--(YEAR(Podaci!$O$5:$O$25)=YEAR(E177)),Podaci!$P$5:$P$25))</f>
        <v>4707.3808648815293</v>
      </c>
      <c r="O177" s="108">
        <f>IF(D177&gt;$C$10,"",Podaci!$B$12*(D177=0)+Podaci!$B$14*(MOD(D177,12)=0)*(D177&lt;&gt;$C$10)+Podaci!$B$16)</f>
        <v>0</v>
      </c>
      <c r="P177" s="108">
        <f>IF(D177&gt;$C$10,"",IF(Podaci!$B$5="kn",K177+O177,K177+O177/F177))</f>
        <v>787.99951594254219</v>
      </c>
    </row>
    <row r="178" spans="4:17" x14ac:dyDescent="0.2">
      <c r="D178" s="25">
        <f t="shared" si="19"/>
        <v>175</v>
      </c>
      <c r="E178" s="37">
        <f t="shared" si="20"/>
        <v>48519</v>
      </c>
      <c r="F178" s="104">
        <f>IF(D178&gt;$C$10,"",VLOOKUP(E178,Podaci!L:M,2))</f>
        <v>8.5</v>
      </c>
      <c r="G178" s="28">
        <f>IF(D177&gt;=$C$10,"",VLOOKUP(E178,Podaci!E:G,3,TRUE))</f>
        <v>1.5</v>
      </c>
      <c r="H178" s="34">
        <f>IF(D177&gt;=$C$10,"",VLOOKUP(E178,Podaci!E:J,6,TRUE))</f>
        <v>1.00125</v>
      </c>
      <c r="I178" s="34">
        <f t="shared" si="14"/>
        <v>1.0075234765991394</v>
      </c>
      <c r="J178" s="84">
        <f t="shared" si="15"/>
        <v>92.705825405006294</v>
      </c>
      <c r="K178" s="85">
        <f t="shared" si="16"/>
        <v>787.99951594255344</v>
      </c>
      <c r="L178" s="85">
        <f t="shared" si="17"/>
        <v>782.11528986145163</v>
      </c>
      <c r="M178" s="85">
        <f t="shared" si="18"/>
        <v>5.8842260811017866</v>
      </c>
      <c r="N178" s="86">
        <f>IF(D177&gt;=$C$10,"",N177*H178-K178-SUMPRODUCT(--(MONTH(Podaci!$O$5:$O$25)=MONTH(E178)),--(YEAR(Podaci!$O$5:$O$25)=YEAR(E178)),Podaci!$P$5:$P$25))</f>
        <v>3925.2655750200774</v>
      </c>
      <c r="O178" s="108">
        <f>IF(D178&gt;$C$10,"",Podaci!$B$12*(D178=0)+Podaci!$B$14*(MOD(D178,12)=0)*(D178&lt;&gt;$C$10)+Podaci!$B$16)</f>
        <v>0</v>
      </c>
      <c r="P178" s="108">
        <f>IF(D178&gt;$C$10,"",IF(Podaci!$B$5="kn",K178+O178,K178+O178/F178))</f>
        <v>787.99951594255344</v>
      </c>
    </row>
    <row r="179" spans="4:17" x14ac:dyDescent="0.2">
      <c r="D179" s="25">
        <f t="shared" si="19"/>
        <v>176</v>
      </c>
      <c r="E179" s="37">
        <f t="shared" si="20"/>
        <v>48549</v>
      </c>
      <c r="F179" s="104">
        <f>IF(D179&gt;$C$10,"",VLOOKUP(E179,Podaci!L:M,2))</f>
        <v>8.5</v>
      </c>
      <c r="G179" s="28">
        <f>IF(D178&gt;=$C$10,"",VLOOKUP(E179,Podaci!E:G,3,TRUE))</f>
        <v>1.5</v>
      </c>
      <c r="H179" s="34">
        <f>IF(D178&gt;=$C$10,"",VLOOKUP(E179,Podaci!E:J,6,TRUE))</f>
        <v>1.00125</v>
      </c>
      <c r="I179" s="34">
        <f t="shared" si="14"/>
        <v>1.0062656445434599</v>
      </c>
      <c r="J179" s="84">
        <f t="shared" si="15"/>
        <v>92.705825405009705</v>
      </c>
      <c r="K179" s="85">
        <f t="shared" si="16"/>
        <v>787.99951594258243</v>
      </c>
      <c r="L179" s="85">
        <f t="shared" si="17"/>
        <v>783.09293397380748</v>
      </c>
      <c r="M179" s="85">
        <f t="shared" si="18"/>
        <v>4.9065819687749919</v>
      </c>
      <c r="N179" s="86">
        <f>IF(D178&gt;=$C$10,"",N178*H179-K179-SUMPRODUCT(--(MONTH(Podaci!$O$5:$O$25)=MONTH(E179)),--(YEAR(Podaci!$O$5:$O$25)=YEAR(E179)),Podaci!$P$5:$P$25))</f>
        <v>3142.1726410462697</v>
      </c>
      <c r="O179" s="108">
        <f>IF(D179&gt;$C$10,"",Podaci!$B$12*(D179=0)+Podaci!$B$14*(MOD(D179,12)=0)*(D179&lt;&gt;$C$10)+Podaci!$B$16)</f>
        <v>0</v>
      </c>
      <c r="P179" s="108">
        <f>IF(D179&gt;$C$10,"",IF(Podaci!$B$5="kn",K179+O179,K179+O179/F179))</f>
        <v>787.99951594258243</v>
      </c>
    </row>
    <row r="180" spans="4:17" x14ac:dyDescent="0.2">
      <c r="D180" s="25">
        <f t="shared" si="19"/>
        <v>177</v>
      </c>
      <c r="E180" s="37">
        <f t="shared" si="20"/>
        <v>48580</v>
      </c>
      <c r="F180" s="104">
        <f>IF(D180&gt;$C$10,"",VLOOKUP(E180,Podaci!L:M,2))</f>
        <v>8.5</v>
      </c>
      <c r="G180" s="28">
        <f>IF(D179&gt;=$C$10,"",VLOOKUP(E180,Podaci!E:G,3,TRUE))</f>
        <v>1.5</v>
      </c>
      <c r="H180" s="34">
        <f>IF(D179&gt;=$C$10,"",VLOOKUP(E180,Podaci!E:J,6,TRUE))</f>
        <v>1.00125</v>
      </c>
      <c r="I180" s="34">
        <f t="shared" si="14"/>
        <v>1.0050093828149413</v>
      </c>
      <c r="J180" s="84">
        <f t="shared" si="15"/>
        <v>92.705825405008028</v>
      </c>
      <c r="K180" s="85">
        <f t="shared" si="16"/>
        <v>787.99951594256822</v>
      </c>
      <c r="L180" s="85">
        <f t="shared" si="17"/>
        <v>784.0718001412605</v>
      </c>
      <c r="M180" s="85">
        <f t="shared" si="18"/>
        <v>3.9277158013077536</v>
      </c>
      <c r="N180" s="86">
        <f>IF(D179&gt;=$C$10,"",N179*H180-K180-SUMPRODUCT(--(MONTH(Podaci!$O$5:$O$25)=MONTH(E180)),--(YEAR(Podaci!$O$5:$O$25)=YEAR(E180)),Podaci!$P$5:$P$25))</f>
        <v>2358.1008409050091</v>
      </c>
      <c r="O180" s="108">
        <f>IF(D180&gt;$C$10,"",Podaci!$B$12*(D180=0)+Podaci!$B$14*(MOD(D180,12)=0)*(D180&lt;&gt;$C$10)+Podaci!$B$16)</f>
        <v>0</v>
      </c>
      <c r="P180" s="108">
        <f>IF(D180&gt;$C$10,"",IF(Podaci!$B$5="kn",K180+O180,K180+O180/F180))</f>
        <v>787.99951594256822</v>
      </c>
    </row>
    <row r="181" spans="4:17" x14ac:dyDescent="0.2">
      <c r="D181" s="25">
        <f t="shared" si="19"/>
        <v>178</v>
      </c>
      <c r="E181" s="37">
        <f t="shared" si="20"/>
        <v>48611</v>
      </c>
      <c r="F181" s="104">
        <f>IF(D181&gt;$C$10,"",VLOOKUP(E181,Podaci!L:M,2))</f>
        <v>8.5</v>
      </c>
      <c r="G181" s="28">
        <f>IF(D180&gt;=$C$10,"",VLOOKUP(E181,Podaci!E:G,3,TRUE))</f>
        <v>1.5</v>
      </c>
      <c r="H181" s="34">
        <f>IF(D180&gt;=$C$10,"",VLOOKUP(E181,Podaci!E:J,6,TRUE))</f>
        <v>1.00125</v>
      </c>
      <c r="I181" s="34">
        <f t="shared" si="14"/>
        <v>1.0037546894531251</v>
      </c>
      <c r="J181" s="84">
        <f t="shared" si="15"/>
        <v>92.705825405005385</v>
      </c>
      <c r="K181" s="85">
        <f t="shared" si="16"/>
        <v>787.99951594254571</v>
      </c>
      <c r="L181" s="85">
        <f t="shared" si="17"/>
        <v>785.05188989141448</v>
      </c>
      <c r="M181" s="85">
        <f t="shared" si="18"/>
        <v>2.9476260511311985</v>
      </c>
      <c r="N181" s="86">
        <f>IF(D180&gt;=$C$10,"",N180*H181-K181-SUMPRODUCT(--(MONTH(Podaci!$O$5:$O$25)=MONTH(E181)),--(YEAR(Podaci!$O$5:$O$25)=YEAR(E181)),Podaci!$P$5:$P$25))</f>
        <v>1573.0489510135944</v>
      </c>
      <c r="O181" s="108">
        <f>IF(D181&gt;$C$10,"",Podaci!$B$12*(D181=0)+Podaci!$B$14*(MOD(D181,12)=0)*(D181&lt;&gt;$C$10)+Podaci!$B$16)</f>
        <v>0</v>
      </c>
      <c r="P181" s="108">
        <f>IF(D181&gt;$C$10,"",IF(Podaci!$B$5="kn",K181+O181,K181+O181/F181))</f>
        <v>787.99951594254571</v>
      </c>
    </row>
    <row r="182" spans="4:17" x14ac:dyDescent="0.2">
      <c r="D182" s="25">
        <f t="shared" si="19"/>
        <v>179</v>
      </c>
      <c r="E182" s="37">
        <f t="shared" si="20"/>
        <v>48639</v>
      </c>
      <c r="F182" s="104">
        <f>IF(D182&gt;$C$10,"",VLOOKUP(E182,Podaci!L:M,2))</f>
        <v>8.5</v>
      </c>
      <c r="G182" s="28">
        <f>IF(D181&gt;=$C$10,"",VLOOKUP(E182,Podaci!E:G,3,TRUE))</f>
        <v>1.5</v>
      </c>
      <c r="H182" s="34">
        <f>IF(D181&gt;=$C$10,"",VLOOKUP(E182,Podaci!E:J,6,TRUE))</f>
        <v>1.00125</v>
      </c>
      <c r="I182" s="34">
        <f t="shared" si="14"/>
        <v>1.0025015625</v>
      </c>
      <c r="J182" s="84">
        <f t="shared" si="15"/>
        <v>92.705825405009023</v>
      </c>
      <c r="K182" s="85">
        <f t="shared" si="16"/>
        <v>787.99951594257675</v>
      </c>
      <c r="L182" s="85">
        <f t="shared" si="17"/>
        <v>786.03320475380985</v>
      </c>
      <c r="M182" s="85">
        <f t="shared" si="18"/>
        <v>1.9663111887669511</v>
      </c>
      <c r="N182" s="86">
        <f>IF(D181&gt;=$C$10,"",N181*H182-K182-SUMPRODUCT(--(MONTH(Podaci!$O$5:$O$25)=MONTH(E182)),--(YEAR(Podaci!$O$5:$O$25)=YEAR(E182)),Podaci!$P$5:$P$25))</f>
        <v>787.01574625978458</v>
      </c>
      <c r="O182" s="108">
        <f>IF(D182&gt;$C$10,"",Podaci!$B$12*(D182=0)+Podaci!$B$14*(MOD(D182,12)=0)*(D182&lt;&gt;$C$10)+Podaci!$B$16)</f>
        <v>0</v>
      </c>
      <c r="P182" s="108">
        <f>IF(D182&gt;$C$10,"",IF(Podaci!$B$5="kn",K182+O182,K182+O182/F182))</f>
        <v>787.99951594257675</v>
      </c>
    </row>
    <row r="183" spans="4:17" x14ac:dyDescent="0.2">
      <c r="D183" s="25">
        <f t="shared" si="19"/>
        <v>180</v>
      </c>
      <c r="E183" s="37">
        <f t="shared" si="20"/>
        <v>48670</v>
      </c>
      <c r="F183" s="104">
        <f>IF(D183&gt;$C$10,"",VLOOKUP(E183,Podaci!L:M,2))</f>
        <v>8.5</v>
      </c>
      <c r="G183" s="28">
        <f>IF(D182&gt;=$C$10,"",VLOOKUP(E183,Podaci!E:G,3,TRUE))</f>
        <v>1.5</v>
      </c>
      <c r="H183" s="34">
        <f>IF(D182&gt;=$C$10,"",VLOOKUP(E183,Podaci!E:J,6,TRUE))</f>
        <v>1.00125</v>
      </c>
      <c r="I183" s="34">
        <f t="shared" si="14"/>
        <v>1.00125</v>
      </c>
      <c r="J183" s="84">
        <f t="shared" si="15"/>
        <v>92.70582540501286</v>
      </c>
      <c r="K183" s="85">
        <f t="shared" si="16"/>
        <v>787.99951594260926</v>
      </c>
      <c r="L183" s="85">
        <f t="shared" si="17"/>
        <v>787.01574625978458</v>
      </c>
      <c r="M183" s="85">
        <f t="shared" si="18"/>
        <v>0.98376968282470978</v>
      </c>
      <c r="N183" s="86">
        <f>IF(D182&gt;=$C$10,"",N182*H183-K183-SUMPRODUCT(--(MONTH(Podaci!$O$5:$O$25)=MONTH(E183)),--(YEAR(Podaci!$O$5:$O$25)=YEAR(E183)),Podaci!$P$5:$P$25))</f>
        <v>0</v>
      </c>
      <c r="O183" s="108">
        <f>IF(D183&gt;$C$10,"",Podaci!$B$12*(D183=0)+Podaci!$B$14*(MOD(D183,12)=0)*(D183&lt;&gt;$C$10)+Podaci!$B$16)</f>
        <v>0</v>
      </c>
      <c r="P183" s="108">
        <f>IF(D183&gt;$C$10,"",IF(Podaci!$B$5="kn",K183+O183,K183+O183/F183))</f>
        <v>787.99951594260926</v>
      </c>
      <c r="Q183" s="108"/>
    </row>
    <row r="184" spans="4:17" x14ac:dyDescent="0.2">
      <c r="D184" s="25" t="str">
        <f t="shared" si="19"/>
        <v/>
      </c>
      <c r="E184" s="37" t="str">
        <f t="shared" si="20"/>
        <v/>
      </c>
      <c r="F184" s="104" t="str">
        <f>IF(D184&gt;$C$10,"",VLOOKUP(E184,Podaci!L:M,2))</f>
        <v/>
      </c>
      <c r="G184" s="28" t="str">
        <f>IF(D183&gt;=$C$10,"",VLOOKUP(E184,Podaci!E:G,3,TRUE))</f>
        <v/>
      </c>
      <c r="H184" s="34" t="str">
        <f>IF(D183&gt;=$C$10,"",VLOOKUP(E184,Podaci!E:J,6,TRUE))</f>
        <v/>
      </c>
      <c r="I184" s="34" t="str">
        <f t="shared" si="14"/>
        <v/>
      </c>
      <c r="J184" s="84" t="str">
        <f t="shared" si="15"/>
        <v/>
      </c>
      <c r="K184" s="85" t="str">
        <f t="shared" si="16"/>
        <v/>
      </c>
      <c r="L184" s="85" t="str">
        <f t="shared" si="17"/>
        <v/>
      </c>
      <c r="M184" s="85" t="str">
        <f t="shared" si="18"/>
        <v/>
      </c>
      <c r="N184" s="86" t="str">
        <f>IF(D183&gt;=$C$10,"",N183*H184-K184-SUMPRODUCT(--(MONTH(Podaci!$O$5:$O$25)=MONTH(E184)),--(YEAR(Podaci!$O$5:$O$25)=YEAR(E184)),Podaci!$P$5:$P$25))</f>
        <v/>
      </c>
      <c r="O184" s="108" t="str">
        <f>IF(D184&gt;$C$10,"",Podaci!$B$12*(D184=0)+Podaci!$B$14*(MOD(D184,12)=0)*(D184&lt;&gt;$C$10)+Podaci!$B$16)</f>
        <v/>
      </c>
      <c r="P184" s="108" t="str">
        <f>IF(D184&gt;$C$10,"",IF(Podaci!$B$5="kn",K184+O184,K184+O184/F184))</f>
        <v/>
      </c>
    </row>
    <row r="185" spans="4:17" x14ac:dyDescent="0.2">
      <c r="D185" s="25" t="str">
        <f t="shared" si="19"/>
        <v/>
      </c>
      <c r="E185" s="37" t="str">
        <f t="shared" si="20"/>
        <v/>
      </c>
      <c r="F185" s="104" t="str">
        <f>IF(D185&gt;$C$10,"",VLOOKUP(E185,Podaci!L:M,2))</f>
        <v/>
      </c>
      <c r="G185" s="28" t="str">
        <f>IF(D184&gt;=$C$10,"",VLOOKUP(E185,Podaci!E:G,3,TRUE))</f>
        <v/>
      </c>
      <c r="H185" s="34" t="str">
        <f>IF(D184&gt;=$C$10,"",VLOOKUP(E185,Podaci!E:J,6,TRUE))</f>
        <v/>
      </c>
      <c r="I185" s="34" t="str">
        <f t="shared" si="14"/>
        <v/>
      </c>
      <c r="J185" s="84" t="str">
        <f t="shared" si="15"/>
        <v/>
      </c>
      <c r="K185" s="85" t="str">
        <f t="shared" si="16"/>
        <v/>
      </c>
      <c r="L185" s="85" t="str">
        <f t="shared" si="17"/>
        <v/>
      </c>
      <c r="M185" s="85" t="str">
        <f t="shared" si="18"/>
        <v/>
      </c>
      <c r="N185" s="86" t="str">
        <f>IF(D184&gt;=$C$10,"",N184*H185-K185-SUMPRODUCT(--(MONTH(Podaci!$O$5:$O$25)=MONTH(E185)),--(YEAR(Podaci!$O$5:$O$25)=YEAR(E185)),Podaci!$P$5:$P$25))</f>
        <v/>
      </c>
      <c r="O185" s="108" t="str">
        <f>IF(D185&gt;$C$10,"",Podaci!$B$12*(D185=0)+Podaci!$B$14*(MOD(D185,12)=0)*(D185&lt;&gt;$C$10)+Podaci!$B$16)</f>
        <v/>
      </c>
      <c r="P185" s="108" t="str">
        <f>IF(D185&gt;$C$10,"",IF(Podaci!$B$5="kn",K185+O185,K185+O185/F185))</f>
        <v/>
      </c>
    </row>
    <row r="186" spans="4:17" x14ac:dyDescent="0.2">
      <c r="D186" s="25" t="str">
        <f t="shared" si="19"/>
        <v/>
      </c>
      <c r="E186" s="37" t="str">
        <f t="shared" si="20"/>
        <v/>
      </c>
      <c r="F186" s="104" t="str">
        <f>IF(D186&gt;$C$10,"",VLOOKUP(E186,Podaci!L:M,2))</f>
        <v/>
      </c>
      <c r="G186" s="28" t="str">
        <f>IF(D185&gt;=$C$10,"",VLOOKUP(E186,Podaci!E:G,3,TRUE))</f>
        <v/>
      </c>
      <c r="H186" s="34" t="str">
        <f>IF(D185&gt;=$C$10,"",VLOOKUP(E186,Podaci!E:J,6,TRUE))</f>
        <v/>
      </c>
      <c r="I186" s="34" t="str">
        <f t="shared" si="14"/>
        <v/>
      </c>
      <c r="J186" s="84" t="str">
        <f t="shared" si="15"/>
        <v/>
      </c>
      <c r="K186" s="85" t="str">
        <f t="shared" si="16"/>
        <v/>
      </c>
      <c r="L186" s="85" t="str">
        <f t="shared" si="17"/>
        <v/>
      </c>
      <c r="M186" s="85" t="str">
        <f t="shared" si="18"/>
        <v/>
      </c>
      <c r="N186" s="86" t="str">
        <f>IF(D185&gt;=$C$10,"",N185*H186-K186-SUMPRODUCT(--(MONTH(Podaci!$O$5:$O$25)=MONTH(E186)),--(YEAR(Podaci!$O$5:$O$25)=YEAR(E186)),Podaci!$P$5:$P$25))</f>
        <v/>
      </c>
      <c r="O186" s="108" t="str">
        <f>IF(D186&gt;$C$10,"",Podaci!$B$12*(D186=0)+Podaci!$B$14*(MOD(D186,12)=0)*(D186&lt;&gt;$C$10)+Podaci!$B$16)</f>
        <v/>
      </c>
      <c r="P186" s="108" t="str">
        <f>IF(D186&gt;$C$10,"",IF(Podaci!$B$5="kn",K186+O186,K186+O186/F186))</f>
        <v/>
      </c>
    </row>
    <row r="187" spans="4:17" x14ac:dyDescent="0.2">
      <c r="D187" s="25" t="str">
        <f t="shared" si="19"/>
        <v/>
      </c>
      <c r="E187" s="37" t="str">
        <f t="shared" si="20"/>
        <v/>
      </c>
      <c r="F187" s="104" t="str">
        <f>IF(D187&gt;$C$10,"",VLOOKUP(E187,Podaci!L:M,2))</f>
        <v/>
      </c>
      <c r="G187" s="28" t="str">
        <f>IF(D186&gt;=$C$10,"",VLOOKUP(E187,Podaci!E:G,3,TRUE))</f>
        <v/>
      </c>
      <c r="H187" s="34" t="str">
        <f>IF(D186&gt;=$C$10,"",VLOOKUP(E187,Podaci!E:J,6,TRUE))</f>
        <v/>
      </c>
      <c r="I187" s="34" t="str">
        <f t="shared" si="14"/>
        <v/>
      </c>
      <c r="J187" s="84" t="str">
        <f t="shared" si="15"/>
        <v/>
      </c>
      <c r="K187" s="85" t="str">
        <f t="shared" si="16"/>
        <v/>
      </c>
      <c r="L187" s="85" t="str">
        <f t="shared" si="17"/>
        <v/>
      </c>
      <c r="M187" s="85" t="str">
        <f t="shared" si="18"/>
        <v/>
      </c>
      <c r="N187" s="86" t="str">
        <f>IF(D186&gt;=$C$10,"",N186*H187-K187-SUMPRODUCT(--(MONTH(Podaci!$O$5:$O$25)=MONTH(E187)),--(YEAR(Podaci!$O$5:$O$25)=YEAR(E187)),Podaci!$P$5:$P$25))</f>
        <v/>
      </c>
      <c r="O187" s="108" t="str">
        <f>IF(D187&gt;$C$10,"",Podaci!$B$12*(D187=0)+Podaci!$B$14*(MOD(D187,12)=0)*(D187&lt;&gt;$C$10)+Podaci!$B$16)</f>
        <v/>
      </c>
      <c r="P187" s="108" t="str">
        <f>IF(D187&gt;$C$10,"",IF(Podaci!$B$5="kn",K187+O187,K187+O187/F187))</f>
        <v/>
      </c>
    </row>
    <row r="188" spans="4:17" x14ac:dyDescent="0.2">
      <c r="D188" s="25" t="str">
        <f t="shared" si="19"/>
        <v/>
      </c>
      <c r="E188" s="37" t="str">
        <f t="shared" si="20"/>
        <v/>
      </c>
      <c r="F188" s="104" t="str">
        <f>IF(D188&gt;$C$10,"",VLOOKUP(E188,Podaci!L:M,2))</f>
        <v/>
      </c>
      <c r="G188" s="28" t="str">
        <f>IF(D187&gt;=$C$10,"",VLOOKUP(E188,Podaci!E:G,3,TRUE))</f>
        <v/>
      </c>
      <c r="H188" s="34" t="str">
        <f>IF(D187&gt;=$C$10,"",VLOOKUP(E188,Podaci!E:J,6,TRUE))</f>
        <v/>
      </c>
      <c r="I188" s="34" t="str">
        <f t="shared" si="14"/>
        <v/>
      </c>
      <c r="J188" s="84" t="str">
        <f t="shared" si="15"/>
        <v/>
      </c>
      <c r="K188" s="85" t="str">
        <f t="shared" si="16"/>
        <v/>
      </c>
      <c r="L188" s="85" t="str">
        <f t="shared" si="17"/>
        <v/>
      </c>
      <c r="M188" s="85" t="str">
        <f t="shared" si="18"/>
        <v/>
      </c>
      <c r="N188" s="86" t="str">
        <f>IF(D187&gt;=$C$10,"",N187*H188-K188-SUMPRODUCT(--(MONTH(Podaci!$O$5:$O$25)=MONTH(E188)),--(YEAR(Podaci!$O$5:$O$25)=YEAR(E188)),Podaci!$P$5:$P$25))</f>
        <v/>
      </c>
      <c r="O188" s="108" t="str">
        <f>IF(D188&gt;$C$10,"",Podaci!$B$12*(D188=0)+Podaci!$B$14*(MOD(D188,12)=0)*(D188&lt;&gt;$C$10)+Podaci!$B$16)</f>
        <v/>
      </c>
      <c r="P188" s="108" t="str">
        <f>IF(D188&gt;$C$10,"",IF(Podaci!$B$5="kn",K188+O188,K188+O188/F188))</f>
        <v/>
      </c>
    </row>
    <row r="189" spans="4:17" x14ac:dyDescent="0.2">
      <c r="D189" s="25" t="str">
        <f t="shared" si="19"/>
        <v/>
      </c>
      <c r="E189" s="37" t="str">
        <f t="shared" si="20"/>
        <v/>
      </c>
      <c r="F189" s="104" t="str">
        <f>IF(D189&gt;$C$10,"",VLOOKUP(E189,Podaci!L:M,2))</f>
        <v/>
      </c>
      <c r="G189" s="28" t="str">
        <f>IF(D188&gt;=$C$10,"",VLOOKUP(E189,Podaci!E:G,3,TRUE))</f>
        <v/>
      </c>
      <c r="H189" s="34" t="str">
        <f>IF(D188&gt;=$C$10,"",VLOOKUP(E189,Podaci!E:J,6,TRUE))</f>
        <v/>
      </c>
      <c r="I189" s="34" t="str">
        <f t="shared" si="14"/>
        <v/>
      </c>
      <c r="J189" s="84" t="str">
        <f t="shared" si="15"/>
        <v/>
      </c>
      <c r="K189" s="85" t="str">
        <f t="shared" si="16"/>
        <v/>
      </c>
      <c r="L189" s="85" t="str">
        <f t="shared" si="17"/>
        <v/>
      </c>
      <c r="M189" s="85" t="str">
        <f t="shared" si="18"/>
        <v/>
      </c>
      <c r="N189" s="86" t="str">
        <f>IF(D188&gt;=$C$10,"",N188*H189-K189-SUMPRODUCT(--(MONTH(Podaci!$O$5:$O$25)=MONTH(E189)),--(YEAR(Podaci!$O$5:$O$25)=YEAR(E189)),Podaci!$P$5:$P$25))</f>
        <v/>
      </c>
      <c r="O189" s="108" t="str">
        <f>IF(D189&gt;$C$10,"",Podaci!$B$12*(D189=0)+Podaci!$B$14*(MOD(D189,12)=0)*(D189&lt;&gt;$C$10)+Podaci!$B$16)</f>
        <v/>
      </c>
      <c r="P189" s="108" t="str">
        <f>IF(D189&gt;$C$10,"",IF(Podaci!$B$5="kn",K189+O189,K189+O189/F189))</f>
        <v/>
      </c>
    </row>
    <row r="190" spans="4:17" x14ac:dyDescent="0.2">
      <c r="D190" s="25" t="str">
        <f t="shared" si="19"/>
        <v/>
      </c>
      <c r="E190" s="37" t="str">
        <f t="shared" si="20"/>
        <v/>
      </c>
      <c r="F190" s="104" t="str">
        <f>IF(D190&gt;$C$10,"",VLOOKUP(E190,Podaci!L:M,2))</f>
        <v/>
      </c>
      <c r="G190" s="28" t="str">
        <f>IF(D189&gt;=$C$10,"",VLOOKUP(E190,Podaci!E:G,3,TRUE))</f>
        <v/>
      </c>
      <c r="H190" s="34" t="str">
        <f>IF(D189&gt;=$C$10,"",VLOOKUP(E190,Podaci!E:J,6,TRUE))</f>
        <v/>
      </c>
      <c r="I190" s="34" t="str">
        <f t="shared" si="14"/>
        <v/>
      </c>
      <c r="J190" s="84" t="str">
        <f t="shared" si="15"/>
        <v/>
      </c>
      <c r="K190" s="85" t="str">
        <f t="shared" si="16"/>
        <v/>
      </c>
      <c r="L190" s="85" t="str">
        <f t="shared" si="17"/>
        <v/>
      </c>
      <c r="M190" s="85" t="str">
        <f t="shared" si="18"/>
        <v/>
      </c>
      <c r="N190" s="86" t="str">
        <f>IF(D189&gt;=$C$10,"",N189*H190-K190-SUMPRODUCT(--(MONTH(Podaci!$O$5:$O$25)=MONTH(E190)),--(YEAR(Podaci!$O$5:$O$25)=YEAR(E190)),Podaci!$P$5:$P$25))</f>
        <v/>
      </c>
      <c r="O190" s="108" t="str">
        <f>IF(D190&gt;$C$10,"",Podaci!$B$12*(D190=0)+Podaci!$B$14*(MOD(D190,12)=0)*(D190&lt;&gt;$C$10)+Podaci!$B$16)</f>
        <v/>
      </c>
      <c r="P190" s="108" t="str">
        <f>IF(D190&gt;$C$10,"",IF(Podaci!$B$5="kn",K190+O190,K190+O190/F190))</f>
        <v/>
      </c>
    </row>
    <row r="191" spans="4:17" x14ac:dyDescent="0.2">
      <c r="D191" s="25" t="str">
        <f t="shared" si="19"/>
        <v/>
      </c>
      <c r="E191" s="37" t="str">
        <f t="shared" si="20"/>
        <v/>
      </c>
      <c r="F191" s="104" t="str">
        <f>IF(D191&gt;$C$10,"",VLOOKUP(E191,Podaci!L:M,2))</f>
        <v/>
      </c>
      <c r="G191" s="28" t="str">
        <f>IF(D190&gt;=$C$10,"",VLOOKUP(E191,Podaci!E:G,3,TRUE))</f>
        <v/>
      </c>
      <c r="H191" s="34" t="str">
        <f>IF(D190&gt;=$C$10,"",VLOOKUP(E191,Podaci!E:J,6,TRUE))</f>
        <v/>
      </c>
      <c r="I191" s="34" t="str">
        <f t="shared" si="14"/>
        <v/>
      </c>
      <c r="J191" s="84" t="str">
        <f t="shared" si="15"/>
        <v/>
      </c>
      <c r="K191" s="85" t="str">
        <f t="shared" si="16"/>
        <v/>
      </c>
      <c r="L191" s="85" t="str">
        <f t="shared" si="17"/>
        <v/>
      </c>
      <c r="M191" s="85" t="str">
        <f t="shared" si="18"/>
        <v/>
      </c>
      <c r="N191" s="86" t="str">
        <f>IF(D190&gt;=$C$10,"",N190*H191-K191-SUMPRODUCT(--(MONTH(Podaci!$O$5:$O$25)=MONTH(E191)),--(YEAR(Podaci!$O$5:$O$25)=YEAR(E191)),Podaci!$P$5:$P$25))</f>
        <v/>
      </c>
      <c r="O191" s="108" t="str">
        <f>IF(D191&gt;$C$10,"",Podaci!$B$12*(D191=0)+Podaci!$B$14*(MOD(D191,12)=0)*(D191&lt;&gt;$C$10)+Podaci!$B$16)</f>
        <v/>
      </c>
      <c r="P191" s="108" t="str">
        <f>IF(D191&gt;$C$10,"",IF(Podaci!$B$5="kn",K191+O191,K191+O191/F191))</f>
        <v/>
      </c>
    </row>
    <row r="192" spans="4:17" x14ac:dyDescent="0.2">
      <c r="D192" s="25" t="str">
        <f t="shared" si="19"/>
        <v/>
      </c>
      <c r="E192" s="37" t="str">
        <f t="shared" si="20"/>
        <v/>
      </c>
      <c r="F192" s="104" t="str">
        <f>IF(D192&gt;$C$10,"",VLOOKUP(E192,Podaci!L:M,2))</f>
        <v/>
      </c>
      <c r="G192" s="28" t="str">
        <f>IF(D191&gt;=$C$10,"",VLOOKUP(E192,Podaci!E:G,3,TRUE))</f>
        <v/>
      </c>
      <c r="H192" s="34" t="str">
        <f>IF(D191&gt;=$C$10,"",VLOOKUP(E192,Podaci!E:J,6,TRUE))</f>
        <v/>
      </c>
      <c r="I192" s="34" t="str">
        <f t="shared" si="14"/>
        <v/>
      </c>
      <c r="J192" s="84" t="str">
        <f t="shared" si="15"/>
        <v/>
      </c>
      <c r="K192" s="85" t="str">
        <f t="shared" si="16"/>
        <v/>
      </c>
      <c r="L192" s="85" t="str">
        <f t="shared" si="17"/>
        <v/>
      </c>
      <c r="M192" s="85" t="str">
        <f t="shared" si="18"/>
        <v/>
      </c>
      <c r="N192" s="86" t="str">
        <f>IF(D191&gt;=$C$10,"",N191*H192-K192-SUMPRODUCT(--(MONTH(Podaci!$O$5:$O$25)=MONTH(E192)),--(YEAR(Podaci!$O$5:$O$25)=YEAR(E192)),Podaci!$P$5:$P$25))</f>
        <v/>
      </c>
      <c r="O192" s="108" t="str">
        <f>IF(D192&gt;$C$10,"",Podaci!$B$12*(D192=0)+Podaci!$B$14*(MOD(D192,12)=0)*(D192&lt;&gt;$C$10)+Podaci!$B$16)</f>
        <v/>
      </c>
      <c r="P192" s="108" t="str">
        <f>IF(D192&gt;$C$10,"",IF(Podaci!$B$5="kn",K192+O192,K192+O192/F192))</f>
        <v/>
      </c>
    </row>
    <row r="193" spans="4:16" x14ac:dyDescent="0.2">
      <c r="D193" s="25" t="str">
        <f t="shared" si="19"/>
        <v/>
      </c>
      <c r="E193" s="37" t="str">
        <f t="shared" si="20"/>
        <v/>
      </c>
      <c r="F193" s="104" t="str">
        <f>IF(D193&gt;$C$10,"",VLOOKUP(E193,Podaci!L:M,2))</f>
        <v/>
      </c>
      <c r="G193" s="28" t="str">
        <f>IF(D192&gt;=$C$10,"",VLOOKUP(E193,Podaci!E:G,3,TRUE))</f>
        <v/>
      </c>
      <c r="H193" s="34" t="str">
        <f>IF(D192&gt;=$C$10,"",VLOOKUP(E193,Podaci!E:J,6,TRUE))</f>
        <v/>
      </c>
      <c r="I193" s="34" t="str">
        <f t="shared" si="14"/>
        <v/>
      </c>
      <c r="J193" s="84" t="str">
        <f t="shared" si="15"/>
        <v/>
      </c>
      <c r="K193" s="85" t="str">
        <f t="shared" si="16"/>
        <v/>
      </c>
      <c r="L193" s="85" t="str">
        <f t="shared" si="17"/>
        <v/>
      </c>
      <c r="M193" s="85" t="str">
        <f t="shared" si="18"/>
        <v/>
      </c>
      <c r="N193" s="86" t="str">
        <f>IF(D192&gt;=$C$10,"",N192*H193-K193-SUMPRODUCT(--(MONTH(Podaci!$O$5:$O$25)=MONTH(E193)),--(YEAR(Podaci!$O$5:$O$25)=YEAR(E193)),Podaci!$P$5:$P$25))</f>
        <v/>
      </c>
      <c r="O193" s="108" t="str">
        <f>IF(D193&gt;$C$10,"",Podaci!$B$12*(D193=0)+Podaci!$B$14*(MOD(D193,12)=0)*(D193&lt;&gt;$C$10)+Podaci!$B$16)</f>
        <v/>
      </c>
      <c r="P193" s="108" t="str">
        <f>IF(D193&gt;$C$10,"",IF(Podaci!$B$5="kn",K193+O193,K193+O193/F193))</f>
        <v/>
      </c>
    </row>
    <row r="194" spans="4:16" x14ac:dyDescent="0.2">
      <c r="D194" s="25" t="str">
        <f t="shared" si="19"/>
        <v/>
      </c>
      <c r="E194" s="37" t="str">
        <f t="shared" si="20"/>
        <v/>
      </c>
      <c r="F194" s="104" t="str">
        <f>IF(D194&gt;$C$10,"",VLOOKUP(E194,Podaci!L:M,2))</f>
        <v/>
      </c>
      <c r="G194" s="28" t="str">
        <f>IF(D193&gt;=$C$10,"",VLOOKUP(E194,Podaci!E:G,3,TRUE))</f>
        <v/>
      </c>
      <c r="H194" s="34" t="str">
        <f>IF(D193&gt;=$C$10,"",VLOOKUP(E194,Podaci!E:J,6,TRUE))</f>
        <v/>
      </c>
      <c r="I194" s="34" t="str">
        <f t="shared" si="14"/>
        <v/>
      </c>
      <c r="J194" s="84" t="str">
        <f t="shared" si="15"/>
        <v/>
      </c>
      <c r="K194" s="85" t="str">
        <f t="shared" si="16"/>
        <v/>
      </c>
      <c r="L194" s="85" t="str">
        <f t="shared" si="17"/>
        <v/>
      </c>
      <c r="M194" s="85" t="str">
        <f t="shared" si="18"/>
        <v/>
      </c>
      <c r="N194" s="86" t="str">
        <f>IF(D193&gt;=$C$10,"",N193*H194-K194-SUMPRODUCT(--(MONTH(Podaci!$O$5:$O$25)=MONTH(E194)),--(YEAR(Podaci!$O$5:$O$25)=YEAR(E194)),Podaci!$P$5:$P$25))</f>
        <v/>
      </c>
      <c r="O194" s="108" t="str">
        <f>IF(D194&gt;$C$10,"",Podaci!$B$12*(D194=0)+Podaci!$B$14*(MOD(D194,12)=0)*(D194&lt;&gt;$C$10)+Podaci!$B$16)</f>
        <v/>
      </c>
      <c r="P194" s="108" t="str">
        <f>IF(D194&gt;$C$10,"",IF(Podaci!$B$5="kn",K194+O194,K194+O194/F194))</f>
        <v/>
      </c>
    </row>
    <row r="195" spans="4:16" x14ac:dyDescent="0.2">
      <c r="D195" s="25" t="str">
        <f t="shared" si="19"/>
        <v/>
      </c>
      <c r="E195" s="37" t="str">
        <f t="shared" si="20"/>
        <v/>
      </c>
      <c r="F195" s="104" t="str">
        <f>IF(D195&gt;$C$10,"",VLOOKUP(E195,Podaci!L:M,2))</f>
        <v/>
      </c>
      <c r="G195" s="28" t="str">
        <f>IF(D194&gt;=$C$10,"",VLOOKUP(E195,Podaci!E:G,3,TRUE))</f>
        <v/>
      </c>
      <c r="H195" s="34" t="str">
        <f>IF(D194&gt;=$C$10,"",VLOOKUP(E195,Podaci!E:J,6,TRUE))</f>
        <v/>
      </c>
      <c r="I195" s="34" t="str">
        <f t="shared" si="14"/>
        <v/>
      </c>
      <c r="J195" s="84" t="str">
        <f t="shared" si="15"/>
        <v/>
      </c>
      <c r="K195" s="85" t="str">
        <f t="shared" si="16"/>
        <v/>
      </c>
      <c r="L195" s="85" t="str">
        <f t="shared" si="17"/>
        <v/>
      </c>
      <c r="M195" s="85" t="str">
        <f t="shared" si="18"/>
        <v/>
      </c>
      <c r="N195" s="86" t="str">
        <f>IF(D194&gt;=$C$10,"",N194*H195-K195-SUMPRODUCT(--(MONTH(Podaci!$O$5:$O$25)=MONTH(E195)),--(YEAR(Podaci!$O$5:$O$25)=YEAR(E195)),Podaci!$P$5:$P$25))</f>
        <v/>
      </c>
      <c r="O195" s="108" t="str">
        <f>IF(D195&gt;$C$10,"",Podaci!$B$12*(D195=0)+Podaci!$B$14*(MOD(D195,12)=0)*(D195&lt;&gt;$C$10)+Podaci!$B$16)</f>
        <v/>
      </c>
      <c r="P195" s="108" t="str">
        <f>IF(D195&gt;$C$10,"",IF(Podaci!$B$5="kn",K195+O195,K195+O195/F195))</f>
        <v/>
      </c>
    </row>
    <row r="196" spans="4:16" x14ac:dyDescent="0.2">
      <c r="D196" s="25" t="str">
        <f t="shared" si="19"/>
        <v/>
      </c>
      <c r="E196" s="37" t="str">
        <f t="shared" si="20"/>
        <v/>
      </c>
      <c r="F196" s="104" t="str">
        <f>IF(D196&gt;$C$10,"",VLOOKUP(E196,Podaci!L:M,2))</f>
        <v/>
      </c>
      <c r="G196" s="28" t="str">
        <f>IF(D195&gt;=$C$10,"",VLOOKUP(E196,Podaci!E:G,3,TRUE))</f>
        <v/>
      </c>
      <c r="H196" s="34" t="str">
        <f>IF(D195&gt;=$C$10,"",VLOOKUP(E196,Podaci!E:J,6,TRUE))</f>
        <v/>
      </c>
      <c r="I196" s="34" t="str">
        <f t="shared" ref="I196:I259" si="21">IF(D195&gt;=$C$10,"",POWER(H196,$C$10+1-D196))</f>
        <v/>
      </c>
      <c r="J196" s="84" t="str">
        <f t="shared" ref="J196:J259" si="22">IF(D196&gt;$C$10,"",IF($C$9="kn",K196/F196,K196*F196))</f>
        <v/>
      </c>
      <c r="K196" s="85" t="str">
        <f t="shared" ref="K196:K259" si="23">IF(D195&gt;=$C$10,"",(N195-$C$13)*I196*(H196-1)/(I196-1)+$C$13*(H196-1))</f>
        <v/>
      </c>
      <c r="L196" s="85" t="str">
        <f t="shared" ref="L196:L259" si="24">IF(D195&gt;=$C$10,"",K196-M196)</f>
        <v/>
      </c>
      <c r="M196" s="85" t="str">
        <f t="shared" ref="M196:M259" si="25">IF(D195&gt;=$C$10,"",N195*(H196-1))</f>
        <v/>
      </c>
      <c r="N196" s="86" t="str">
        <f>IF(D195&gt;=$C$10,"",N195*H196-K196-SUMPRODUCT(--(MONTH(Podaci!$O$5:$O$25)=MONTH(E196)),--(YEAR(Podaci!$O$5:$O$25)=YEAR(E196)),Podaci!$P$5:$P$25))</f>
        <v/>
      </c>
      <c r="O196" s="108" t="str">
        <f>IF(D196&gt;$C$10,"",Podaci!$B$12*(D196=0)+Podaci!$B$14*(MOD(D196,12)=0)*(D196&lt;&gt;$C$10)+Podaci!$B$16)</f>
        <v/>
      </c>
      <c r="P196" s="108" t="str">
        <f>IF(D196&gt;$C$10,"",IF(Podaci!$B$5="kn",K196+O196,K196+O196/F196))</f>
        <v/>
      </c>
    </row>
    <row r="197" spans="4:16" x14ac:dyDescent="0.2">
      <c r="D197" s="25" t="str">
        <f t="shared" ref="D197:D260" si="26">IF(D196&gt;=$C$10,"",D196+1)</f>
        <v/>
      </c>
      <c r="E197" s="37" t="str">
        <f t="shared" si="20"/>
        <v/>
      </c>
      <c r="F197" s="104" t="str">
        <f>IF(D197&gt;$C$10,"",VLOOKUP(E197,Podaci!L:M,2))</f>
        <v/>
      </c>
      <c r="G197" s="28" t="str">
        <f>IF(D196&gt;=$C$10,"",VLOOKUP(E197,Podaci!E:G,3,TRUE))</f>
        <v/>
      </c>
      <c r="H197" s="34" t="str">
        <f>IF(D196&gt;=$C$10,"",VLOOKUP(E197,Podaci!E:J,6,TRUE))</f>
        <v/>
      </c>
      <c r="I197" s="34" t="str">
        <f t="shared" si="21"/>
        <v/>
      </c>
      <c r="J197" s="84" t="str">
        <f t="shared" si="22"/>
        <v/>
      </c>
      <c r="K197" s="85" t="str">
        <f t="shared" si="23"/>
        <v/>
      </c>
      <c r="L197" s="85" t="str">
        <f t="shared" si="24"/>
        <v/>
      </c>
      <c r="M197" s="85" t="str">
        <f t="shared" si="25"/>
        <v/>
      </c>
      <c r="N197" s="86" t="str">
        <f>IF(D196&gt;=$C$10,"",N196*H197-K197-SUMPRODUCT(--(MONTH(Podaci!$O$5:$O$25)=MONTH(E197)),--(YEAR(Podaci!$O$5:$O$25)=YEAR(E197)),Podaci!$P$5:$P$25))</f>
        <v/>
      </c>
      <c r="O197" s="108" t="str">
        <f>IF(D197&gt;$C$10,"",Podaci!$B$12*(D197=0)+Podaci!$B$14*(MOD(D197,12)=0)*(D197&lt;&gt;$C$10)+Podaci!$B$16)</f>
        <v/>
      </c>
      <c r="P197" s="108" t="str">
        <f>IF(D197&gt;$C$10,"",IF(Podaci!$B$5="kn",K197+O197,K197+O197/F197))</f>
        <v/>
      </c>
    </row>
    <row r="198" spans="4:16" x14ac:dyDescent="0.2">
      <c r="D198" s="25" t="str">
        <f t="shared" si="26"/>
        <v/>
      </c>
      <c r="E198" s="37" t="str">
        <f t="shared" ref="E198:E261" si="27">IF(D197&gt;=$C$10,"",DATE(YEAR(E$4),MONTH(E$4)+D197,MIN(DAY(E$4),DAY(DATE(YEAR(E$4),MONTH(E$4)+D197+1,0)))))</f>
        <v/>
      </c>
      <c r="F198" s="104" t="str">
        <f>IF(D198&gt;$C$10,"",VLOOKUP(E198,Podaci!L:M,2))</f>
        <v/>
      </c>
      <c r="G198" s="28" t="str">
        <f>IF(D197&gt;=$C$10,"",VLOOKUP(E198,Podaci!E:G,3,TRUE))</f>
        <v/>
      </c>
      <c r="H198" s="34" t="str">
        <f>IF(D197&gt;=$C$10,"",VLOOKUP(E198,Podaci!E:J,6,TRUE))</f>
        <v/>
      </c>
      <c r="I198" s="34" t="str">
        <f t="shared" si="21"/>
        <v/>
      </c>
      <c r="J198" s="84" t="str">
        <f t="shared" si="22"/>
        <v/>
      </c>
      <c r="K198" s="85" t="str">
        <f t="shared" si="23"/>
        <v/>
      </c>
      <c r="L198" s="85" t="str">
        <f t="shared" si="24"/>
        <v/>
      </c>
      <c r="M198" s="85" t="str">
        <f t="shared" si="25"/>
        <v/>
      </c>
      <c r="N198" s="86" t="str">
        <f>IF(D197&gt;=$C$10,"",N197*H198-K198-SUMPRODUCT(--(MONTH(Podaci!$O$5:$O$25)=MONTH(E198)),--(YEAR(Podaci!$O$5:$O$25)=YEAR(E198)),Podaci!$P$5:$P$25))</f>
        <v/>
      </c>
      <c r="O198" s="108" t="str">
        <f>IF(D198&gt;$C$10,"",Podaci!$B$12*(D198=0)+Podaci!$B$14*(MOD(D198,12)=0)*(D198&lt;&gt;$C$10)+Podaci!$B$16)</f>
        <v/>
      </c>
      <c r="P198" s="108" t="str">
        <f>IF(D198&gt;$C$10,"",IF(Podaci!$B$5="kn",K198+O198,K198+O198/F198))</f>
        <v/>
      </c>
    </row>
    <row r="199" spans="4:16" x14ac:dyDescent="0.2">
      <c r="D199" s="25" t="str">
        <f t="shared" si="26"/>
        <v/>
      </c>
      <c r="E199" s="37" t="str">
        <f t="shared" si="27"/>
        <v/>
      </c>
      <c r="F199" s="104" t="str">
        <f>IF(D199&gt;$C$10,"",VLOOKUP(E199,Podaci!L:M,2))</f>
        <v/>
      </c>
      <c r="G199" s="28" t="str">
        <f>IF(D198&gt;=$C$10,"",VLOOKUP(E199,Podaci!E:G,3,TRUE))</f>
        <v/>
      </c>
      <c r="H199" s="34" t="str">
        <f>IF(D198&gt;=$C$10,"",VLOOKUP(E199,Podaci!E:J,6,TRUE))</f>
        <v/>
      </c>
      <c r="I199" s="34" t="str">
        <f t="shared" si="21"/>
        <v/>
      </c>
      <c r="J199" s="84" t="str">
        <f t="shared" si="22"/>
        <v/>
      </c>
      <c r="K199" s="85" t="str">
        <f t="shared" si="23"/>
        <v/>
      </c>
      <c r="L199" s="85" t="str">
        <f t="shared" si="24"/>
        <v/>
      </c>
      <c r="M199" s="85" t="str">
        <f t="shared" si="25"/>
        <v/>
      </c>
      <c r="N199" s="86" t="str">
        <f>IF(D198&gt;=$C$10,"",N198*H199-K199-SUMPRODUCT(--(MONTH(Podaci!$O$5:$O$25)=MONTH(E199)),--(YEAR(Podaci!$O$5:$O$25)=YEAR(E199)),Podaci!$P$5:$P$25))</f>
        <v/>
      </c>
      <c r="O199" s="108" t="str">
        <f>IF(D199&gt;$C$10,"",Podaci!$B$12*(D199=0)+Podaci!$B$14*(MOD(D199,12)=0)*(D199&lt;&gt;$C$10)+Podaci!$B$16)</f>
        <v/>
      </c>
      <c r="P199" s="108" t="str">
        <f>IF(D199&gt;$C$10,"",IF(Podaci!$B$5="kn",K199+O199,K199+O199/F199))</f>
        <v/>
      </c>
    </row>
    <row r="200" spans="4:16" x14ac:dyDescent="0.2">
      <c r="D200" s="25" t="str">
        <f t="shared" si="26"/>
        <v/>
      </c>
      <c r="E200" s="37" t="str">
        <f t="shared" si="27"/>
        <v/>
      </c>
      <c r="F200" s="104" t="str">
        <f>IF(D200&gt;$C$10,"",VLOOKUP(E200,Podaci!L:M,2))</f>
        <v/>
      </c>
      <c r="G200" s="28" t="str">
        <f>IF(D199&gt;=$C$10,"",VLOOKUP(E200,Podaci!E:G,3,TRUE))</f>
        <v/>
      </c>
      <c r="H200" s="34" t="str">
        <f>IF(D199&gt;=$C$10,"",VLOOKUP(E200,Podaci!E:J,6,TRUE))</f>
        <v/>
      </c>
      <c r="I200" s="34" t="str">
        <f t="shared" si="21"/>
        <v/>
      </c>
      <c r="J200" s="84" t="str">
        <f t="shared" si="22"/>
        <v/>
      </c>
      <c r="K200" s="85" t="str">
        <f t="shared" si="23"/>
        <v/>
      </c>
      <c r="L200" s="85" t="str">
        <f t="shared" si="24"/>
        <v/>
      </c>
      <c r="M200" s="85" t="str">
        <f t="shared" si="25"/>
        <v/>
      </c>
      <c r="N200" s="86" t="str">
        <f>IF(D199&gt;=$C$10,"",N199*H200-K200-SUMPRODUCT(--(MONTH(Podaci!$O$5:$O$25)=MONTH(E200)),--(YEAR(Podaci!$O$5:$O$25)=YEAR(E200)),Podaci!$P$5:$P$25))</f>
        <v/>
      </c>
      <c r="O200" s="108" t="str">
        <f>IF(D200&gt;$C$10,"",Podaci!$B$12*(D200=0)+Podaci!$B$14*(MOD(D200,12)=0)*(D200&lt;&gt;$C$10)+Podaci!$B$16)</f>
        <v/>
      </c>
      <c r="P200" s="108" t="str">
        <f>IF(D200&gt;$C$10,"",IF(Podaci!$B$5="kn",K200+O200,K200+O200/F200))</f>
        <v/>
      </c>
    </row>
    <row r="201" spans="4:16" x14ac:dyDescent="0.2">
      <c r="D201" s="25" t="str">
        <f t="shared" si="26"/>
        <v/>
      </c>
      <c r="E201" s="37" t="str">
        <f t="shared" si="27"/>
        <v/>
      </c>
      <c r="F201" s="104" t="str">
        <f>IF(D201&gt;$C$10,"",VLOOKUP(E201,Podaci!L:M,2))</f>
        <v/>
      </c>
      <c r="G201" s="28" t="str">
        <f>IF(D200&gt;=$C$10,"",VLOOKUP(E201,Podaci!E:G,3,TRUE))</f>
        <v/>
      </c>
      <c r="H201" s="34" t="str">
        <f>IF(D200&gt;=$C$10,"",VLOOKUP(E201,Podaci!E:J,6,TRUE))</f>
        <v/>
      </c>
      <c r="I201" s="34" t="str">
        <f t="shared" si="21"/>
        <v/>
      </c>
      <c r="J201" s="84" t="str">
        <f t="shared" si="22"/>
        <v/>
      </c>
      <c r="K201" s="85" t="str">
        <f t="shared" si="23"/>
        <v/>
      </c>
      <c r="L201" s="85" t="str">
        <f t="shared" si="24"/>
        <v/>
      </c>
      <c r="M201" s="85" t="str">
        <f t="shared" si="25"/>
        <v/>
      </c>
      <c r="N201" s="86" t="str">
        <f>IF(D200&gt;=$C$10,"",N200*H201-K201-SUMPRODUCT(--(MONTH(Podaci!$O$5:$O$25)=MONTH(E201)),--(YEAR(Podaci!$O$5:$O$25)=YEAR(E201)),Podaci!$P$5:$P$25))</f>
        <v/>
      </c>
      <c r="O201" s="108" t="str">
        <f>IF(D201&gt;$C$10,"",Podaci!$B$12*(D201=0)+Podaci!$B$14*(MOD(D201,12)=0)*(D201&lt;&gt;$C$10)+Podaci!$B$16)</f>
        <v/>
      </c>
      <c r="P201" s="108" t="str">
        <f>IF(D201&gt;$C$10,"",IF(Podaci!$B$5="kn",K201+O201,K201+O201/F201))</f>
        <v/>
      </c>
    </row>
    <row r="202" spans="4:16" x14ac:dyDescent="0.2">
      <c r="D202" s="25" t="str">
        <f t="shared" si="26"/>
        <v/>
      </c>
      <c r="E202" s="37" t="str">
        <f t="shared" si="27"/>
        <v/>
      </c>
      <c r="F202" s="104" t="str">
        <f>IF(D202&gt;$C$10,"",VLOOKUP(E202,Podaci!L:M,2))</f>
        <v/>
      </c>
      <c r="G202" s="28" t="str">
        <f>IF(D201&gt;=$C$10,"",VLOOKUP(E202,Podaci!E:G,3,TRUE))</f>
        <v/>
      </c>
      <c r="H202" s="34" t="str">
        <f>IF(D201&gt;=$C$10,"",VLOOKUP(E202,Podaci!E:J,6,TRUE))</f>
        <v/>
      </c>
      <c r="I202" s="34" t="str">
        <f t="shared" si="21"/>
        <v/>
      </c>
      <c r="J202" s="84" t="str">
        <f t="shared" si="22"/>
        <v/>
      </c>
      <c r="K202" s="85" t="str">
        <f t="shared" si="23"/>
        <v/>
      </c>
      <c r="L202" s="85" t="str">
        <f t="shared" si="24"/>
        <v/>
      </c>
      <c r="M202" s="85" t="str">
        <f t="shared" si="25"/>
        <v/>
      </c>
      <c r="N202" s="86" t="str">
        <f>IF(D201&gt;=$C$10,"",N201*H202-K202-SUMPRODUCT(--(MONTH(Podaci!$O$5:$O$25)=MONTH(E202)),--(YEAR(Podaci!$O$5:$O$25)=YEAR(E202)),Podaci!$P$5:$P$25))</f>
        <v/>
      </c>
      <c r="O202" s="108" t="str">
        <f>IF(D202&gt;$C$10,"",Podaci!$B$12*(D202=0)+Podaci!$B$14*(MOD(D202,12)=0)*(D202&lt;&gt;$C$10)+Podaci!$B$16)</f>
        <v/>
      </c>
      <c r="P202" s="108" t="str">
        <f>IF(D202&gt;$C$10,"",IF(Podaci!$B$5="kn",K202+O202,K202+O202/F202))</f>
        <v/>
      </c>
    </row>
    <row r="203" spans="4:16" x14ac:dyDescent="0.2">
      <c r="D203" s="25" t="str">
        <f t="shared" si="26"/>
        <v/>
      </c>
      <c r="E203" s="37" t="str">
        <f t="shared" si="27"/>
        <v/>
      </c>
      <c r="F203" s="104" t="str">
        <f>IF(D203&gt;$C$10,"",VLOOKUP(E203,Podaci!L:M,2))</f>
        <v/>
      </c>
      <c r="G203" s="28" t="str">
        <f>IF(D202&gt;=$C$10,"",VLOOKUP(E203,Podaci!E:G,3,TRUE))</f>
        <v/>
      </c>
      <c r="H203" s="34" t="str">
        <f>IF(D202&gt;=$C$10,"",VLOOKUP(E203,Podaci!E:J,6,TRUE))</f>
        <v/>
      </c>
      <c r="I203" s="34" t="str">
        <f t="shared" si="21"/>
        <v/>
      </c>
      <c r="J203" s="84" t="str">
        <f t="shared" si="22"/>
        <v/>
      </c>
      <c r="K203" s="85" t="str">
        <f t="shared" si="23"/>
        <v/>
      </c>
      <c r="L203" s="85" t="str">
        <f t="shared" si="24"/>
        <v/>
      </c>
      <c r="M203" s="85" t="str">
        <f t="shared" si="25"/>
        <v/>
      </c>
      <c r="N203" s="86" t="str">
        <f>IF(D202&gt;=$C$10,"",N202*H203-K203-SUMPRODUCT(--(MONTH(Podaci!$O$5:$O$25)=MONTH(E203)),--(YEAR(Podaci!$O$5:$O$25)=YEAR(E203)),Podaci!$P$5:$P$25))</f>
        <v/>
      </c>
      <c r="O203" s="108" t="str">
        <f>IF(D203&gt;$C$10,"",Podaci!$B$12*(D203=0)+Podaci!$B$14*(MOD(D203,12)=0)*(D203&lt;&gt;$C$10)+Podaci!$B$16)</f>
        <v/>
      </c>
      <c r="P203" s="108" t="str">
        <f>IF(D203&gt;$C$10,"",IF(Podaci!$B$5="kn",K203+O203,K203+O203/F203))</f>
        <v/>
      </c>
    </row>
    <row r="204" spans="4:16" x14ac:dyDescent="0.2">
      <c r="D204" s="25" t="str">
        <f t="shared" si="26"/>
        <v/>
      </c>
      <c r="E204" s="37" t="str">
        <f t="shared" si="27"/>
        <v/>
      </c>
      <c r="F204" s="104" t="str">
        <f>IF(D204&gt;$C$10,"",VLOOKUP(E204,Podaci!L:M,2))</f>
        <v/>
      </c>
      <c r="G204" s="28" t="str">
        <f>IF(D203&gt;=$C$10,"",VLOOKUP(E204,Podaci!E:G,3,TRUE))</f>
        <v/>
      </c>
      <c r="H204" s="34" t="str">
        <f>IF(D203&gt;=$C$10,"",VLOOKUP(E204,Podaci!E:J,6,TRUE))</f>
        <v/>
      </c>
      <c r="I204" s="34" t="str">
        <f t="shared" si="21"/>
        <v/>
      </c>
      <c r="J204" s="84" t="str">
        <f t="shared" si="22"/>
        <v/>
      </c>
      <c r="K204" s="85" t="str">
        <f t="shared" si="23"/>
        <v/>
      </c>
      <c r="L204" s="85" t="str">
        <f t="shared" si="24"/>
        <v/>
      </c>
      <c r="M204" s="85" t="str">
        <f t="shared" si="25"/>
        <v/>
      </c>
      <c r="N204" s="86" t="str">
        <f>IF(D203&gt;=$C$10,"",N203*H204-K204-SUMPRODUCT(--(MONTH(Podaci!$O$5:$O$25)=MONTH(E204)),--(YEAR(Podaci!$O$5:$O$25)=YEAR(E204)),Podaci!$P$5:$P$25))</f>
        <v/>
      </c>
      <c r="O204" s="108" t="str">
        <f>IF(D204&gt;$C$10,"",Podaci!$B$12*(D204=0)+Podaci!$B$14*(MOD(D204,12)=0)*(D204&lt;&gt;$C$10)+Podaci!$B$16)</f>
        <v/>
      </c>
      <c r="P204" s="108" t="str">
        <f>IF(D204&gt;$C$10,"",IF(Podaci!$B$5="kn",K204+O204,K204+O204/F204))</f>
        <v/>
      </c>
    </row>
    <row r="205" spans="4:16" x14ac:dyDescent="0.2">
      <c r="D205" s="25" t="str">
        <f t="shared" si="26"/>
        <v/>
      </c>
      <c r="E205" s="37" t="str">
        <f t="shared" si="27"/>
        <v/>
      </c>
      <c r="F205" s="104" t="str">
        <f>IF(D205&gt;$C$10,"",VLOOKUP(E205,Podaci!L:M,2))</f>
        <v/>
      </c>
      <c r="G205" s="28" t="str">
        <f>IF(D204&gt;=$C$10,"",VLOOKUP(E205,Podaci!E:G,3,TRUE))</f>
        <v/>
      </c>
      <c r="H205" s="34" t="str">
        <f>IF(D204&gt;=$C$10,"",VLOOKUP(E205,Podaci!E:J,6,TRUE))</f>
        <v/>
      </c>
      <c r="I205" s="34" t="str">
        <f t="shared" si="21"/>
        <v/>
      </c>
      <c r="J205" s="84" t="str">
        <f t="shared" si="22"/>
        <v/>
      </c>
      <c r="K205" s="85" t="str">
        <f t="shared" si="23"/>
        <v/>
      </c>
      <c r="L205" s="85" t="str">
        <f t="shared" si="24"/>
        <v/>
      </c>
      <c r="M205" s="85" t="str">
        <f t="shared" si="25"/>
        <v/>
      </c>
      <c r="N205" s="86" t="str">
        <f>IF(D204&gt;=$C$10,"",N204*H205-K205-SUMPRODUCT(--(MONTH(Podaci!$O$5:$O$25)=MONTH(E205)),--(YEAR(Podaci!$O$5:$O$25)=YEAR(E205)),Podaci!$P$5:$P$25))</f>
        <v/>
      </c>
      <c r="O205" s="108" t="str">
        <f>IF(D205&gt;$C$10,"",Podaci!$B$12*(D205=0)+Podaci!$B$14*(MOD(D205,12)=0)*(D205&lt;&gt;$C$10)+Podaci!$B$16)</f>
        <v/>
      </c>
      <c r="P205" s="108" t="str">
        <f>IF(D205&gt;$C$10,"",IF(Podaci!$B$5="kn",K205+O205,K205+O205/F205))</f>
        <v/>
      </c>
    </row>
    <row r="206" spans="4:16" x14ac:dyDescent="0.2">
      <c r="D206" s="25" t="str">
        <f t="shared" si="26"/>
        <v/>
      </c>
      <c r="E206" s="37" t="str">
        <f t="shared" si="27"/>
        <v/>
      </c>
      <c r="F206" s="104" t="str">
        <f>IF(D206&gt;$C$10,"",VLOOKUP(E206,Podaci!L:M,2))</f>
        <v/>
      </c>
      <c r="G206" s="28" t="str">
        <f>IF(D205&gt;=$C$10,"",VLOOKUP(E206,Podaci!E:G,3,TRUE))</f>
        <v/>
      </c>
      <c r="H206" s="34" t="str">
        <f>IF(D205&gt;=$C$10,"",VLOOKUP(E206,Podaci!E:J,6,TRUE))</f>
        <v/>
      </c>
      <c r="I206" s="34" t="str">
        <f t="shared" si="21"/>
        <v/>
      </c>
      <c r="J206" s="84" t="str">
        <f t="shared" si="22"/>
        <v/>
      </c>
      <c r="K206" s="85" t="str">
        <f t="shared" si="23"/>
        <v/>
      </c>
      <c r="L206" s="85" t="str">
        <f t="shared" si="24"/>
        <v/>
      </c>
      <c r="M206" s="85" t="str">
        <f t="shared" si="25"/>
        <v/>
      </c>
      <c r="N206" s="86" t="str">
        <f>IF(D205&gt;=$C$10,"",N205*H206-K206-SUMPRODUCT(--(MONTH(Podaci!$O$5:$O$25)=MONTH(E206)),--(YEAR(Podaci!$O$5:$O$25)=YEAR(E206)),Podaci!$P$5:$P$25))</f>
        <v/>
      </c>
      <c r="O206" s="108" t="str">
        <f>IF(D206&gt;$C$10,"",Podaci!$B$12*(D206=0)+Podaci!$B$14*(MOD(D206,12)=0)*(D206&lt;&gt;$C$10)+Podaci!$B$16)</f>
        <v/>
      </c>
      <c r="P206" s="108" t="str">
        <f>IF(D206&gt;$C$10,"",IF(Podaci!$B$5="kn",K206+O206,K206+O206/F206))</f>
        <v/>
      </c>
    </row>
    <row r="207" spans="4:16" x14ac:dyDescent="0.2">
      <c r="D207" s="25" t="str">
        <f t="shared" si="26"/>
        <v/>
      </c>
      <c r="E207" s="37" t="str">
        <f t="shared" si="27"/>
        <v/>
      </c>
      <c r="F207" s="104" t="str">
        <f>IF(D207&gt;$C$10,"",VLOOKUP(E207,Podaci!L:M,2))</f>
        <v/>
      </c>
      <c r="G207" s="28" t="str">
        <f>IF(D206&gt;=$C$10,"",VLOOKUP(E207,Podaci!E:G,3,TRUE))</f>
        <v/>
      </c>
      <c r="H207" s="34" t="str">
        <f>IF(D206&gt;=$C$10,"",VLOOKUP(E207,Podaci!E:J,6,TRUE))</f>
        <v/>
      </c>
      <c r="I207" s="34" t="str">
        <f t="shared" si="21"/>
        <v/>
      </c>
      <c r="J207" s="84" t="str">
        <f t="shared" si="22"/>
        <v/>
      </c>
      <c r="K207" s="85" t="str">
        <f t="shared" si="23"/>
        <v/>
      </c>
      <c r="L207" s="85" t="str">
        <f t="shared" si="24"/>
        <v/>
      </c>
      <c r="M207" s="85" t="str">
        <f t="shared" si="25"/>
        <v/>
      </c>
      <c r="N207" s="86" t="str">
        <f>IF(D206&gt;=$C$10,"",N206*H207-K207-SUMPRODUCT(--(MONTH(Podaci!$O$5:$O$25)=MONTH(E207)),--(YEAR(Podaci!$O$5:$O$25)=YEAR(E207)),Podaci!$P$5:$P$25))</f>
        <v/>
      </c>
      <c r="O207" s="108" t="str">
        <f>IF(D207&gt;$C$10,"",Podaci!$B$12*(D207=0)+Podaci!$B$14*(MOD(D207,12)=0)*(D207&lt;&gt;$C$10)+Podaci!$B$16)</f>
        <v/>
      </c>
      <c r="P207" s="108" t="str">
        <f>IF(D207&gt;$C$10,"",IF(Podaci!$B$5="kn",K207+O207,K207+O207/F207))</f>
        <v/>
      </c>
    </row>
    <row r="208" spans="4:16" x14ac:dyDescent="0.2">
      <c r="D208" s="25" t="str">
        <f t="shared" si="26"/>
        <v/>
      </c>
      <c r="E208" s="37" t="str">
        <f t="shared" si="27"/>
        <v/>
      </c>
      <c r="F208" s="104" t="str">
        <f>IF(D208&gt;$C$10,"",VLOOKUP(E208,Podaci!L:M,2))</f>
        <v/>
      </c>
      <c r="G208" s="28" t="str">
        <f>IF(D207&gt;=$C$10,"",VLOOKUP(E208,Podaci!E:G,3,TRUE))</f>
        <v/>
      </c>
      <c r="H208" s="34" t="str">
        <f>IF(D207&gt;=$C$10,"",VLOOKUP(E208,Podaci!E:J,6,TRUE))</f>
        <v/>
      </c>
      <c r="I208" s="34" t="str">
        <f t="shared" si="21"/>
        <v/>
      </c>
      <c r="J208" s="84" t="str">
        <f t="shared" si="22"/>
        <v/>
      </c>
      <c r="K208" s="85" t="str">
        <f t="shared" si="23"/>
        <v/>
      </c>
      <c r="L208" s="85" t="str">
        <f t="shared" si="24"/>
        <v/>
      </c>
      <c r="M208" s="85" t="str">
        <f t="shared" si="25"/>
        <v/>
      </c>
      <c r="N208" s="86" t="str">
        <f>IF(D207&gt;=$C$10,"",N207*H208-K208-SUMPRODUCT(--(MONTH(Podaci!$O$5:$O$25)=MONTH(E208)),--(YEAR(Podaci!$O$5:$O$25)=YEAR(E208)),Podaci!$P$5:$P$25))</f>
        <v/>
      </c>
      <c r="O208" s="108" t="str">
        <f>IF(D208&gt;$C$10,"",Podaci!$B$12*(D208=0)+Podaci!$B$14*(MOD(D208,12)=0)*(D208&lt;&gt;$C$10)+Podaci!$B$16)</f>
        <v/>
      </c>
      <c r="P208" s="108" t="str">
        <f>IF(D208&gt;$C$10,"",IF(Podaci!$B$5="kn",K208+O208,K208+O208/F208))</f>
        <v/>
      </c>
    </row>
    <row r="209" spans="4:16" x14ac:dyDescent="0.2">
      <c r="D209" s="25" t="str">
        <f t="shared" si="26"/>
        <v/>
      </c>
      <c r="E209" s="37" t="str">
        <f t="shared" si="27"/>
        <v/>
      </c>
      <c r="F209" s="104" t="str">
        <f>IF(D209&gt;$C$10,"",VLOOKUP(E209,Podaci!L:M,2))</f>
        <v/>
      </c>
      <c r="G209" s="28" t="str">
        <f>IF(D208&gt;=$C$10,"",VLOOKUP(E209,Podaci!E:G,3,TRUE))</f>
        <v/>
      </c>
      <c r="H209" s="34" t="str">
        <f>IF(D208&gt;=$C$10,"",VLOOKUP(E209,Podaci!E:J,6,TRUE))</f>
        <v/>
      </c>
      <c r="I209" s="34" t="str">
        <f t="shared" si="21"/>
        <v/>
      </c>
      <c r="J209" s="84" t="str">
        <f t="shared" si="22"/>
        <v/>
      </c>
      <c r="K209" s="85" t="str">
        <f t="shared" si="23"/>
        <v/>
      </c>
      <c r="L209" s="85" t="str">
        <f t="shared" si="24"/>
        <v/>
      </c>
      <c r="M209" s="85" t="str">
        <f t="shared" si="25"/>
        <v/>
      </c>
      <c r="N209" s="86" t="str">
        <f>IF(D208&gt;=$C$10,"",N208*H209-K209-SUMPRODUCT(--(MONTH(Podaci!$O$5:$O$25)=MONTH(E209)),--(YEAR(Podaci!$O$5:$O$25)=YEAR(E209)),Podaci!$P$5:$P$25))</f>
        <v/>
      </c>
      <c r="O209" s="108" t="str">
        <f>IF(D209&gt;$C$10,"",Podaci!$B$12*(D209=0)+Podaci!$B$14*(MOD(D209,12)=0)*(D209&lt;&gt;$C$10)+Podaci!$B$16)</f>
        <v/>
      </c>
      <c r="P209" s="108" t="str">
        <f>IF(D209&gt;$C$10,"",IF(Podaci!$B$5="kn",K209+O209,K209+O209/F209))</f>
        <v/>
      </c>
    </row>
    <row r="210" spans="4:16" x14ac:dyDescent="0.2">
      <c r="D210" s="25" t="str">
        <f t="shared" si="26"/>
        <v/>
      </c>
      <c r="E210" s="37" t="str">
        <f t="shared" si="27"/>
        <v/>
      </c>
      <c r="F210" s="104" t="str">
        <f>IF(D210&gt;$C$10,"",VLOOKUP(E210,Podaci!L:M,2))</f>
        <v/>
      </c>
      <c r="G210" s="28" t="str">
        <f>IF(D209&gt;=$C$10,"",VLOOKUP(E210,Podaci!E:G,3,TRUE))</f>
        <v/>
      </c>
      <c r="H210" s="34" t="str">
        <f>IF(D209&gt;=$C$10,"",VLOOKUP(E210,Podaci!E:J,6,TRUE))</f>
        <v/>
      </c>
      <c r="I210" s="34" t="str">
        <f t="shared" si="21"/>
        <v/>
      </c>
      <c r="J210" s="84" t="str">
        <f t="shared" si="22"/>
        <v/>
      </c>
      <c r="K210" s="85" t="str">
        <f t="shared" si="23"/>
        <v/>
      </c>
      <c r="L210" s="85" t="str">
        <f t="shared" si="24"/>
        <v/>
      </c>
      <c r="M210" s="85" t="str">
        <f t="shared" si="25"/>
        <v/>
      </c>
      <c r="N210" s="86" t="str">
        <f>IF(D209&gt;=$C$10,"",N209*H210-K210-SUMPRODUCT(--(MONTH(Podaci!$O$5:$O$25)=MONTH(E210)),--(YEAR(Podaci!$O$5:$O$25)=YEAR(E210)),Podaci!$P$5:$P$25))</f>
        <v/>
      </c>
      <c r="O210" s="108" t="str">
        <f>IF(D210&gt;$C$10,"",Podaci!$B$12*(D210=0)+Podaci!$B$14*(MOD(D210,12)=0)*(D210&lt;&gt;$C$10)+Podaci!$B$16)</f>
        <v/>
      </c>
      <c r="P210" s="108" t="str">
        <f>IF(D210&gt;$C$10,"",IF(Podaci!$B$5="kn",K210+O210,K210+O210/F210))</f>
        <v/>
      </c>
    </row>
    <row r="211" spans="4:16" x14ac:dyDescent="0.2">
      <c r="D211" s="25" t="str">
        <f t="shared" si="26"/>
        <v/>
      </c>
      <c r="E211" s="37" t="str">
        <f t="shared" si="27"/>
        <v/>
      </c>
      <c r="F211" s="104" t="str">
        <f>IF(D211&gt;$C$10,"",VLOOKUP(E211,Podaci!L:M,2))</f>
        <v/>
      </c>
      <c r="G211" s="28" t="str">
        <f>IF(D210&gt;=$C$10,"",VLOOKUP(E211,Podaci!E:G,3,TRUE))</f>
        <v/>
      </c>
      <c r="H211" s="34" t="str">
        <f>IF(D210&gt;=$C$10,"",VLOOKUP(E211,Podaci!E:J,6,TRUE))</f>
        <v/>
      </c>
      <c r="I211" s="34" t="str">
        <f t="shared" si="21"/>
        <v/>
      </c>
      <c r="J211" s="84" t="str">
        <f t="shared" si="22"/>
        <v/>
      </c>
      <c r="K211" s="85" t="str">
        <f t="shared" si="23"/>
        <v/>
      </c>
      <c r="L211" s="85" t="str">
        <f t="shared" si="24"/>
        <v/>
      </c>
      <c r="M211" s="85" t="str">
        <f t="shared" si="25"/>
        <v/>
      </c>
      <c r="N211" s="86" t="str">
        <f>IF(D210&gt;=$C$10,"",N210*H211-K211-SUMPRODUCT(--(MONTH(Podaci!$O$5:$O$25)=MONTH(E211)),--(YEAR(Podaci!$O$5:$O$25)=YEAR(E211)),Podaci!$P$5:$P$25))</f>
        <v/>
      </c>
      <c r="O211" s="108" t="str">
        <f>IF(D211&gt;$C$10,"",Podaci!$B$12*(D211=0)+Podaci!$B$14*(MOD(D211,12)=0)*(D211&lt;&gt;$C$10)+Podaci!$B$16)</f>
        <v/>
      </c>
      <c r="P211" s="108" t="str">
        <f>IF(D211&gt;$C$10,"",IF(Podaci!$B$5="kn",K211+O211,K211+O211/F211))</f>
        <v/>
      </c>
    </row>
    <row r="212" spans="4:16" x14ac:dyDescent="0.2">
      <c r="D212" s="25" t="str">
        <f t="shared" si="26"/>
        <v/>
      </c>
      <c r="E212" s="37" t="str">
        <f t="shared" si="27"/>
        <v/>
      </c>
      <c r="F212" s="104" t="str">
        <f>IF(D212&gt;$C$10,"",VLOOKUP(E212,Podaci!L:M,2))</f>
        <v/>
      </c>
      <c r="G212" s="28" t="str">
        <f>IF(D211&gt;=$C$10,"",VLOOKUP(E212,Podaci!E:G,3,TRUE))</f>
        <v/>
      </c>
      <c r="H212" s="34" t="str">
        <f>IF(D211&gt;=$C$10,"",VLOOKUP(E212,Podaci!E:J,6,TRUE))</f>
        <v/>
      </c>
      <c r="I212" s="34" t="str">
        <f t="shared" si="21"/>
        <v/>
      </c>
      <c r="J212" s="84" t="str">
        <f t="shared" si="22"/>
        <v/>
      </c>
      <c r="K212" s="85" t="str">
        <f t="shared" si="23"/>
        <v/>
      </c>
      <c r="L212" s="85" t="str">
        <f t="shared" si="24"/>
        <v/>
      </c>
      <c r="M212" s="85" t="str">
        <f t="shared" si="25"/>
        <v/>
      </c>
      <c r="N212" s="86" t="str">
        <f>IF(D211&gt;=$C$10,"",N211*H212-K212-SUMPRODUCT(--(MONTH(Podaci!$O$5:$O$25)=MONTH(E212)),--(YEAR(Podaci!$O$5:$O$25)=YEAR(E212)),Podaci!$P$5:$P$25))</f>
        <v/>
      </c>
      <c r="O212" s="108" t="str">
        <f>IF(D212&gt;$C$10,"",Podaci!$B$12*(D212=0)+Podaci!$B$14*(MOD(D212,12)=0)*(D212&lt;&gt;$C$10)+Podaci!$B$16)</f>
        <v/>
      </c>
      <c r="P212" s="108" t="str">
        <f>IF(D212&gt;$C$10,"",IF(Podaci!$B$5="kn",K212+O212,K212+O212/F212))</f>
        <v/>
      </c>
    </row>
    <row r="213" spans="4:16" x14ac:dyDescent="0.2">
      <c r="D213" s="25" t="str">
        <f t="shared" si="26"/>
        <v/>
      </c>
      <c r="E213" s="37" t="str">
        <f t="shared" si="27"/>
        <v/>
      </c>
      <c r="F213" s="104" t="str">
        <f>IF(D213&gt;$C$10,"",VLOOKUP(E213,Podaci!L:M,2))</f>
        <v/>
      </c>
      <c r="G213" s="28" t="str">
        <f>IF(D212&gt;=$C$10,"",VLOOKUP(E213,Podaci!E:G,3,TRUE))</f>
        <v/>
      </c>
      <c r="H213" s="34" t="str">
        <f>IF(D212&gt;=$C$10,"",VLOOKUP(E213,Podaci!E:J,6,TRUE))</f>
        <v/>
      </c>
      <c r="I213" s="34" t="str">
        <f t="shared" si="21"/>
        <v/>
      </c>
      <c r="J213" s="84" t="str">
        <f t="shared" si="22"/>
        <v/>
      </c>
      <c r="K213" s="85" t="str">
        <f t="shared" si="23"/>
        <v/>
      </c>
      <c r="L213" s="85" t="str">
        <f t="shared" si="24"/>
        <v/>
      </c>
      <c r="M213" s="85" t="str">
        <f t="shared" si="25"/>
        <v/>
      </c>
      <c r="N213" s="86" t="str">
        <f>IF(D212&gt;=$C$10,"",N212*H213-K213-SUMPRODUCT(--(MONTH(Podaci!$O$5:$O$25)=MONTH(E213)),--(YEAR(Podaci!$O$5:$O$25)=YEAR(E213)),Podaci!$P$5:$P$25))</f>
        <v/>
      </c>
      <c r="O213" s="108" t="str">
        <f>IF(D213&gt;$C$10,"",Podaci!$B$12*(D213=0)+Podaci!$B$14*(MOD(D213,12)=0)*(D213&lt;&gt;$C$10)+Podaci!$B$16)</f>
        <v/>
      </c>
      <c r="P213" s="108" t="str">
        <f>IF(D213&gt;$C$10,"",IF(Podaci!$B$5="kn",K213+O213,K213+O213/F213))</f>
        <v/>
      </c>
    </row>
    <row r="214" spans="4:16" x14ac:dyDescent="0.2">
      <c r="D214" s="25" t="str">
        <f t="shared" si="26"/>
        <v/>
      </c>
      <c r="E214" s="37" t="str">
        <f t="shared" si="27"/>
        <v/>
      </c>
      <c r="F214" s="104" t="str">
        <f>IF(D214&gt;$C$10,"",VLOOKUP(E214,Podaci!L:M,2))</f>
        <v/>
      </c>
      <c r="G214" s="28" t="str">
        <f>IF(D213&gt;=$C$10,"",VLOOKUP(E214,Podaci!E:G,3,TRUE))</f>
        <v/>
      </c>
      <c r="H214" s="34" t="str">
        <f>IF(D213&gt;=$C$10,"",VLOOKUP(E214,Podaci!E:J,6,TRUE))</f>
        <v/>
      </c>
      <c r="I214" s="34" t="str">
        <f t="shared" si="21"/>
        <v/>
      </c>
      <c r="J214" s="84" t="str">
        <f t="shared" si="22"/>
        <v/>
      </c>
      <c r="K214" s="85" t="str">
        <f t="shared" si="23"/>
        <v/>
      </c>
      <c r="L214" s="85" t="str">
        <f t="shared" si="24"/>
        <v/>
      </c>
      <c r="M214" s="85" t="str">
        <f t="shared" si="25"/>
        <v/>
      </c>
      <c r="N214" s="86" t="str">
        <f>IF(D213&gt;=$C$10,"",N213*H214-K214-SUMPRODUCT(--(MONTH(Podaci!$O$5:$O$25)=MONTH(E214)),--(YEAR(Podaci!$O$5:$O$25)=YEAR(E214)),Podaci!$P$5:$P$25))</f>
        <v/>
      </c>
      <c r="O214" s="108" t="str">
        <f>IF(D214&gt;$C$10,"",Podaci!$B$12*(D214=0)+Podaci!$B$14*(MOD(D214,12)=0)*(D214&lt;&gt;$C$10)+Podaci!$B$16)</f>
        <v/>
      </c>
      <c r="P214" s="108" t="str">
        <f>IF(D214&gt;$C$10,"",IF(Podaci!$B$5="kn",K214+O214,K214+O214/F214))</f>
        <v/>
      </c>
    </row>
    <row r="215" spans="4:16" x14ac:dyDescent="0.2">
      <c r="D215" s="25" t="str">
        <f t="shared" si="26"/>
        <v/>
      </c>
      <c r="E215" s="37" t="str">
        <f t="shared" si="27"/>
        <v/>
      </c>
      <c r="F215" s="104" t="str">
        <f>IF(D215&gt;$C$10,"",VLOOKUP(E215,Podaci!L:M,2))</f>
        <v/>
      </c>
      <c r="G215" s="28" t="str">
        <f>IF(D214&gt;=$C$10,"",VLOOKUP(E215,Podaci!E:G,3,TRUE))</f>
        <v/>
      </c>
      <c r="H215" s="34" t="str">
        <f>IF(D214&gt;=$C$10,"",VLOOKUP(E215,Podaci!E:J,6,TRUE))</f>
        <v/>
      </c>
      <c r="I215" s="34" t="str">
        <f t="shared" si="21"/>
        <v/>
      </c>
      <c r="J215" s="84" t="str">
        <f t="shared" si="22"/>
        <v/>
      </c>
      <c r="K215" s="85" t="str">
        <f t="shared" si="23"/>
        <v/>
      </c>
      <c r="L215" s="85" t="str">
        <f t="shared" si="24"/>
        <v/>
      </c>
      <c r="M215" s="85" t="str">
        <f t="shared" si="25"/>
        <v/>
      </c>
      <c r="N215" s="86" t="str">
        <f>IF(D214&gt;=$C$10,"",N214*H215-K215-SUMPRODUCT(--(MONTH(Podaci!$O$5:$O$25)=MONTH(E215)),--(YEAR(Podaci!$O$5:$O$25)=YEAR(E215)),Podaci!$P$5:$P$25))</f>
        <v/>
      </c>
      <c r="O215" s="108" t="str">
        <f>IF(D215&gt;$C$10,"",Podaci!$B$12*(D215=0)+Podaci!$B$14*(MOD(D215,12)=0)*(D215&lt;&gt;$C$10)+Podaci!$B$16)</f>
        <v/>
      </c>
      <c r="P215" s="108" t="str">
        <f>IF(D215&gt;$C$10,"",IF(Podaci!$B$5="kn",K215+O215,K215+O215/F215))</f>
        <v/>
      </c>
    </row>
    <row r="216" spans="4:16" x14ac:dyDescent="0.2">
      <c r="D216" s="25" t="str">
        <f t="shared" si="26"/>
        <v/>
      </c>
      <c r="E216" s="37" t="str">
        <f t="shared" si="27"/>
        <v/>
      </c>
      <c r="F216" s="104" t="str">
        <f>IF(D216&gt;$C$10,"",VLOOKUP(E216,Podaci!L:M,2))</f>
        <v/>
      </c>
      <c r="G216" s="28" t="str">
        <f>IF(D215&gt;=$C$10,"",VLOOKUP(E216,Podaci!E:G,3,TRUE))</f>
        <v/>
      </c>
      <c r="H216" s="34" t="str">
        <f>IF(D215&gt;=$C$10,"",VLOOKUP(E216,Podaci!E:J,6,TRUE))</f>
        <v/>
      </c>
      <c r="I216" s="34" t="str">
        <f t="shared" si="21"/>
        <v/>
      </c>
      <c r="J216" s="84" t="str">
        <f t="shared" si="22"/>
        <v/>
      </c>
      <c r="K216" s="85" t="str">
        <f t="shared" si="23"/>
        <v/>
      </c>
      <c r="L216" s="85" t="str">
        <f t="shared" si="24"/>
        <v/>
      </c>
      <c r="M216" s="85" t="str">
        <f t="shared" si="25"/>
        <v/>
      </c>
      <c r="N216" s="86" t="str">
        <f>IF(D215&gt;=$C$10,"",N215*H216-K216-SUMPRODUCT(--(MONTH(Podaci!$O$5:$O$25)=MONTH(E216)),--(YEAR(Podaci!$O$5:$O$25)=YEAR(E216)),Podaci!$P$5:$P$25))</f>
        <v/>
      </c>
      <c r="O216" s="108" t="str">
        <f>IF(D216&gt;$C$10,"",Podaci!$B$12*(D216=0)+Podaci!$B$14*(MOD(D216,12)=0)*(D216&lt;&gt;$C$10)+Podaci!$B$16)</f>
        <v/>
      </c>
      <c r="P216" s="108" t="str">
        <f>IF(D216&gt;$C$10,"",IF(Podaci!$B$5="kn",K216+O216,K216+O216/F216))</f>
        <v/>
      </c>
    </row>
    <row r="217" spans="4:16" x14ac:dyDescent="0.2">
      <c r="D217" s="25" t="str">
        <f t="shared" si="26"/>
        <v/>
      </c>
      <c r="E217" s="37" t="str">
        <f t="shared" si="27"/>
        <v/>
      </c>
      <c r="F217" s="104" t="str">
        <f>IF(D217&gt;$C$10,"",VLOOKUP(E217,Podaci!L:M,2))</f>
        <v/>
      </c>
      <c r="G217" s="28" t="str">
        <f>IF(D216&gt;=$C$10,"",VLOOKUP(E217,Podaci!E:G,3,TRUE))</f>
        <v/>
      </c>
      <c r="H217" s="34" t="str">
        <f>IF(D216&gt;=$C$10,"",VLOOKUP(E217,Podaci!E:J,6,TRUE))</f>
        <v/>
      </c>
      <c r="I217" s="34" t="str">
        <f t="shared" si="21"/>
        <v/>
      </c>
      <c r="J217" s="84" t="str">
        <f t="shared" si="22"/>
        <v/>
      </c>
      <c r="K217" s="85" t="str">
        <f t="shared" si="23"/>
        <v/>
      </c>
      <c r="L217" s="85" t="str">
        <f t="shared" si="24"/>
        <v/>
      </c>
      <c r="M217" s="85" t="str">
        <f t="shared" si="25"/>
        <v/>
      </c>
      <c r="N217" s="86" t="str">
        <f>IF(D216&gt;=$C$10,"",N216*H217-K217-SUMPRODUCT(--(MONTH(Podaci!$O$5:$O$25)=MONTH(E217)),--(YEAR(Podaci!$O$5:$O$25)=YEAR(E217)),Podaci!$P$5:$P$25))</f>
        <v/>
      </c>
      <c r="O217" s="108" t="str">
        <f>IF(D217&gt;$C$10,"",Podaci!$B$12*(D217=0)+Podaci!$B$14*(MOD(D217,12)=0)*(D217&lt;&gt;$C$10)+Podaci!$B$16)</f>
        <v/>
      </c>
      <c r="P217" s="108" t="str">
        <f>IF(D217&gt;$C$10,"",IF(Podaci!$B$5="kn",K217+O217,K217+O217/F217))</f>
        <v/>
      </c>
    </row>
    <row r="218" spans="4:16" x14ac:dyDescent="0.2">
      <c r="D218" s="25" t="str">
        <f t="shared" si="26"/>
        <v/>
      </c>
      <c r="E218" s="37" t="str">
        <f t="shared" si="27"/>
        <v/>
      </c>
      <c r="F218" s="104" t="str">
        <f>IF(D218&gt;$C$10,"",VLOOKUP(E218,Podaci!L:M,2))</f>
        <v/>
      </c>
      <c r="G218" s="28" t="str">
        <f>IF(D217&gt;=$C$10,"",VLOOKUP(E218,Podaci!E:G,3,TRUE))</f>
        <v/>
      </c>
      <c r="H218" s="34" t="str">
        <f>IF(D217&gt;=$C$10,"",VLOOKUP(E218,Podaci!E:J,6,TRUE))</f>
        <v/>
      </c>
      <c r="I218" s="34" t="str">
        <f t="shared" si="21"/>
        <v/>
      </c>
      <c r="J218" s="84" t="str">
        <f t="shared" si="22"/>
        <v/>
      </c>
      <c r="K218" s="85" t="str">
        <f t="shared" si="23"/>
        <v/>
      </c>
      <c r="L218" s="85" t="str">
        <f t="shared" si="24"/>
        <v/>
      </c>
      <c r="M218" s="85" t="str">
        <f t="shared" si="25"/>
        <v/>
      </c>
      <c r="N218" s="86" t="str">
        <f>IF(D217&gt;=$C$10,"",N217*H218-K218-SUMPRODUCT(--(MONTH(Podaci!$O$5:$O$25)=MONTH(E218)),--(YEAR(Podaci!$O$5:$O$25)=YEAR(E218)),Podaci!$P$5:$P$25))</f>
        <v/>
      </c>
      <c r="O218" s="108" t="str">
        <f>IF(D218&gt;$C$10,"",Podaci!$B$12*(D218=0)+Podaci!$B$14*(MOD(D218,12)=0)*(D218&lt;&gt;$C$10)+Podaci!$B$16)</f>
        <v/>
      </c>
      <c r="P218" s="108" t="str">
        <f>IF(D218&gt;$C$10,"",IF(Podaci!$B$5="kn",K218+O218,K218+O218/F218))</f>
        <v/>
      </c>
    </row>
    <row r="219" spans="4:16" x14ac:dyDescent="0.2">
      <c r="D219" s="25" t="str">
        <f t="shared" si="26"/>
        <v/>
      </c>
      <c r="E219" s="37" t="str">
        <f t="shared" si="27"/>
        <v/>
      </c>
      <c r="F219" s="104" t="str">
        <f>IF(D219&gt;$C$10,"",VLOOKUP(E219,Podaci!L:M,2))</f>
        <v/>
      </c>
      <c r="G219" s="28" t="str">
        <f>IF(D218&gt;=$C$10,"",VLOOKUP(E219,Podaci!E:G,3,TRUE))</f>
        <v/>
      </c>
      <c r="H219" s="34" t="str">
        <f>IF(D218&gt;=$C$10,"",VLOOKUP(E219,Podaci!E:J,6,TRUE))</f>
        <v/>
      </c>
      <c r="I219" s="34" t="str">
        <f t="shared" si="21"/>
        <v/>
      </c>
      <c r="J219" s="84" t="str">
        <f t="shared" si="22"/>
        <v/>
      </c>
      <c r="K219" s="85" t="str">
        <f t="shared" si="23"/>
        <v/>
      </c>
      <c r="L219" s="85" t="str">
        <f t="shared" si="24"/>
        <v/>
      </c>
      <c r="M219" s="85" t="str">
        <f t="shared" si="25"/>
        <v/>
      </c>
      <c r="N219" s="86" t="str">
        <f>IF(D218&gt;=$C$10,"",N218*H219-K219-SUMPRODUCT(--(MONTH(Podaci!$O$5:$O$25)=MONTH(E219)),--(YEAR(Podaci!$O$5:$O$25)=YEAR(E219)),Podaci!$P$5:$P$25))</f>
        <v/>
      </c>
      <c r="O219" s="108" t="str">
        <f>IF(D219&gt;$C$10,"",Podaci!$B$12*(D219=0)+Podaci!$B$14*(MOD(D219,12)=0)*(D219&lt;&gt;$C$10)+Podaci!$B$16)</f>
        <v/>
      </c>
      <c r="P219" s="108" t="str">
        <f>IF(D219&gt;$C$10,"",IF(Podaci!$B$5="kn",K219+O219,K219+O219/F219))</f>
        <v/>
      </c>
    </row>
    <row r="220" spans="4:16" x14ac:dyDescent="0.2">
      <c r="D220" s="25" t="str">
        <f t="shared" si="26"/>
        <v/>
      </c>
      <c r="E220" s="37" t="str">
        <f t="shared" si="27"/>
        <v/>
      </c>
      <c r="F220" s="104" t="str">
        <f>IF(D220&gt;$C$10,"",VLOOKUP(E220,Podaci!L:M,2))</f>
        <v/>
      </c>
      <c r="G220" s="28" t="str">
        <f>IF(D219&gt;=$C$10,"",VLOOKUP(E220,Podaci!E:G,3,TRUE))</f>
        <v/>
      </c>
      <c r="H220" s="34" t="str">
        <f>IF(D219&gt;=$C$10,"",VLOOKUP(E220,Podaci!E:J,6,TRUE))</f>
        <v/>
      </c>
      <c r="I220" s="34" t="str">
        <f t="shared" si="21"/>
        <v/>
      </c>
      <c r="J220" s="84" t="str">
        <f t="shared" si="22"/>
        <v/>
      </c>
      <c r="K220" s="85" t="str">
        <f t="shared" si="23"/>
        <v/>
      </c>
      <c r="L220" s="85" t="str">
        <f t="shared" si="24"/>
        <v/>
      </c>
      <c r="M220" s="85" t="str">
        <f t="shared" si="25"/>
        <v/>
      </c>
      <c r="N220" s="86" t="str">
        <f>IF(D219&gt;=$C$10,"",N219*H220-K220-SUMPRODUCT(--(MONTH(Podaci!$O$5:$O$25)=MONTH(E220)),--(YEAR(Podaci!$O$5:$O$25)=YEAR(E220)),Podaci!$P$5:$P$25))</f>
        <v/>
      </c>
      <c r="O220" s="108" t="str">
        <f>IF(D220&gt;$C$10,"",Podaci!$B$12*(D220=0)+Podaci!$B$14*(MOD(D220,12)=0)*(D220&lt;&gt;$C$10)+Podaci!$B$16)</f>
        <v/>
      </c>
      <c r="P220" s="108" t="str">
        <f>IF(D220&gt;$C$10,"",IF(Podaci!$B$5="kn",K220+O220,K220+O220/F220))</f>
        <v/>
      </c>
    </row>
    <row r="221" spans="4:16" x14ac:dyDescent="0.2">
      <c r="D221" s="25" t="str">
        <f t="shared" si="26"/>
        <v/>
      </c>
      <c r="E221" s="37" t="str">
        <f t="shared" si="27"/>
        <v/>
      </c>
      <c r="F221" s="104" t="str">
        <f>IF(D221&gt;$C$10,"",VLOOKUP(E221,Podaci!L:M,2))</f>
        <v/>
      </c>
      <c r="G221" s="28" t="str">
        <f>IF(D220&gt;=$C$10,"",VLOOKUP(E221,Podaci!E:G,3,TRUE))</f>
        <v/>
      </c>
      <c r="H221" s="34" t="str">
        <f>IF(D220&gt;=$C$10,"",VLOOKUP(E221,Podaci!E:J,6,TRUE))</f>
        <v/>
      </c>
      <c r="I221" s="34" t="str">
        <f t="shared" si="21"/>
        <v/>
      </c>
      <c r="J221" s="84" t="str">
        <f t="shared" si="22"/>
        <v/>
      </c>
      <c r="K221" s="85" t="str">
        <f t="shared" si="23"/>
        <v/>
      </c>
      <c r="L221" s="85" t="str">
        <f t="shared" si="24"/>
        <v/>
      </c>
      <c r="M221" s="85" t="str">
        <f t="shared" si="25"/>
        <v/>
      </c>
      <c r="N221" s="86" t="str">
        <f>IF(D220&gt;=$C$10,"",N220*H221-K221-SUMPRODUCT(--(MONTH(Podaci!$O$5:$O$25)=MONTH(E221)),--(YEAR(Podaci!$O$5:$O$25)=YEAR(E221)),Podaci!$P$5:$P$25))</f>
        <v/>
      </c>
      <c r="O221" s="108" t="str">
        <f>IF(D221&gt;$C$10,"",Podaci!$B$12*(D221=0)+Podaci!$B$14*(MOD(D221,12)=0)*(D221&lt;&gt;$C$10)+Podaci!$B$16)</f>
        <v/>
      </c>
      <c r="P221" s="108" t="str">
        <f>IF(D221&gt;$C$10,"",IF(Podaci!$B$5="kn",K221+O221,K221+O221/F221))</f>
        <v/>
      </c>
    </row>
    <row r="222" spans="4:16" x14ac:dyDescent="0.2">
      <c r="D222" s="25" t="str">
        <f t="shared" si="26"/>
        <v/>
      </c>
      <c r="E222" s="37" t="str">
        <f t="shared" si="27"/>
        <v/>
      </c>
      <c r="F222" s="104" t="str">
        <f>IF(D222&gt;$C$10,"",VLOOKUP(E222,Podaci!L:M,2))</f>
        <v/>
      </c>
      <c r="G222" s="28" t="str">
        <f>IF(D221&gt;=$C$10,"",VLOOKUP(E222,Podaci!E:G,3,TRUE))</f>
        <v/>
      </c>
      <c r="H222" s="34" t="str">
        <f>IF(D221&gt;=$C$10,"",VLOOKUP(E222,Podaci!E:J,6,TRUE))</f>
        <v/>
      </c>
      <c r="I222" s="34" t="str">
        <f t="shared" si="21"/>
        <v/>
      </c>
      <c r="J222" s="84" t="str">
        <f t="shared" si="22"/>
        <v/>
      </c>
      <c r="K222" s="85" t="str">
        <f t="shared" si="23"/>
        <v/>
      </c>
      <c r="L222" s="85" t="str">
        <f t="shared" si="24"/>
        <v/>
      </c>
      <c r="M222" s="85" t="str">
        <f t="shared" si="25"/>
        <v/>
      </c>
      <c r="N222" s="86" t="str">
        <f>IF(D221&gt;=$C$10,"",N221*H222-K222-SUMPRODUCT(--(MONTH(Podaci!$O$5:$O$25)=MONTH(E222)),--(YEAR(Podaci!$O$5:$O$25)=YEAR(E222)),Podaci!$P$5:$P$25))</f>
        <v/>
      </c>
      <c r="O222" s="108" t="str">
        <f>IF(D222&gt;$C$10,"",Podaci!$B$12*(D222=0)+Podaci!$B$14*(MOD(D222,12)=0)*(D222&lt;&gt;$C$10)+Podaci!$B$16)</f>
        <v/>
      </c>
      <c r="P222" s="108" t="str">
        <f>IF(D222&gt;$C$10,"",IF(Podaci!$B$5="kn",K222+O222,K222+O222/F222))</f>
        <v/>
      </c>
    </row>
    <row r="223" spans="4:16" x14ac:dyDescent="0.2">
      <c r="D223" s="25" t="str">
        <f t="shared" si="26"/>
        <v/>
      </c>
      <c r="E223" s="37" t="str">
        <f t="shared" si="27"/>
        <v/>
      </c>
      <c r="F223" s="104" t="str">
        <f>IF(D223&gt;$C$10,"",VLOOKUP(E223,Podaci!L:M,2))</f>
        <v/>
      </c>
      <c r="G223" s="28" t="str">
        <f>IF(D222&gt;=$C$10,"",VLOOKUP(E223,Podaci!E:G,3,TRUE))</f>
        <v/>
      </c>
      <c r="H223" s="34" t="str">
        <f>IF(D222&gt;=$C$10,"",VLOOKUP(E223,Podaci!E:J,6,TRUE))</f>
        <v/>
      </c>
      <c r="I223" s="34" t="str">
        <f t="shared" si="21"/>
        <v/>
      </c>
      <c r="J223" s="84" t="str">
        <f t="shared" si="22"/>
        <v/>
      </c>
      <c r="K223" s="85" t="str">
        <f t="shared" si="23"/>
        <v/>
      </c>
      <c r="L223" s="85" t="str">
        <f t="shared" si="24"/>
        <v/>
      </c>
      <c r="M223" s="85" t="str">
        <f t="shared" si="25"/>
        <v/>
      </c>
      <c r="N223" s="86" t="str">
        <f>IF(D222&gt;=$C$10,"",N222*H223-K223-SUMPRODUCT(--(MONTH(Podaci!$O$5:$O$25)=MONTH(E223)),--(YEAR(Podaci!$O$5:$O$25)=YEAR(E223)),Podaci!$P$5:$P$25))</f>
        <v/>
      </c>
      <c r="O223" s="108" t="str">
        <f>IF(D223&gt;$C$10,"",Podaci!$B$12*(D223=0)+Podaci!$B$14*(MOD(D223,12)=0)*(D223&lt;&gt;$C$10)+Podaci!$B$16)</f>
        <v/>
      </c>
      <c r="P223" s="108" t="str">
        <f>IF(D223&gt;$C$10,"",IF(Podaci!$B$5="kn",K223+O223,K223+O223/F223))</f>
        <v/>
      </c>
    </row>
    <row r="224" spans="4:16" x14ac:dyDescent="0.2">
      <c r="D224" s="25" t="str">
        <f t="shared" si="26"/>
        <v/>
      </c>
      <c r="E224" s="37" t="str">
        <f t="shared" si="27"/>
        <v/>
      </c>
      <c r="F224" s="104" t="str">
        <f>IF(D224&gt;$C$10,"",VLOOKUP(E224,Podaci!L:M,2))</f>
        <v/>
      </c>
      <c r="G224" s="28" t="str">
        <f>IF(D223&gt;=$C$10,"",VLOOKUP(E224,Podaci!E:G,3,TRUE))</f>
        <v/>
      </c>
      <c r="H224" s="34" t="str">
        <f>IF(D223&gt;=$C$10,"",VLOOKUP(E224,Podaci!E:J,6,TRUE))</f>
        <v/>
      </c>
      <c r="I224" s="34" t="str">
        <f t="shared" si="21"/>
        <v/>
      </c>
      <c r="J224" s="84" t="str">
        <f t="shared" si="22"/>
        <v/>
      </c>
      <c r="K224" s="85" t="str">
        <f t="shared" si="23"/>
        <v/>
      </c>
      <c r="L224" s="85" t="str">
        <f t="shared" si="24"/>
        <v/>
      </c>
      <c r="M224" s="85" t="str">
        <f t="shared" si="25"/>
        <v/>
      </c>
      <c r="N224" s="86" t="str">
        <f>IF(D223&gt;=$C$10,"",N223*H224-K224-SUMPRODUCT(--(MONTH(Podaci!$O$5:$O$25)=MONTH(E224)),--(YEAR(Podaci!$O$5:$O$25)=YEAR(E224)),Podaci!$P$5:$P$25))</f>
        <v/>
      </c>
      <c r="O224" s="108" t="str">
        <f>IF(D224&gt;$C$10,"",Podaci!$B$12*(D224=0)+Podaci!$B$14*(MOD(D224,12)=0)*(D224&lt;&gt;$C$10)+Podaci!$B$16)</f>
        <v/>
      </c>
      <c r="P224" s="108" t="str">
        <f>IF(D224&gt;$C$10,"",IF(Podaci!$B$5="kn",K224+O224,K224+O224/F224))</f>
        <v/>
      </c>
    </row>
    <row r="225" spans="4:16" x14ac:dyDescent="0.2">
      <c r="D225" s="25" t="str">
        <f t="shared" si="26"/>
        <v/>
      </c>
      <c r="E225" s="37" t="str">
        <f t="shared" si="27"/>
        <v/>
      </c>
      <c r="F225" s="104" t="str">
        <f>IF(D225&gt;$C$10,"",VLOOKUP(E225,Podaci!L:M,2))</f>
        <v/>
      </c>
      <c r="G225" s="28" t="str">
        <f>IF(D224&gt;=$C$10,"",VLOOKUP(E225,Podaci!E:G,3,TRUE))</f>
        <v/>
      </c>
      <c r="H225" s="34" t="str">
        <f>IF(D224&gt;=$C$10,"",VLOOKUP(E225,Podaci!E:J,6,TRUE))</f>
        <v/>
      </c>
      <c r="I225" s="34" t="str">
        <f t="shared" si="21"/>
        <v/>
      </c>
      <c r="J225" s="84" t="str">
        <f t="shared" si="22"/>
        <v/>
      </c>
      <c r="K225" s="85" t="str">
        <f t="shared" si="23"/>
        <v/>
      </c>
      <c r="L225" s="85" t="str">
        <f t="shared" si="24"/>
        <v/>
      </c>
      <c r="M225" s="85" t="str">
        <f t="shared" si="25"/>
        <v/>
      </c>
      <c r="N225" s="86" t="str">
        <f>IF(D224&gt;=$C$10,"",N224*H225-K225-SUMPRODUCT(--(MONTH(Podaci!$O$5:$O$25)=MONTH(E225)),--(YEAR(Podaci!$O$5:$O$25)=YEAR(E225)),Podaci!$P$5:$P$25))</f>
        <v/>
      </c>
      <c r="O225" s="108" t="str">
        <f>IF(D225&gt;$C$10,"",Podaci!$B$12*(D225=0)+Podaci!$B$14*(MOD(D225,12)=0)*(D225&lt;&gt;$C$10)+Podaci!$B$16)</f>
        <v/>
      </c>
      <c r="P225" s="108" t="str">
        <f>IF(D225&gt;$C$10,"",IF(Podaci!$B$5="kn",K225+O225,K225+O225/F225))</f>
        <v/>
      </c>
    </row>
    <row r="226" spans="4:16" x14ac:dyDescent="0.2">
      <c r="D226" s="25" t="str">
        <f t="shared" si="26"/>
        <v/>
      </c>
      <c r="E226" s="37" t="str">
        <f t="shared" si="27"/>
        <v/>
      </c>
      <c r="F226" s="104" t="str">
        <f>IF(D226&gt;$C$10,"",VLOOKUP(E226,Podaci!L:M,2))</f>
        <v/>
      </c>
      <c r="G226" s="28" t="str">
        <f>IF(D225&gt;=$C$10,"",VLOOKUP(E226,Podaci!E:G,3,TRUE))</f>
        <v/>
      </c>
      <c r="H226" s="34" t="str">
        <f>IF(D225&gt;=$C$10,"",VLOOKUP(E226,Podaci!E:J,6,TRUE))</f>
        <v/>
      </c>
      <c r="I226" s="34" t="str">
        <f t="shared" si="21"/>
        <v/>
      </c>
      <c r="J226" s="84" t="str">
        <f t="shared" si="22"/>
        <v/>
      </c>
      <c r="K226" s="85" t="str">
        <f t="shared" si="23"/>
        <v/>
      </c>
      <c r="L226" s="85" t="str">
        <f t="shared" si="24"/>
        <v/>
      </c>
      <c r="M226" s="85" t="str">
        <f t="shared" si="25"/>
        <v/>
      </c>
      <c r="N226" s="86" t="str">
        <f>IF(D225&gt;=$C$10,"",N225*H226-K226-SUMPRODUCT(--(MONTH(Podaci!$O$5:$O$25)=MONTH(E226)),--(YEAR(Podaci!$O$5:$O$25)=YEAR(E226)),Podaci!$P$5:$P$25))</f>
        <v/>
      </c>
      <c r="O226" s="108" t="str">
        <f>IF(D226&gt;$C$10,"",Podaci!$B$12*(D226=0)+Podaci!$B$14*(MOD(D226,12)=0)*(D226&lt;&gt;$C$10)+Podaci!$B$16)</f>
        <v/>
      </c>
      <c r="P226" s="108" t="str">
        <f>IF(D226&gt;$C$10,"",IF(Podaci!$B$5="kn",K226+O226,K226+O226/F226))</f>
        <v/>
      </c>
    </row>
    <row r="227" spans="4:16" x14ac:dyDescent="0.2">
      <c r="D227" s="25" t="str">
        <f t="shared" si="26"/>
        <v/>
      </c>
      <c r="E227" s="37" t="str">
        <f t="shared" si="27"/>
        <v/>
      </c>
      <c r="F227" s="104" t="str">
        <f>IF(D227&gt;$C$10,"",VLOOKUP(E227,Podaci!L:M,2))</f>
        <v/>
      </c>
      <c r="G227" s="28" t="str">
        <f>IF(D226&gt;=$C$10,"",VLOOKUP(E227,Podaci!E:G,3,TRUE))</f>
        <v/>
      </c>
      <c r="H227" s="34" t="str">
        <f>IF(D226&gt;=$C$10,"",VLOOKUP(E227,Podaci!E:J,6,TRUE))</f>
        <v/>
      </c>
      <c r="I227" s="34" t="str">
        <f t="shared" si="21"/>
        <v/>
      </c>
      <c r="J227" s="84" t="str">
        <f t="shared" si="22"/>
        <v/>
      </c>
      <c r="K227" s="85" t="str">
        <f t="shared" si="23"/>
        <v/>
      </c>
      <c r="L227" s="85" t="str">
        <f t="shared" si="24"/>
        <v/>
      </c>
      <c r="M227" s="85" t="str">
        <f t="shared" si="25"/>
        <v/>
      </c>
      <c r="N227" s="86" t="str">
        <f>IF(D226&gt;=$C$10,"",N226*H227-K227-SUMPRODUCT(--(MONTH(Podaci!$O$5:$O$25)=MONTH(E227)),--(YEAR(Podaci!$O$5:$O$25)=YEAR(E227)),Podaci!$P$5:$P$25))</f>
        <v/>
      </c>
      <c r="O227" s="108" t="str">
        <f>IF(D227&gt;$C$10,"",Podaci!$B$12*(D227=0)+Podaci!$B$14*(MOD(D227,12)=0)*(D227&lt;&gt;$C$10)+Podaci!$B$16)</f>
        <v/>
      </c>
      <c r="P227" s="108" t="str">
        <f>IF(D227&gt;$C$10,"",IF(Podaci!$B$5="kn",K227+O227,K227+O227/F227))</f>
        <v/>
      </c>
    </row>
    <row r="228" spans="4:16" x14ac:dyDescent="0.2">
      <c r="D228" s="25" t="str">
        <f t="shared" si="26"/>
        <v/>
      </c>
      <c r="E228" s="37" t="str">
        <f t="shared" si="27"/>
        <v/>
      </c>
      <c r="F228" s="104" t="str">
        <f>IF(D228&gt;$C$10,"",VLOOKUP(E228,Podaci!L:M,2))</f>
        <v/>
      </c>
      <c r="G228" s="28" t="str">
        <f>IF(D227&gt;=$C$10,"",VLOOKUP(E228,Podaci!E:G,3,TRUE))</f>
        <v/>
      </c>
      <c r="H228" s="34" t="str">
        <f>IF(D227&gt;=$C$10,"",VLOOKUP(E228,Podaci!E:J,6,TRUE))</f>
        <v/>
      </c>
      <c r="I228" s="34" t="str">
        <f t="shared" si="21"/>
        <v/>
      </c>
      <c r="J228" s="84" t="str">
        <f t="shared" si="22"/>
        <v/>
      </c>
      <c r="K228" s="85" t="str">
        <f t="shared" si="23"/>
        <v/>
      </c>
      <c r="L228" s="85" t="str">
        <f t="shared" si="24"/>
        <v/>
      </c>
      <c r="M228" s="85" t="str">
        <f t="shared" si="25"/>
        <v/>
      </c>
      <c r="N228" s="86" t="str">
        <f>IF(D227&gt;=$C$10,"",N227*H228-K228-SUMPRODUCT(--(MONTH(Podaci!$O$5:$O$25)=MONTH(E228)),--(YEAR(Podaci!$O$5:$O$25)=YEAR(E228)),Podaci!$P$5:$P$25))</f>
        <v/>
      </c>
      <c r="O228" s="108" t="str">
        <f>IF(D228&gt;$C$10,"",Podaci!$B$12*(D228=0)+Podaci!$B$14*(MOD(D228,12)=0)*(D228&lt;&gt;$C$10)+Podaci!$B$16)</f>
        <v/>
      </c>
      <c r="P228" s="108" t="str">
        <f>IF(D228&gt;$C$10,"",IF(Podaci!$B$5="kn",K228+O228,K228+O228/F228))</f>
        <v/>
      </c>
    </row>
    <row r="229" spans="4:16" x14ac:dyDescent="0.2">
      <c r="D229" s="25" t="str">
        <f t="shared" si="26"/>
        <v/>
      </c>
      <c r="E229" s="37" t="str">
        <f t="shared" si="27"/>
        <v/>
      </c>
      <c r="F229" s="104" t="str">
        <f>IF(D229&gt;$C$10,"",VLOOKUP(E229,Podaci!L:M,2))</f>
        <v/>
      </c>
      <c r="G229" s="28" t="str">
        <f>IF(D228&gt;=$C$10,"",VLOOKUP(E229,Podaci!E:G,3,TRUE))</f>
        <v/>
      </c>
      <c r="H229" s="34" t="str">
        <f>IF(D228&gt;=$C$10,"",VLOOKUP(E229,Podaci!E:J,6,TRUE))</f>
        <v/>
      </c>
      <c r="I229" s="34" t="str">
        <f t="shared" si="21"/>
        <v/>
      </c>
      <c r="J229" s="84" t="str">
        <f t="shared" si="22"/>
        <v/>
      </c>
      <c r="K229" s="85" t="str">
        <f t="shared" si="23"/>
        <v/>
      </c>
      <c r="L229" s="85" t="str">
        <f t="shared" si="24"/>
        <v/>
      </c>
      <c r="M229" s="85" t="str">
        <f t="shared" si="25"/>
        <v/>
      </c>
      <c r="N229" s="86" t="str">
        <f>IF(D228&gt;=$C$10,"",N228*H229-K229-SUMPRODUCT(--(MONTH(Podaci!$O$5:$O$25)=MONTH(E229)),--(YEAR(Podaci!$O$5:$O$25)=YEAR(E229)),Podaci!$P$5:$P$25))</f>
        <v/>
      </c>
      <c r="O229" s="108" t="str">
        <f>IF(D229&gt;$C$10,"",Podaci!$B$12*(D229=0)+Podaci!$B$14*(MOD(D229,12)=0)*(D229&lt;&gt;$C$10)+Podaci!$B$16)</f>
        <v/>
      </c>
      <c r="P229" s="108" t="str">
        <f>IF(D229&gt;$C$10,"",IF(Podaci!$B$5="kn",K229+O229,K229+O229/F229))</f>
        <v/>
      </c>
    </row>
    <row r="230" spans="4:16" x14ac:dyDescent="0.2">
      <c r="D230" s="25" t="str">
        <f t="shared" si="26"/>
        <v/>
      </c>
      <c r="E230" s="37" t="str">
        <f t="shared" si="27"/>
        <v/>
      </c>
      <c r="F230" s="104" t="str">
        <f>IF(D230&gt;$C$10,"",VLOOKUP(E230,Podaci!L:M,2))</f>
        <v/>
      </c>
      <c r="G230" s="28" t="str">
        <f>IF(D229&gt;=$C$10,"",VLOOKUP(E230,Podaci!E:G,3,TRUE))</f>
        <v/>
      </c>
      <c r="H230" s="34" t="str">
        <f>IF(D229&gt;=$C$10,"",VLOOKUP(E230,Podaci!E:J,6,TRUE))</f>
        <v/>
      </c>
      <c r="I230" s="34" t="str">
        <f t="shared" si="21"/>
        <v/>
      </c>
      <c r="J230" s="84" t="str">
        <f t="shared" si="22"/>
        <v/>
      </c>
      <c r="K230" s="85" t="str">
        <f t="shared" si="23"/>
        <v/>
      </c>
      <c r="L230" s="85" t="str">
        <f t="shared" si="24"/>
        <v/>
      </c>
      <c r="M230" s="85" t="str">
        <f t="shared" si="25"/>
        <v/>
      </c>
      <c r="N230" s="86" t="str">
        <f>IF(D229&gt;=$C$10,"",N229*H230-K230-SUMPRODUCT(--(MONTH(Podaci!$O$5:$O$25)=MONTH(E230)),--(YEAR(Podaci!$O$5:$O$25)=YEAR(E230)),Podaci!$P$5:$P$25))</f>
        <v/>
      </c>
      <c r="O230" s="108" t="str">
        <f>IF(D230&gt;$C$10,"",Podaci!$B$12*(D230=0)+Podaci!$B$14*(MOD(D230,12)=0)*(D230&lt;&gt;$C$10)+Podaci!$B$16)</f>
        <v/>
      </c>
      <c r="P230" s="108" t="str">
        <f>IF(D230&gt;$C$10,"",IF(Podaci!$B$5="kn",K230+O230,K230+O230/F230))</f>
        <v/>
      </c>
    </row>
    <row r="231" spans="4:16" x14ac:dyDescent="0.2">
      <c r="D231" s="25" t="str">
        <f t="shared" si="26"/>
        <v/>
      </c>
      <c r="E231" s="37" t="str">
        <f t="shared" si="27"/>
        <v/>
      </c>
      <c r="F231" s="104" t="str">
        <f>IF(D231&gt;$C$10,"",VLOOKUP(E231,Podaci!L:M,2))</f>
        <v/>
      </c>
      <c r="G231" s="28" t="str">
        <f>IF(D230&gt;=$C$10,"",VLOOKUP(E231,Podaci!E:G,3,TRUE))</f>
        <v/>
      </c>
      <c r="H231" s="34" t="str">
        <f>IF(D230&gt;=$C$10,"",VLOOKUP(E231,Podaci!E:J,6,TRUE))</f>
        <v/>
      </c>
      <c r="I231" s="34" t="str">
        <f t="shared" si="21"/>
        <v/>
      </c>
      <c r="J231" s="84" t="str">
        <f t="shared" si="22"/>
        <v/>
      </c>
      <c r="K231" s="85" t="str">
        <f t="shared" si="23"/>
        <v/>
      </c>
      <c r="L231" s="85" t="str">
        <f t="shared" si="24"/>
        <v/>
      </c>
      <c r="M231" s="85" t="str">
        <f t="shared" si="25"/>
        <v/>
      </c>
      <c r="N231" s="86" t="str">
        <f>IF(D230&gt;=$C$10,"",N230*H231-K231-SUMPRODUCT(--(MONTH(Podaci!$O$5:$O$25)=MONTH(E231)),--(YEAR(Podaci!$O$5:$O$25)=YEAR(E231)),Podaci!$P$5:$P$25))</f>
        <v/>
      </c>
      <c r="O231" s="108" t="str">
        <f>IF(D231&gt;$C$10,"",Podaci!$B$12*(D231=0)+Podaci!$B$14*(MOD(D231,12)=0)*(D231&lt;&gt;$C$10)+Podaci!$B$16)</f>
        <v/>
      </c>
      <c r="P231" s="108" t="str">
        <f>IF(D231&gt;$C$10,"",IF(Podaci!$B$5="kn",K231+O231,K231+O231/F231))</f>
        <v/>
      </c>
    </row>
    <row r="232" spans="4:16" x14ac:dyDescent="0.2">
      <c r="D232" s="25" t="str">
        <f t="shared" si="26"/>
        <v/>
      </c>
      <c r="E232" s="37" t="str">
        <f t="shared" si="27"/>
        <v/>
      </c>
      <c r="F232" s="104" t="str">
        <f>IF(D232&gt;$C$10,"",VLOOKUP(E232,Podaci!L:M,2))</f>
        <v/>
      </c>
      <c r="G232" s="28" t="str">
        <f>IF(D231&gt;=$C$10,"",VLOOKUP(E232,Podaci!E:G,3,TRUE))</f>
        <v/>
      </c>
      <c r="H232" s="34" t="str">
        <f>IF(D231&gt;=$C$10,"",VLOOKUP(E232,Podaci!E:J,6,TRUE))</f>
        <v/>
      </c>
      <c r="I232" s="34" t="str">
        <f t="shared" si="21"/>
        <v/>
      </c>
      <c r="J232" s="84" t="str">
        <f t="shared" si="22"/>
        <v/>
      </c>
      <c r="K232" s="85" t="str">
        <f t="shared" si="23"/>
        <v/>
      </c>
      <c r="L232" s="85" t="str">
        <f t="shared" si="24"/>
        <v/>
      </c>
      <c r="M232" s="85" t="str">
        <f t="shared" si="25"/>
        <v/>
      </c>
      <c r="N232" s="86" t="str">
        <f>IF(D231&gt;=$C$10,"",N231*H232-K232-SUMPRODUCT(--(MONTH(Podaci!$O$5:$O$25)=MONTH(E232)),--(YEAR(Podaci!$O$5:$O$25)=YEAR(E232)),Podaci!$P$5:$P$25))</f>
        <v/>
      </c>
      <c r="O232" s="108" t="str">
        <f>IF(D232&gt;$C$10,"",Podaci!$B$12*(D232=0)+Podaci!$B$14*(MOD(D232,12)=0)*(D232&lt;&gt;$C$10)+Podaci!$B$16)</f>
        <v/>
      </c>
      <c r="P232" s="108" t="str">
        <f>IF(D232&gt;$C$10,"",IF(Podaci!$B$5="kn",K232+O232,K232+O232/F232))</f>
        <v/>
      </c>
    </row>
    <row r="233" spans="4:16" x14ac:dyDescent="0.2">
      <c r="D233" s="25" t="str">
        <f t="shared" si="26"/>
        <v/>
      </c>
      <c r="E233" s="37" t="str">
        <f t="shared" si="27"/>
        <v/>
      </c>
      <c r="F233" s="104" t="str">
        <f>IF(D233&gt;$C$10,"",VLOOKUP(E233,Podaci!L:M,2))</f>
        <v/>
      </c>
      <c r="G233" s="28" t="str">
        <f>IF(D232&gt;=$C$10,"",VLOOKUP(E233,Podaci!E:G,3,TRUE))</f>
        <v/>
      </c>
      <c r="H233" s="34" t="str">
        <f>IF(D232&gt;=$C$10,"",VLOOKUP(E233,Podaci!E:J,6,TRUE))</f>
        <v/>
      </c>
      <c r="I233" s="34" t="str">
        <f t="shared" si="21"/>
        <v/>
      </c>
      <c r="J233" s="84" t="str">
        <f t="shared" si="22"/>
        <v/>
      </c>
      <c r="K233" s="85" t="str">
        <f t="shared" si="23"/>
        <v/>
      </c>
      <c r="L233" s="85" t="str">
        <f t="shared" si="24"/>
        <v/>
      </c>
      <c r="M233" s="85" t="str">
        <f t="shared" si="25"/>
        <v/>
      </c>
      <c r="N233" s="86" t="str">
        <f>IF(D232&gt;=$C$10,"",N232*H233-K233-SUMPRODUCT(--(MONTH(Podaci!$O$5:$O$25)=MONTH(E233)),--(YEAR(Podaci!$O$5:$O$25)=YEAR(E233)),Podaci!$P$5:$P$25))</f>
        <v/>
      </c>
      <c r="O233" s="108" t="str">
        <f>IF(D233&gt;$C$10,"",Podaci!$B$12*(D233=0)+Podaci!$B$14*(MOD(D233,12)=0)*(D233&lt;&gt;$C$10)+Podaci!$B$16)</f>
        <v/>
      </c>
      <c r="P233" s="108" t="str">
        <f>IF(D233&gt;$C$10,"",IF(Podaci!$B$5="kn",K233+O233,K233+O233/F233))</f>
        <v/>
      </c>
    </row>
    <row r="234" spans="4:16" x14ac:dyDescent="0.2">
      <c r="D234" s="25" t="str">
        <f t="shared" si="26"/>
        <v/>
      </c>
      <c r="E234" s="37" t="str">
        <f t="shared" si="27"/>
        <v/>
      </c>
      <c r="F234" s="104" t="str">
        <f>IF(D234&gt;$C$10,"",VLOOKUP(E234,Podaci!L:M,2))</f>
        <v/>
      </c>
      <c r="G234" s="28" t="str">
        <f>IF(D233&gt;=$C$10,"",VLOOKUP(E234,Podaci!E:G,3,TRUE))</f>
        <v/>
      </c>
      <c r="H234" s="34" t="str">
        <f>IF(D233&gt;=$C$10,"",VLOOKUP(E234,Podaci!E:J,6,TRUE))</f>
        <v/>
      </c>
      <c r="I234" s="34" t="str">
        <f t="shared" si="21"/>
        <v/>
      </c>
      <c r="J234" s="84" t="str">
        <f t="shared" si="22"/>
        <v/>
      </c>
      <c r="K234" s="85" t="str">
        <f t="shared" si="23"/>
        <v/>
      </c>
      <c r="L234" s="85" t="str">
        <f t="shared" si="24"/>
        <v/>
      </c>
      <c r="M234" s="85" t="str">
        <f t="shared" si="25"/>
        <v/>
      </c>
      <c r="N234" s="86" t="str">
        <f>IF(D233&gt;=$C$10,"",N233*H234-K234-SUMPRODUCT(--(MONTH(Podaci!$O$5:$O$25)=MONTH(E234)),--(YEAR(Podaci!$O$5:$O$25)=YEAR(E234)),Podaci!$P$5:$P$25))</f>
        <v/>
      </c>
      <c r="O234" s="108" t="str">
        <f>IF(D234&gt;$C$10,"",Podaci!$B$12*(D234=0)+Podaci!$B$14*(MOD(D234,12)=0)*(D234&lt;&gt;$C$10)+Podaci!$B$16)</f>
        <v/>
      </c>
      <c r="P234" s="108" t="str">
        <f>IF(D234&gt;$C$10,"",IF(Podaci!$B$5="kn",K234+O234,K234+O234/F234))</f>
        <v/>
      </c>
    </row>
    <row r="235" spans="4:16" x14ac:dyDescent="0.2">
      <c r="D235" s="25" t="str">
        <f t="shared" si="26"/>
        <v/>
      </c>
      <c r="E235" s="37" t="str">
        <f t="shared" si="27"/>
        <v/>
      </c>
      <c r="F235" s="104" t="str">
        <f>IF(D235&gt;$C$10,"",VLOOKUP(E235,Podaci!L:M,2))</f>
        <v/>
      </c>
      <c r="G235" s="28" t="str">
        <f>IF(D234&gt;=$C$10,"",VLOOKUP(E235,Podaci!E:G,3,TRUE))</f>
        <v/>
      </c>
      <c r="H235" s="34" t="str">
        <f>IF(D234&gt;=$C$10,"",VLOOKUP(E235,Podaci!E:J,6,TRUE))</f>
        <v/>
      </c>
      <c r="I235" s="34" t="str">
        <f t="shared" si="21"/>
        <v/>
      </c>
      <c r="J235" s="84" t="str">
        <f t="shared" si="22"/>
        <v/>
      </c>
      <c r="K235" s="85" t="str">
        <f t="shared" si="23"/>
        <v/>
      </c>
      <c r="L235" s="85" t="str">
        <f t="shared" si="24"/>
        <v/>
      </c>
      <c r="M235" s="85" t="str">
        <f t="shared" si="25"/>
        <v/>
      </c>
      <c r="N235" s="86" t="str">
        <f>IF(D234&gt;=$C$10,"",N234*H235-K235-SUMPRODUCT(--(MONTH(Podaci!$O$5:$O$25)=MONTH(E235)),--(YEAR(Podaci!$O$5:$O$25)=YEAR(E235)),Podaci!$P$5:$P$25))</f>
        <v/>
      </c>
      <c r="O235" s="108" t="str">
        <f>IF(D235&gt;$C$10,"",Podaci!$B$12*(D235=0)+Podaci!$B$14*(MOD(D235,12)=0)*(D235&lt;&gt;$C$10)+Podaci!$B$16)</f>
        <v/>
      </c>
      <c r="P235" s="108" t="str">
        <f>IF(D235&gt;$C$10,"",IF(Podaci!$B$5="kn",K235+O235,K235+O235/F235))</f>
        <v/>
      </c>
    </row>
    <row r="236" spans="4:16" x14ac:dyDescent="0.2">
      <c r="D236" s="25" t="str">
        <f t="shared" si="26"/>
        <v/>
      </c>
      <c r="E236" s="37" t="str">
        <f t="shared" si="27"/>
        <v/>
      </c>
      <c r="F236" s="104" t="str">
        <f>IF(D236&gt;$C$10,"",VLOOKUP(E236,Podaci!L:M,2))</f>
        <v/>
      </c>
      <c r="G236" s="28" t="str">
        <f>IF(D235&gt;=$C$10,"",VLOOKUP(E236,Podaci!E:G,3,TRUE))</f>
        <v/>
      </c>
      <c r="H236" s="34" t="str">
        <f>IF(D235&gt;=$C$10,"",VLOOKUP(E236,Podaci!E:J,6,TRUE))</f>
        <v/>
      </c>
      <c r="I236" s="34" t="str">
        <f t="shared" si="21"/>
        <v/>
      </c>
      <c r="J236" s="84" t="str">
        <f t="shared" si="22"/>
        <v/>
      </c>
      <c r="K236" s="85" t="str">
        <f t="shared" si="23"/>
        <v/>
      </c>
      <c r="L236" s="85" t="str">
        <f t="shared" si="24"/>
        <v/>
      </c>
      <c r="M236" s="85" t="str">
        <f t="shared" si="25"/>
        <v/>
      </c>
      <c r="N236" s="86" t="str">
        <f>IF(D235&gt;=$C$10,"",N235*H236-K236-SUMPRODUCT(--(MONTH(Podaci!$O$5:$O$25)=MONTH(E236)),--(YEAR(Podaci!$O$5:$O$25)=YEAR(E236)),Podaci!$P$5:$P$25))</f>
        <v/>
      </c>
      <c r="O236" s="108" t="str">
        <f>IF(D236&gt;$C$10,"",Podaci!$B$12*(D236=0)+Podaci!$B$14*(MOD(D236,12)=0)*(D236&lt;&gt;$C$10)+Podaci!$B$16)</f>
        <v/>
      </c>
      <c r="P236" s="108" t="str">
        <f>IF(D236&gt;$C$10,"",IF(Podaci!$B$5="kn",K236+O236,K236+O236/F236))</f>
        <v/>
      </c>
    </row>
    <row r="237" spans="4:16" x14ac:dyDescent="0.2">
      <c r="D237" s="25" t="str">
        <f t="shared" si="26"/>
        <v/>
      </c>
      <c r="E237" s="37" t="str">
        <f t="shared" si="27"/>
        <v/>
      </c>
      <c r="F237" s="104" t="str">
        <f>IF(D237&gt;$C$10,"",VLOOKUP(E237,Podaci!L:M,2))</f>
        <v/>
      </c>
      <c r="G237" s="28" t="str">
        <f>IF(D236&gt;=$C$10,"",VLOOKUP(E237,Podaci!E:G,3,TRUE))</f>
        <v/>
      </c>
      <c r="H237" s="34" t="str">
        <f>IF(D236&gt;=$C$10,"",VLOOKUP(E237,Podaci!E:J,6,TRUE))</f>
        <v/>
      </c>
      <c r="I237" s="34" t="str">
        <f t="shared" si="21"/>
        <v/>
      </c>
      <c r="J237" s="84" t="str">
        <f t="shared" si="22"/>
        <v/>
      </c>
      <c r="K237" s="85" t="str">
        <f t="shared" si="23"/>
        <v/>
      </c>
      <c r="L237" s="85" t="str">
        <f t="shared" si="24"/>
        <v/>
      </c>
      <c r="M237" s="85" t="str">
        <f t="shared" si="25"/>
        <v/>
      </c>
      <c r="N237" s="86" t="str">
        <f>IF(D236&gt;=$C$10,"",N236*H237-K237-SUMPRODUCT(--(MONTH(Podaci!$O$5:$O$25)=MONTH(E237)),--(YEAR(Podaci!$O$5:$O$25)=YEAR(E237)),Podaci!$P$5:$P$25))</f>
        <v/>
      </c>
      <c r="O237" s="108" t="str">
        <f>IF(D237&gt;$C$10,"",Podaci!$B$12*(D237=0)+Podaci!$B$14*(MOD(D237,12)=0)*(D237&lt;&gt;$C$10)+Podaci!$B$16)</f>
        <v/>
      </c>
      <c r="P237" s="108" t="str">
        <f>IF(D237&gt;$C$10,"",IF(Podaci!$B$5="kn",K237+O237,K237+O237/F237))</f>
        <v/>
      </c>
    </row>
    <row r="238" spans="4:16" x14ac:dyDescent="0.2">
      <c r="D238" s="25" t="str">
        <f t="shared" si="26"/>
        <v/>
      </c>
      <c r="E238" s="37" t="str">
        <f t="shared" si="27"/>
        <v/>
      </c>
      <c r="F238" s="104" t="str">
        <f>IF(D238&gt;$C$10,"",VLOOKUP(E238,Podaci!L:M,2))</f>
        <v/>
      </c>
      <c r="G238" s="28" t="str">
        <f>IF(D237&gt;=$C$10,"",VLOOKUP(E238,Podaci!E:G,3,TRUE))</f>
        <v/>
      </c>
      <c r="H238" s="34" t="str">
        <f>IF(D237&gt;=$C$10,"",VLOOKUP(E238,Podaci!E:J,6,TRUE))</f>
        <v/>
      </c>
      <c r="I238" s="34" t="str">
        <f t="shared" si="21"/>
        <v/>
      </c>
      <c r="J238" s="84" t="str">
        <f t="shared" si="22"/>
        <v/>
      </c>
      <c r="K238" s="85" t="str">
        <f t="shared" si="23"/>
        <v/>
      </c>
      <c r="L238" s="85" t="str">
        <f t="shared" si="24"/>
        <v/>
      </c>
      <c r="M238" s="85" t="str">
        <f t="shared" si="25"/>
        <v/>
      </c>
      <c r="N238" s="86" t="str">
        <f>IF(D237&gt;=$C$10,"",N237*H238-K238-SUMPRODUCT(--(MONTH(Podaci!$O$5:$O$25)=MONTH(E238)),--(YEAR(Podaci!$O$5:$O$25)=YEAR(E238)),Podaci!$P$5:$P$25))</f>
        <v/>
      </c>
      <c r="O238" s="108" t="str">
        <f>IF(D238&gt;$C$10,"",Podaci!$B$12*(D238=0)+Podaci!$B$14*(MOD(D238,12)=0)*(D238&lt;&gt;$C$10)+Podaci!$B$16)</f>
        <v/>
      </c>
      <c r="P238" s="108" t="str">
        <f>IF(D238&gt;$C$10,"",IF(Podaci!$B$5="kn",K238+O238,K238+O238/F238))</f>
        <v/>
      </c>
    </row>
    <row r="239" spans="4:16" x14ac:dyDescent="0.2">
      <c r="D239" s="25" t="str">
        <f t="shared" si="26"/>
        <v/>
      </c>
      <c r="E239" s="37" t="str">
        <f t="shared" si="27"/>
        <v/>
      </c>
      <c r="F239" s="104" t="str">
        <f>IF(D239&gt;$C$10,"",VLOOKUP(E239,Podaci!L:M,2))</f>
        <v/>
      </c>
      <c r="G239" s="28" t="str">
        <f>IF(D238&gt;=$C$10,"",VLOOKUP(E239,Podaci!E:G,3,TRUE))</f>
        <v/>
      </c>
      <c r="H239" s="34" t="str">
        <f>IF(D238&gt;=$C$10,"",VLOOKUP(E239,Podaci!E:J,6,TRUE))</f>
        <v/>
      </c>
      <c r="I239" s="34" t="str">
        <f t="shared" si="21"/>
        <v/>
      </c>
      <c r="J239" s="84" t="str">
        <f t="shared" si="22"/>
        <v/>
      </c>
      <c r="K239" s="85" t="str">
        <f t="shared" si="23"/>
        <v/>
      </c>
      <c r="L239" s="85" t="str">
        <f t="shared" si="24"/>
        <v/>
      </c>
      <c r="M239" s="85" t="str">
        <f t="shared" si="25"/>
        <v/>
      </c>
      <c r="N239" s="86" t="str">
        <f>IF(D238&gt;=$C$10,"",N238*H239-K239-SUMPRODUCT(--(MONTH(Podaci!$O$5:$O$25)=MONTH(E239)),--(YEAR(Podaci!$O$5:$O$25)=YEAR(E239)),Podaci!$P$5:$P$25))</f>
        <v/>
      </c>
      <c r="O239" s="108" t="str">
        <f>IF(D239&gt;$C$10,"",Podaci!$B$12*(D239=0)+Podaci!$B$14*(MOD(D239,12)=0)*(D239&lt;&gt;$C$10)+Podaci!$B$16)</f>
        <v/>
      </c>
      <c r="P239" s="108" t="str">
        <f>IF(D239&gt;$C$10,"",IF(Podaci!$B$5="kn",K239+O239,K239+O239/F239))</f>
        <v/>
      </c>
    </row>
    <row r="240" spans="4:16" x14ac:dyDescent="0.2">
      <c r="D240" s="25" t="str">
        <f t="shared" si="26"/>
        <v/>
      </c>
      <c r="E240" s="37" t="str">
        <f t="shared" si="27"/>
        <v/>
      </c>
      <c r="F240" s="104" t="str">
        <f>IF(D240&gt;$C$10,"",VLOOKUP(E240,Podaci!L:M,2))</f>
        <v/>
      </c>
      <c r="G240" s="28" t="str">
        <f>IF(D239&gt;=$C$10,"",VLOOKUP(E240,Podaci!E:G,3,TRUE))</f>
        <v/>
      </c>
      <c r="H240" s="34" t="str">
        <f>IF(D239&gt;=$C$10,"",VLOOKUP(E240,Podaci!E:J,6,TRUE))</f>
        <v/>
      </c>
      <c r="I240" s="34" t="str">
        <f t="shared" si="21"/>
        <v/>
      </c>
      <c r="J240" s="84" t="str">
        <f t="shared" si="22"/>
        <v/>
      </c>
      <c r="K240" s="85" t="str">
        <f t="shared" si="23"/>
        <v/>
      </c>
      <c r="L240" s="85" t="str">
        <f t="shared" si="24"/>
        <v/>
      </c>
      <c r="M240" s="85" t="str">
        <f t="shared" si="25"/>
        <v/>
      </c>
      <c r="N240" s="86" t="str">
        <f>IF(D239&gt;=$C$10,"",N239*H240-K240-SUMPRODUCT(--(MONTH(Podaci!$O$5:$O$25)=MONTH(E240)),--(YEAR(Podaci!$O$5:$O$25)=YEAR(E240)),Podaci!$P$5:$P$25))</f>
        <v/>
      </c>
      <c r="O240" s="108" t="str">
        <f>IF(D240&gt;$C$10,"",Podaci!$B$12*(D240=0)+Podaci!$B$14*(MOD(D240,12)=0)*(D240&lt;&gt;$C$10)+Podaci!$B$16)</f>
        <v/>
      </c>
      <c r="P240" s="108" t="str">
        <f>IF(D240&gt;$C$10,"",IF(Podaci!$B$5="kn",K240+O240,K240+O240/F240))</f>
        <v/>
      </c>
    </row>
    <row r="241" spans="4:16" x14ac:dyDescent="0.2">
      <c r="D241" s="25" t="str">
        <f t="shared" si="26"/>
        <v/>
      </c>
      <c r="E241" s="37" t="str">
        <f t="shared" si="27"/>
        <v/>
      </c>
      <c r="F241" s="104" t="str">
        <f>IF(D241&gt;$C$10,"",VLOOKUP(E241,Podaci!L:M,2))</f>
        <v/>
      </c>
      <c r="G241" s="28" t="str">
        <f>IF(D240&gt;=$C$10,"",VLOOKUP(E241,Podaci!E:G,3,TRUE))</f>
        <v/>
      </c>
      <c r="H241" s="34" t="str">
        <f>IF(D240&gt;=$C$10,"",VLOOKUP(E241,Podaci!E:J,6,TRUE))</f>
        <v/>
      </c>
      <c r="I241" s="34" t="str">
        <f t="shared" si="21"/>
        <v/>
      </c>
      <c r="J241" s="84" t="str">
        <f t="shared" si="22"/>
        <v/>
      </c>
      <c r="K241" s="85" t="str">
        <f t="shared" si="23"/>
        <v/>
      </c>
      <c r="L241" s="85" t="str">
        <f t="shared" si="24"/>
        <v/>
      </c>
      <c r="M241" s="85" t="str">
        <f t="shared" si="25"/>
        <v/>
      </c>
      <c r="N241" s="86" t="str">
        <f>IF(D240&gt;=$C$10,"",N240*H241-K241-SUMPRODUCT(--(MONTH(Podaci!$O$5:$O$25)=MONTH(E241)),--(YEAR(Podaci!$O$5:$O$25)=YEAR(E241)),Podaci!$P$5:$P$25))</f>
        <v/>
      </c>
      <c r="O241" s="108" t="str">
        <f>IF(D241&gt;$C$10,"",Podaci!$B$12*(D241=0)+Podaci!$B$14*(MOD(D241,12)=0)*(D241&lt;&gt;$C$10)+Podaci!$B$16)</f>
        <v/>
      </c>
      <c r="P241" s="108" t="str">
        <f>IF(D241&gt;$C$10,"",IF(Podaci!$B$5="kn",K241+O241,K241+O241/F241))</f>
        <v/>
      </c>
    </row>
    <row r="242" spans="4:16" x14ac:dyDescent="0.2">
      <c r="D242" s="25" t="str">
        <f t="shared" si="26"/>
        <v/>
      </c>
      <c r="E242" s="37" t="str">
        <f t="shared" si="27"/>
        <v/>
      </c>
      <c r="F242" s="104" t="str">
        <f>IF(D242&gt;$C$10,"",VLOOKUP(E242,Podaci!L:M,2))</f>
        <v/>
      </c>
      <c r="G242" s="28" t="str">
        <f>IF(D241&gt;=$C$10,"",VLOOKUP(E242,Podaci!E:G,3,TRUE))</f>
        <v/>
      </c>
      <c r="H242" s="34" t="str">
        <f>IF(D241&gt;=$C$10,"",VLOOKUP(E242,Podaci!E:J,6,TRUE))</f>
        <v/>
      </c>
      <c r="I242" s="34" t="str">
        <f t="shared" si="21"/>
        <v/>
      </c>
      <c r="J242" s="84" t="str">
        <f t="shared" si="22"/>
        <v/>
      </c>
      <c r="K242" s="85" t="str">
        <f t="shared" si="23"/>
        <v/>
      </c>
      <c r="L242" s="85" t="str">
        <f t="shared" si="24"/>
        <v/>
      </c>
      <c r="M242" s="85" t="str">
        <f t="shared" si="25"/>
        <v/>
      </c>
      <c r="N242" s="86" t="str">
        <f>IF(D241&gt;=$C$10,"",N241*H242-K242-SUMPRODUCT(--(MONTH(Podaci!$O$5:$O$25)=MONTH(E242)),--(YEAR(Podaci!$O$5:$O$25)=YEAR(E242)),Podaci!$P$5:$P$25))</f>
        <v/>
      </c>
      <c r="O242" s="108" t="str">
        <f>IF(D242&gt;$C$10,"",Podaci!$B$12*(D242=0)+Podaci!$B$14*(MOD(D242,12)=0)*(D242&lt;&gt;$C$10)+Podaci!$B$16)</f>
        <v/>
      </c>
      <c r="P242" s="108" t="str">
        <f>IF(D242&gt;$C$10,"",IF(Podaci!$B$5="kn",K242+O242,K242+O242/F242))</f>
        <v/>
      </c>
    </row>
    <row r="243" spans="4:16" x14ac:dyDescent="0.2">
      <c r="D243" s="25" t="str">
        <f t="shared" si="26"/>
        <v/>
      </c>
      <c r="E243" s="37" t="str">
        <f t="shared" si="27"/>
        <v/>
      </c>
      <c r="F243" s="104" t="str">
        <f>IF(D243&gt;$C$10,"",VLOOKUP(E243,Podaci!L:M,2))</f>
        <v/>
      </c>
      <c r="G243" s="28" t="str">
        <f>IF(D242&gt;=$C$10,"",VLOOKUP(E243,Podaci!E:G,3,TRUE))</f>
        <v/>
      </c>
      <c r="H243" s="34" t="str">
        <f>IF(D242&gt;=$C$10,"",VLOOKUP(E243,Podaci!E:J,6,TRUE))</f>
        <v/>
      </c>
      <c r="I243" s="34" t="str">
        <f t="shared" si="21"/>
        <v/>
      </c>
      <c r="J243" s="84" t="str">
        <f t="shared" si="22"/>
        <v/>
      </c>
      <c r="K243" s="85" t="str">
        <f t="shared" si="23"/>
        <v/>
      </c>
      <c r="L243" s="85" t="str">
        <f t="shared" si="24"/>
        <v/>
      </c>
      <c r="M243" s="85" t="str">
        <f t="shared" si="25"/>
        <v/>
      </c>
      <c r="N243" s="86" t="str">
        <f>IF(D242&gt;=$C$10,"",N242*H243-K243-SUMPRODUCT(--(MONTH(Podaci!$O$5:$O$25)=MONTH(E243)),--(YEAR(Podaci!$O$5:$O$25)=YEAR(E243)),Podaci!$P$5:$P$25))</f>
        <v/>
      </c>
      <c r="O243" s="108" t="str">
        <f>IF(D243&gt;$C$10,"",Podaci!$B$12*(D243=0)+Podaci!$B$14*(MOD(D243,12)=0)*(D243&lt;&gt;$C$10)+Podaci!$B$16)</f>
        <v/>
      </c>
      <c r="P243" s="108" t="str">
        <f>IF(D243&gt;$C$10,"",IF(Podaci!$B$5="kn",K243+O243,K243+O243/F243))</f>
        <v/>
      </c>
    </row>
    <row r="244" spans="4:16" x14ac:dyDescent="0.2">
      <c r="D244" s="25" t="str">
        <f t="shared" si="26"/>
        <v/>
      </c>
      <c r="E244" s="37" t="str">
        <f t="shared" si="27"/>
        <v/>
      </c>
      <c r="F244" s="104" t="str">
        <f>IF(D244&gt;$C$10,"",VLOOKUP(E244,Podaci!L:M,2))</f>
        <v/>
      </c>
      <c r="G244" s="28" t="str">
        <f>IF(D243&gt;=$C$10,"",VLOOKUP(E244,Podaci!E:G,3,TRUE))</f>
        <v/>
      </c>
      <c r="H244" s="34" t="str">
        <f>IF(D243&gt;=$C$10,"",VLOOKUP(E244,Podaci!E:J,6,TRUE))</f>
        <v/>
      </c>
      <c r="I244" s="34" t="str">
        <f t="shared" si="21"/>
        <v/>
      </c>
      <c r="J244" s="84" t="str">
        <f t="shared" si="22"/>
        <v/>
      </c>
      <c r="K244" s="85" t="str">
        <f t="shared" si="23"/>
        <v/>
      </c>
      <c r="L244" s="85" t="str">
        <f t="shared" si="24"/>
        <v/>
      </c>
      <c r="M244" s="85" t="str">
        <f t="shared" si="25"/>
        <v/>
      </c>
      <c r="N244" s="86" t="str">
        <f>IF(D243&gt;=$C$10,"",N243*H244-K244-SUMPRODUCT(--(MONTH(Podaci!$O$5:$O$25)=MONTH(E244)),--(YEAR(Podaci!$O$5:$O$25)=YEAR(E244)),Podaci!$P$5:$P$25))</f>
        <v/>
      </c>
      <c r="O244" s="108" t="str">
        <f>IF(D244&gt;$C$10,"",Podaci!$B$12*(D244=0)+Podaci!$B$14*(MOD(D244,12)=0)*(D244&lt;&gt;$C$10)+Podaci!$B$16)</f>
        <v/>
      </c>
      <c r="P244" s="108" t="str">
        <f>IF(D244&gt;$C$10,"",IF(Podaci!$B$5="kn",K244+O244,K244+O244/F244))</f>
        <v/>
      </c>
    </row>
    <row r="245" spans="4:16" x14ac:dyDescent="0.2">
      <c r="D245" s="25" t="str">
        <f t="shared" si="26"/>
        <v/>
      </c>
      <c r="E245" s="37" t="str">
        <f t="shared" si="27"/>
        <v/>
      </c>
      <c r="F245" s="104" t="str">
        <f>IF(D245&gt;$C$10,"",VLOOKUP(E245,Podaci!L:M,2))</f>
        <v/>
      </c>
      <c r="G245" s="28" t="str">
        <f>IF(D244&gt;=$C$10,"",VLOOKUP(E245,Podaci!E:G,3,TRUE))</f>
        <v/>
      </c>
      <c r="H245" s="34" t="str">
        <f>IF(D244&gt;=$C$10,"",VLOOKUP(E245,Podaci!E:J,6,TRUE))</f>
        <v/>
      </c>
      <c r="I245" s="34" t="str">
        <f t="shared" si="21"/>
        <v/>
      </c>
      <c r="J245" s="84" t="str">
        <f t="shared" si="22"/>
        <v/>
      </c>
      <c r="K245" s="85" t="str">
        <f t="shared" si="23"/>
        <v/>
      </c>
      <c r="L245" s="85" t="str">
        <f t="shared" si="24"/>
        <v/>
      </c>
      <c r="M245" s="85" t="str">
        <f t="shared" si="25"/>
        <v/>
      </c>
      <c r="N245" s="86" t="str">
        <f>IF(D244&gt;=$C$10,"",N244*H245-K245-SUMPRODUCT(--(MONTH(Podaci!$O$5:$O$25)=MONTH(E245)),--(YEAR(Podaci!$O$5:$O$25)=YEAR(E245)),Podaci!$P$5:$P$25))</f>
        <v/>
      </c>
      <c r="O245" s="108" t="str">
        <f>IF(D245&gt;$C$10,"",Podaci!$B$12*(D245=0)+Podaci!$B$14*(MOD(D245,12)=0)*(D245&lt;&gt;$C$10)+Podaci!$B$16)</f>
        <v/>
      </c>
      <c r="P245" s="108" t="str">
        <f>IF(D245&gt;$C$10,"",IF(Podaci!$B$5="kn",K245+O245,K245+O245/F245))</f>
        <v/>
      </c>
    </row>
    <row r="246" spans="4:16" x14ac:dyDescent="0.2">
      <c r="D246" s="25" t="str">
        <f t="shared" si="26"/>
        <v/>
      </c>
      <c r="E246" s="37" t="str">
        <f t="shared" si="27"/>
        <v/>
      </c>
      <c r="F246" s="104" t="str">
        <f>IF(D246&gt;$C$10,"",VLOOKUP(E246,Podaci!L:M,2))</f>
        <v/>
      </c>
      <c r="G246" s="28" t="str">
        <f>IF(D245&gt;=$C$10,"",VLOOKUP(E246,Podaci!E:G,3,TRUE))</f>
        <v/>
      </c>
      <c r="H246" s="34" t="str">
        <f>IF(D245&gt;=$C$10,"",VLOOKUP(E246,Podaci!E:J,6,TRUE))</f>
        <v/>
      </c>
      <c r="I246" s="34" t="str">
        <f t="shared" si="21"/>
        <v/>
      </c>
      <c r="J246" s="84" t="str">
        <f t="shared" si="22"/>
        <v/>
      </c>
      <c r="K246" s="85" t="str">
        <f t="shared" si="23"/>
        <v/>
      </c>
      <c r="L246" s="85" t="str">
        <f t="shared" si="24"/>
        <v/>
      </c>
      <c r="M246" s="85" t="str">
        <f t="shared" si="25"/>
        <v/>
      </c>
      <c r="N246" s="86" t="str">
        <f>IF(D245&gt;=$C$10,"",N245*H246-K246-SUMPRODUCT(--(MONTH(Podaci!$O$5:$O$25)=MONTH(E246)),--(YEAR(Podaci!$O$5:$O$25)=YEAR(E246)),Podaci!$P$5:$P$25))</f>
        <v/>
      </c>
      <c r="O246" s="108" t="str">
        <f>IF(D246&gt;$C$10,"",Podaci!$B$12*(D246=0)+Podaci!$B$14*(MOD(D246,12)=0)*(D246&lt;&gt;$C$10)+Podaci!$B$16)</f>
        <v/>
      </c>
      <c r="P246" s="108" t="str">
        <f>IF(D246&gt;$C$10,"",IF(Podaci!$B$5="kn",K246+O246,K246+O246/F246))</f>
        <v/>
      </c>
    </row>
    <row r="247" spans="4:16" x14ac:dyDescent="0.2">
      <c r="D247" s="25" t="str">
        <f t="shared" si="26"/>
        <v/>
      </c>
      <c r="E247" s="37" t="str">
        <f t="shared" si="27"/>
        <v/>
      </c>
      <c r="F247" s="104" t="str">
        <f>IF(D247&gt;$C$10,"",VLOOKUP(E247,Podaci!L:M,2))</f>
        <v/>
      </c>
      <c r="G247" s="28" t="str">
        <f>IF(D246&gt;=$C$10,"",VLOOKUP(E247,Podaci!E:G,3,TRUE))</f>
        <v/>
      </c>
      <c r="H247" s="34" t="str">
        <f>IF(D246&gt;=$C$10,"",VLOOKUP(E247,Podaci!E:J,6,TRUE))</f>
        <v/>
      </c>
      <c r="I247" s="34" t="str">
        <f t="shared" si="21"/>
        <v/>
      </c>
      <c r="J247" s="84" t="str">
        <f t="shared" si="22"/>
        <v/>
      </c>
      <c r="K247" s="85" t="str">
        <f t="shared" si="23"/>
        <v/>
      </c>
      <c r="L247" s="85" t="str">
        <f t="shared" si="24"/>
        <v/>
      </c>
      <c r="M247" s="85" t="str">
        <f t="shared" si="25"/>
        <v/>
      </c>
      <c r="N247" s="86" t="str">
        <f>IF(D246&gt;=$C$10,"",N246*H247-K247-SUMPRODUCT(--(MONTH(Podaci!$O$5:$O$25)=MONTH(E247)),--(YEAR(Podaci!$O$5:$O$25)=YEAR(E247)),Podaci!$P$5:$P$25))</f>
        <v/>
      </c>
      <c r="O247" s="108" t="str">
        <f>IF(D247&gt;$C$10,"",Podaci!$B$12*(D247=0)+Podaci!$B$14*(MOD(D247,12)=0)*(D247&lt;&gt;$C$10)+Podaci!$B$16)</f>
        <v/>
      </c>
      <c r="P247" s="108" t="str">
        <f>IF(D247&gt;$C$10,"",IF(Podaci!$B$5="kn",K247+O247,K247+O247/F247))</f>
        <v/>
      </c>
    </row>
    <row r="248" spans="4:16" x14ac:dyDescent="0.2">
      <c r="D248" s="25" t="str">
        <f t="shared" si="26"/>
        <v/>
      </c>
      <c r="E248" s="37" t="str">
        <f t="shared" si="27"/>
        <v/>
      </c>
      <c r="F248" s="104" t="str">
        <f>IF(D248&gt;$C$10,"",VLOOKUP(E248,Podaci!L:M,2))</f>
        <v/>
      </c>
      <c r="G248" s="28" t="str">
        <f>IF(D247&gt;=$C$10,"",VLOOKUP(E248,Podaci!E:G,3,TRUE))</f>
        <v/>
      </c>
      <c r="H248" s="34" t="str">
        <f>IF(D247&gt;=$C$10,"",VLOOKUP(E248,Podaci!E:J,6,TRUE))</f>
        <v/>
      </c>
      <c r="I248" s="34" t="str">
        <f t="shared" si="21"/>
        <v/>
      </c>
      <c r="J248" s="84" t="str">
        <f t="shared" si="22"/>
        <v/>
      </c>
      <c r="K248" s="85" t="str">
        <f t="shared" si="23"/>
        <v/>
      </c>
      <c r="L248" s="85" t="str">
        <f t="shared" si="24"/>
        <v/>
      </c>
      <c r="M248" s="85" t="str">
        <f t="shared" si="25"/>
        <v/>
      </c>
      <c r="N248" s="86" t="str">
        <f>IF(D247&gt;=$C$10,"",N247*H248-K248-SUMPRODUCT(--(MONTH(Podaci!$O$5:$O$25)=MONTH(E248)),--(YEAR(Podaci!$O$5:$O$25)=YEAR(E248)),Podaci!$P$5:$P$25))</f>
        <v/>
      </c>
      <c r="O248" s="108" t="str">
        <f>IF(D248&gt;$C$10,"",Podaci!$B$12*(D248=0)+Podaci!$B$14*(MOD(D248,12)=0)*(D248&lt;&gt;$C$10)+Podaci!$B$16)</f>
        <v/>
      </c>
      <c r="P248" s="108" t="str">
        <f>IF(D248&gt;$C$10,"",IF(Podaci!$B$5="kn",K248+O248,K248+O248/F248))</f>
        <v/>
      </c>
    </row>
    <row r="249" spans="4:16" x14ac:dyDescent="0.2">
      <c r="D249" s="25" t="str">
        <f t="shared" si="26"/>
        <v/>
      </c>
      <c r="E249" s="37" t="str">
        <f t="shared" si="27"/>
        <v/>
      </c>
      <c r="F249" s="104" t="str">
        <f>IF(D249&gt;$C$10,"",VLOOKUP(E249,Podaci!L:M,2))</f>
        <v/>
      </c>
      <c r="G249" s="28" t="str">
        <f>IF(D248&gt;=$C$10,"",VLOOKUP(E249,Podaci!E:G,3,TRUE))</f>
        <v/>
      </c>
      <c r="H249" s="34" t="str">
        <f>IF(D248&gt;=$C$10,"",VLOOKUP(E249,Podaci!E:J,6,TRUE))</f>
        <v/>
      </c>
      <c r="I249" s="34" t="str">
        <f t="shared" si="21"/>
        <v/>
      </c>
      <c r="J249" s="84" t="str">
        <f t="shared" si="22"/>
        <v/>
      </c>
      <c r="K249" s="85" t="str">
        <f t="shared" si="23"/>
        <v/>
      </c>
      <c r="L249" s="85" t="str">
        <f t="shared" si="24"/>
        <v/>
      </c>
      <c r="M249" s="85" t="str">
        <f t="shared" si="25"/>
        <v/>
      </c>
      <c r="N249" s="86" t="str">
        <f>IF(D248&gt;=$C$10,"",N248*H249-K249-SUMPRODUCT(--(MONTH(Podaci!$O$5:$O$25)=MONTH(E249)),--(YEAR(Podaci!$O$5:$O$25)=YEAR(E249)),Podaci!$P$5:$P$25))</f>
        <v/>
      </c>
      <c r="O249" s="108" t="str">
        <f>IF(D249&gt;$C$10,"",Podaci!$B$12*(D249=0)+Podaci!$B$14*(MOD(D249,12)=0)*(D249&lt;&gt;$C$10)+Podaci!$B$16)</f>
        <v/>
      </c>
      <c r="P249" s="108" t="str">
        <f>IF(D249&gt;$C$10,"",IF(Podaci!$B$5="kn",K249+O249,K249+O249/F249))</f>
        <v/>
      </c>
    </row>
    <row r="250" spans="4:16" x14ac:dyDescent="0.2">
      <c r="D250" s="25" t="str">
        <f t="shared" si="26"/>
        <v/>
      </c>
      <c r="E250" s="37" t="str">
        <f t="shared" si="27"/>
        <v/>
      </c>
      <c r="F250" s="104" t="str">
        <f>IF(D250&gt;$C$10,"",VLOOKUP(E250,Podaci!L:M,2))</f>
        <v/>
      </c>
      <c r="G250" s="28" t="str">
        <f>IF(D249&gt;=$C$10,"",VLOOKUP(E250,Podaci!E:G,3,TRUE))</f>
        <v/>
      </c>
      <c r="H250" s="34" t="str">
        <f>IF(D249&gt;=$C$10,"",VLOOKUP(E250,Podaci!E:J,6,TRUE))</f>
        <v/>
      </c>
      <c r="I250" s="34" t="str">
        <f t="shared" si="21"/>
        <v/>
      </c>
      <c r="J250" s="84" t="str">
        <f t="shared" si="22"/>
        <v/>
      </c>
      <c r="K250" s="85" t="str">
        <f t="shared" si="23"/>
        <v/>
      </c>
      <c r="L250" s="85" t="str">
        <f t="shared" si="24"/>
        <v/>
      </c>
      <c r="M250" s="85" t="str">
        <f t="shared" si="25"/>
        <v/>
      </c>
      <c r="N250" s="86" t="str">
        <f>IF(D249&gt;=$C$10,"",N249*H250-K250-SUMPRODUCT(--(MONTH(Podaci!$O$5:$O$25)=MONTH(E250)),--(YEAR(Podaci!$O$5:$O$25)=YEAR(E250)),Podaci!$P$5:$P$25))</f>
        <v/>
      </c>
      <c r="O250" s="108" t="str">
        <f>IF(D250&gt;$C$10,"",Podaci!$B$12*(D250=0)+Podaci!$B$14*(MOD(D250,12)=0)*(D250&lt;&gt;$C$10)+Podaci!$B$16)</f>
        <v/>
      </c>
      <c r="P250" s="108" t="str">
        <f>IF(D250&gt;$C$10,"",IF(Podaci!$B$5="kn",K250+O250,K250+O250/F250))</f>
        <v/>
      </c>
    </row>
    <row r="251" spans="4:16" x14ac:dyDescent="0.2">
      <c r="D251" s="25" t="str">
        <f t="shared" si="26"/>
        <v/>
      </c>
      <c r="E251" s="37" t="str">
        <f t="shared" si="27"/>
        <v/>
      </c>
      <c r="F251" s="104" t="str">
        <f>IF(D251&gt;$C$10,"",VLOOKUP(E251,Podaci!L:M,2))</f>
        <v/>
      </c>
      <c r="G251" s="28" t="str">
        <f>IF(D250&gt;=$C$10,"",VLOOKUP(E251,Podaci!E:G,3,TRUE))</f>
        <v/>
      </c>
      <c r="H251" s="34" t="str">
        <f>IF(D250&gt;=$C$10,"",VLOOKUP(E251,Podaci!E:J,6,TRUE))</f>
        <v/>
      </c>
      <c r="I251" s="34" t="str">
        <f t="shared" si="21"/>
        <v/>
      </c>
      <c r="J251" s="84" t="str">
        <f t="shared" si="22"/>
        <v/>
      </c>
      <c r="K251" s="85" t="str">
        <f t="shared" si="23"/>
        <v/>
      </c>
      <c r="L251" s="85" t="str">
        <f t="shared" si="24"/>
        <v/>
      </c>
      <c r="M251" s="85" t="str">
        <f t="shared" si="25"/>
        <v/>
      </c>
      <c r="N251" s="86" t="str">
        <f>IF(D250&gt;=$C$10,"",N250*H251-K251-SUMPRODUCT(--(MONTH(Podaci!$O$5:$O$25)=MONTH(E251)),--(YEAR(Podaci!$O$5:$O$25)=YEAR(E251)),Podaci!$P$5:$P$25))</f>
        <v/>
      </c>
      <c r="O251" s="108" t="str">
        <f>IF(D251&gt;$C$10,"",Podaci!$B$12*(D251=0)+Podaci!$B$14*(MOD(D251,12)=0)*(D251&lt;&gt;$C$10)+Podaci!$B$16)</f>
        <v/>
      </c>
      <c r="P251" s="108" t="str">
        <f>IF(D251&gt;$C$10,"",IF(Podaci!$B$5="kn",K251+O251,K251+O251/F251))</f>
        <v/>
      </c>
    </row>
    <row r="252" spans="4:16" x14ac:dyDescent="0.2">
      <c r="D252" s="25" t="str">
        <f t="shared" si="26"/>
        <v/>
      </c>
      <c r="E252" s="37" t="str">
        <f t="shared" si="27"/>
        <v/>
      </c>
      <c r="F252" s="104" t="str">
        <f>IF(D252&gt;$C$10,"",VLOOKUP(E252,Podaci!L:M,2))</f>
        <v/>
      </c>
      <c r="G252" s="28" t="str">
        <f>IF(D251&gt;=$C$10,"",VLOOKUP(E252,Podaci!E:G,3,TRUE))</f>
        <v/>
      </c>
      <c r="H252" s="34" t="str">
        <f>IF(D251&gt;=$C$10,"",VLOOKUP(E252,Podaci!E:J,6,TRUE))</f>
        <v/>
      </c>
      <c r="I252" s="34" t="str">
        <f t="shared" si="21"/>
        <v/>
      </c>
      <c r="J252" s="84" t="str">
        <f t="shared" si="22"/>
        <v/>
      </c>
      <c r="K252" s="85" t="str">
        <f t="shared" si="23"/>
        <v/>
      </c>
      <c r="L252" s="85" t="str">
        <f t="shared" si="24"/>
        <v/>
      </c>
      <c r="M252" s="85" t="str">
        <f t="shared" si="25"/>
        <v/>
      </c>
      <c r="N252" s="86" t="str">
        <f>IF(D251&gt;=$C$10,"",N251*H252-K252-SUMPRODUCT(--(MONTH(Podaci!$O$5:$O$25)=MONTH(E252)),--(YEAR(Podaci!$O$5:$O$25)=YEAR(E252)),Podaci!$P$5:$P$25))</f>
        <v/>
      </c>
      <c r="O252" s="108" t="str">
        <f>IF(D252&gt;$C$10,"",Podaci!$B$12*(D252=0)+Podaci!$B$14*(MOD(D252,12)=0)*(D252&lt;&gt;$C$10)+Podaci!$B$16)</f>
        <v/>
      </c>
      <c r="P252" s="108" t="str">
        <f>IF(D252&gt;$C$10,"",IF(Podaci!$B$5="kn",K252+O252,K252+O252/F252))</f>
        <v/>
      </c>
    </row>
    <row r="253" spans="4:16" x14ac:dyDescent="0.2">
      <c r="D253" s="25" t="str">
        <f t="shared" si="26"/>
        <v/>
      </c>
      <c r="E253" s="37" t="str">
        <f t="shared" si="27"/>
        <v/>
      </c>
      <c r="F253" s="104" t="str">
        <f>IF(D253&gt;$C$10,"",VLOOKUP(E253,Podaci!L:M,2))</f>
        <v/>
      </c>
      <c r="G253" s="28" t="str">
        <f>IF(D252&gt;=$C$10,"",VLOOKUP(E253,Podaci!E:G,3,TRUE))</f>
        <v/>
      </c>
      <c r="H253" s="34" t="str">
        <f>IF(D252&gt;=$C$10,"",VLOOKUP(E253,Podaci!E:J,6,TRUE))</f>
        <v/>
      </c>
      <c r="I253" s="34" t="str">
        <f t="shared" si="21"/>
        <v/>
      </c>
      <c r="J253" s="84" t="str">
        <f t="shared" si="22"/>
        <v/>
      </c>
      <c r="K253" s="85" t="str">
        <f t="shared" si="23"/>
        <v/>
      </c>
      <c r="L253" s="85" t="str">
        <f t="shared" si="24"/>
        <v/>
      </c>
      <c r="M253" s="85" t="str">
        <f t="shared" si="25"/>
        <v/>
      </c>
      <c r="N253" s="86" t="str">
        <f>IF(D252&gt;=$C$10,"",N252*H253-K253-SUMPRODUCT(--(MONTH(Podaci!$O$5:$O$25)=MONTH(E253)),--(YEAR(Podaci!$O$5:$O$25)=YEAR(E253)),Podaci!$P$5:$P$25))</f>
        <v/>
      </c>
      <c r="O253" s="108" t="str">
        <f>IF(D253&gt;$C$10,"",Podaci!$B$12*(D253=0)+Podaci!$B$14*(MOD(D253,12)=0)*(D253&lt;&gt;$C$10)+Podaci!$B$16)</f>
        <v/>
      </c>
      <c r="P253" s="108" t="str">
        <f>IF(D253&gt;$C$10,"",IF(Podaci!$B$5="kn",K253+O253,K253+O253/F253))</f>
        <v/>
      </c>
    </row>
    <row r="254" spans="4:16" x14ac:dyDescent="0.2">
      <c r="D254" s="25" t="str">
        <f t="shared" si="26"/>
        <v/>
      </c>
      <c r="E254" s="37" t="str">
        <f t="shared" si="27"/>
        <v/>
      </c>
      <c r="F254" s="104" t="str">
        <f>IF(D254&gt;$C$10,"",VLOOKUP(E254,Podaci!L:M,2))</f>
        <v/>
      </c>
      <c r="G254" s="28" t="str">
        <f>IF(D253&gt;=$C$10,"",VLOOKUP(E254,Podaci!E:G,3,TRUE))</f>
        <v/>
      </c>
      <c r="H254" s="34" t="str">
        <f>IF(D253&gt;=$C$10,"",VLOOKUP(E254,Podaci!E:J,6,TRUE))</f>
        <v/>
      </c>
      <c r="I254" s="34" t="str">
        <f t="shared" si="21"/>
        <v/>
      </c>
      <c r="J254" s="84" t="str">
        <f t="shared" si="22"/>
        <v/>
      </c>
      <c r="K254" s="85" t="str">
        <f t="shared" si="23"/>
        <v/>
      </c>
      <c r="L254" s="85" t="str">
        <f t="shared" si="24"/>
        <v/>
      </c>
      <c r="M254" s="85" t="str">
        <f t="shared" si="25"/>
        <v/>
      </c>
      <c r="N254" s="86" t="str">
        <f>IF(D253&gt;=$C$10,"",N253*H254-K254-SUMPRODUCT(--(MONTH(Podaci!$O$5:$O$25)=MONTH(E254)),--(YEAR(Podaci!$O$5:$O$25)=YEAR(E254)),Podaci!$P$5:$P$25))</f>
        <v/>
      </c>
      <c r="O254" s="108" t="str">
        <f>IF(D254&gt;$C$10,"",Podaci!$B$12*(D254=0)+Podaci!$B$14*(MOD(D254,12)=0)*(D254&lt;&gt;$C$10)+Podaci!$B$16)</f>
        <v/>
      </c>
      <c r="P254" s="108" t="str">
        <f>IF(D254&gt;$C$10,"",IF(Podaci!$B$5="kn",K254+O254,K254+O254/F254))</f>
        <v/>
      </c>
    </row>
    <row r="255" spans="4:16" x14ac:dyDescent="0.2">
      <c r="D255" s="25" t="str">
        <f t="shared" si="26"/>
        <v/>
      </c>
      <c r="E255" s="37" t="str">
        <f t="shared" si="27"/>
        <v/>
      </c>
      <c r="F255" s="104" t="str">
        <f>IF(D255&gt;$C$10,"",VLOOKUP(E255,Podaci!L:M,2))</f>
        <v/>
      </c>
      <c r="G255" s="28" t="str">
        <f>IF(D254&gt;=$C$10,"",VLOOKUP(E255,Podaci!E:G,3,TRUE))</f>
        <v/>
      </c>
      <c r="H255" s="34" t="str">
        <f>IF(D254&gt;=$C$10,"",VLOOKUP(E255,Podaci!E:J,6,TRUE))</f>
        <v/>
      </c>
      <c r="I255" s="34" t="str">
        <f t="shared" si="21"/>
        <v/>
      </c>
      <c r="J255" s="84" t="str">
        <f t="shared" si="22"/>
        <v/>
      </c>
      <c r="K255" s="85" t="str">
        <f t="shared" si="23"/>
        <v/>
      </c>
      <c r="L255" s="85" t="str">
        <f t="shared" si="24"/>
        <v/>
      </c>
      <c r="M255" s="85" t="str">
        <f t="shared" si="25"/>
        <v/>
      </c>
      <c r="N255" s="86" t="str">
        <f>IF(D254&gt;=$C$10,"",N254*H255-K255-SUMPRODUCT(--(MONTH(Podaci!$O$5:$O$25)=MONTH(E255)),--(YEAR(Podaci!$O$5:$O$25)=YEAR(E255)),Podaci!$P$5:$P$25))</f>
        <v/>
      </c>
      <c r="O255" s="108" t="str">
        <f>IF(D255&gt;$C$10,"",Podaci!$B$12*(D255=0)+Podaci!$B$14*(MOD(D255,12)=0)*(D255&lt;&gt;$C$10)+Podaci!$B$16)</f>
        <v/>
      </c>
      <c r="P255" s="108" t="str">
        <f>IF(D255&gt;$C$10,"",IF(Podaci!$B$5="kn",K255+O255,K255+O255/F255))</f>
        <v/>
      </c>
    </row>
    <row r="256" spans="4:16" x14ac:dyDescent="0.2">
      <c r="D256" s="25" t="str">
        <f t="shared" si="26"/>
        <v/>
      </c>
      <c r="E256" s="37" t="str">
        <f t="shared" si="27"/>
        <v/>
      </c>
      <c r="F256" s="104" t="str">
        <f>IF(D256&gt;$C$10,"",VLOOKUP(E256,Podaci!L:M,2))</f>
        <v/>
      </c>
      <c r="G256" s="28" t="str">
        <f>IF(D255&gt;=$C$10,"",VLOOKUP(E256,Podaci!E:G,3,TRUE))</f>
        <v/>
      </c>
      <c r="H256" s="34" t="str">
        <f>IF(D255&gt;=$C$10,"",VLOOKUP(E256,Podaci!E:J,6,TRUE))</f>
        <v/>
      </c>
      <c r="I256" s="34" t="str">
        <f t="shared" si="21"/>
        <v/>
      </c>
      <c r="J256" s="84" t="str">
        <f t="shared" si="22"/>
        <v/>
      </c>
      <c r="K256" s="85" t="str">
        <f t="shared" si="23"/>
        <v/>
      </c>
      <c r="L256" s="85" t="str">
        <f t="shared" si="24"/>
        <v/>
      </c>
      <c r="M256" s="85" t="str">
        <f t="shared" si="25"/>
        <v/>
      </c>
      <c r="N256" s="86" t="str">
        <f>IF(D255&gt;=$C$10,"",N255*H256-K256-SUMPRODUCT(--(MONTH(Podaci!$O$5:$O$25)=MONTH(E256)),--(YEAR(Podaci!$O$5:$O$25)=YEAR(E256)),Podaci!$P$5:$P$25))</f>
        <v/>
      </c>
      <c r="O256" s="108" t="str">
        <f>IF(D256&gt;$C$10,"",Podaci!$B$12*(D256=0)+Podaci!$B$14*(MOD(D256,12)=0)*(D256&lt;&gt;$C$10)+Podaci!$B$16)</f>
        <v/>
      </c>
      <c r="P256" s="108" t="str">
        <f>IF(D256&gt;$C$10,"",IF(Podaci!$B$5="kn",K256+O256,K256+O256/F256))</f>
        <v/>
      </c>
    </row>
    <row r="257" spans="4:16" x14ac:dyDescent="0.2">
      <c r="D257" s="25" t="str">
        <f t="shared" si="26"/>
        <v/>
      </c>
      <c r="E257" s="37" t="str">
        <f t="shared" si="27"/>
        <v/>
      </c>
      <c r="F257" s="104" t="str">
        <f>IF(D257&gt;$C$10,"",VLOOKUP(E257,Podaci!L:M,2))</f>
        <v/>
      </c>
      <c r="G257" s="28" t="str">
        <f>IF(D256&gt;=$C$10,"",VLOOKUP(E257,Podaci!E:G,3,TRUE))</f>
        <v/>
      </c>
      <c r="H257" s="34" t="str">
        <f>IF(D256&gt;=$C$10,"",VLOOKUP(E257,Podaci!E:J,6,TRUE))</f>
        <v/>
      </c>
      <c r="I257" s="34" t="str">
        <f t="shared" si="21"/>
        <v/>
      </c>
      <c r="J257" s="84" t="str">
        <f t="shared" si="22"/>
        <v/>
      </c>
      <c r="K257" s="85" t="str">
        <f t="shared" si="23"/>
        <v/>
      </c>
      <c r="L257" s="85" t="str">
        <f t="shared" si="24"/>
        <v/>
      </c>
      <c r="M257" s="85" t="str">
        <f t="shared" si="25"/>
        <v/>
      </c>
      <c r="N257" s="86" t="str">
        <f>IF(D256&gt;=$C$10,"",N256*H257-K257-SUMPRODUCT(--(MONTH(Podaci!$O$5:$O$25)=MONTH(E257)),--(YEAR(Podaci!$O$5:$O$25)=YEAR(E257)),Podaci!$P$5:$P$25))</f>
        <v/>
      </c>
      <c r="O257" s="108" t="str">
        <f>IF(D257&gt;$C$10,"",Podaci!$B$12*(D257=0)+Podaci!$B$14*(MOD(D257,12)=0)*(D257&lt;&gt;$C$10)+Podaci!$B$16)</f>
        <v/>
      </c>
      <c r="P257" s="108" t="str">
        <f>IF(D257&gt;$C$10,"",IF(Podaci!$B$5="kn",K257+O257,K257+O257/F257))</f>
        <v/>
      </c>
    </row>
    <row r="258" spans="4:16" x14ac:dyDescent="0.2">
      <c r="D258" s="25" t="str">
        <f t="shared" si="26"/>
        <v/>
      </c>
      <c r="E258" s="37" t="str">
        <f t="shared" si="27"/>
        <v/>
      </c>
      <c r="F258" s="104" t="str">
        <f>IF(D258&gt;$C$10,"",VLOOKUP(E258,Podaci!L:M,2))</f>
        <v/>
      </c>
      <c r="G258" s="28" t="str">
        <f>IF(D257&gt;=$C$10,"",VLOOKUP(E258,Podaci!E:G,3,TRUE))</f>
        <v/>
      </c>
      <c r="H258" s="34" t="str">
        <f>IF(D257&gt;=$C$10,"",VLOOKUP(E258,Podaci!E:J,6,TRUE))</f>
        <v/>
      </c>
      <c r="I258" s="34" t="str">
        <f t="shared" si="21"/>
        <v/>
      </c>
      <c r="J258" s="84" t="str">
        <f t="shared" si="22"/>
        <v/>
      </c>
      <c r="K258" s="85" t="str">
        <f t="shared" si="23"/>
        <v/>
      </c>
      <c r="L258" s="85" t="str">
        <f t="shared" si="24"/>
        <v/>
      </c>
      <c r="M258" s="85" t="str">
        <f t="shared" si="25"/>
        <v/>
      </c>
      <c r="N258" s="86" t="str">
        <f>IF(D257&gt;=$C$10,"",N257*H258-K258-SUMPRODUCT(--(MONTH(Podaci!$O$5:$O$25)=MONTH(E258)),--(YEAR(Podaci!$O$5:$O$25)=YEAR(E258)),Podaci!$P$5:$P$25))</f>
        <v/>
      </c>
      <c r="O258" s="108" t="str">
        <f>IF(D258&gt;$C$10,"",Podaci!$B$12*(D258=0)+Podaci!$B$14*(MOD(D258,12)=0)*(D258&lt;&gt;$C$10)+Podaci!$B$16)</f>
        <v/>
      </c>
      <c r="P258" s="108" t="str">
        <f>IF(D258&gt;$C$10,"",IF(Podaci!$B$5="kn",K258+O258,K258+O258/F258))</f>
        <v/>
      </c>
    </row>
    <row r="259" spans="4:16" x14ac:dyDescent="0.2">
      <c r="D259" s="25" t="str">
        <f t="shared" si="26"/>
        <v/>
      </c>
      <c r="E259" s="37" t="str">
        <f t="shared" si="27"/>
        <v/>
      </c>
      <c r="F259" s="104" t="str">
        <f>IF(D259&gt;$C$10,"",VLOOKUP(E259,Podaci!L:M,2))</f>
        <v/>
      </c>
      <c r="G259" s="28" t="str">
        <f>IF(D258&gt;=$C$10,"",VLOOKUP(E259,Podaci!E:G,3,TRUE))</f>
        <v/>
      </c>
      <c r="H259" s="34" t="str">
        <f>IF(D258&gt;=$C$10,"",VLOOKUP(E259,Podaci!E:J,6,TRUE))</f>
        <v/>
      </c>
      <c r="I259" s="34" t="str">
        <f t="shared" si="21"/>
        <v/>
      </c>
      <c r="J259" s="84" t="str">
        <f t="shared" si="22"/>
        <v/>
      </c>
      <c r="K259" s="85" t="str">
        <f t="shared" si="23"/>
        <v/>
      </c>
      <c r="L259" s="85" t="str">
        <f t="shared" si="24"/>
        <v/>
      </c>
      <c r="M259" s="85" t="str">
        <f t="shared" si="25"/>
        <v/>
      </c>
      <c r="N259" s="86" t="str">
        <f>IF(D258&gt;=$C$10,"",N258*H259-K259-SUMPRODUCT(--(MONTH(Podaci!$O$5:$O$25)=MONTH(E259)),--(YEAR(Podaci!$O$5:$O$25)=YEAR(E259)),Podaci!$P$5:$P$25))</f>
        <v/>
      </c>
      <c r="O259" s="108" t="str">
        <f>IF(D259&gt;$C$10,"",Podaci!$B$12*(D259=0)+Podaci!$B$14*(MOD(D259,12)=0)*(D259&lt;&gt;$C$10)+Podaci!$B$16)</f>
        <v/>
      </c>
      <c r="P259" s="108" t="str">
        <f>IF(D259&gt;$C$10,"",IF(Podaci!$B$5="kn",K259+O259,K259+O259/F259))</f>
        <v/>
      </c>
    </row>
    <row r="260" spans="4:16" x14ac:dyDescent="0.2">
      <c r="D260" s="25" t="str">
        <f t="shared" si="26"/>
        <v/>
      </c>
      <c r="E260" s="37" t="str">
        <f t="shared" si="27"/>
        <v/>
      </c>
      <c r="F260" s="104" t="str">
        <f>IF(D260&gt;$C$10,"",VLOOKUP(E260,Podaci!L:M,2))</f>
        <v/>
      </c>
      <c r="G260" s="28" t="str">
        <f>IF(D259&gt;=$C$10,"",VLOOKUP(E260,Podaci!E:G,3,TRUE))</f>
        <v/>
      </c>
      <c r="H260" s="34" t="str">
        <f>IF(D259&gt;=$C$10,"",VLOOKUP(E260,Podaci!E:J,6,TRUE))</f>
        <v/>
      </c>
      <c r="I260" s="34" t="str">
        <f t="shared" ref="I260:I323" si="28">IF(D259&gt;=$C$10,"",POWER(H260,$C$10+1-D260))</f>
        <v/>
      </c>
      <c r="J260" s="84" t="str">
        <f t="shared" ref="J260:J323" si="29">IF(D260&gt;$C$10,"",IF($C$9="kn",K260/F260,K260*F260))</f>
        <v/>
      </c>
      <c r="K260" s="85" t="str">
        <f t="shared" ref="K260:K323" si="30">IF(D259&gt;=$C$10,"",(N259-$C$13)*I260*(H260-1)/(I260-1)+$C$13*(H260-1))</f>
        <v/>
      </c>
      <c r="L260" s="85" t="str">
        <f t="shared" ref="L260:L323" si="31">IF(D259&gt;=$C$10,"",K260-M260)</f>
        <v/>
      </c>
      <c r="M260" s="85" t="str">
        <f t="shared" ref="M260:M323" si="32">IF(D259&gt;=$C$10,"",N259*(H260-1))</f>
        <v/>
      </c>
      <c r="N260" s="86" t="str">
        <f>IF(D259&gt;=$C$10,"",N259*H260-K260-SUMPRODUCT(--(MONTH(Podaci!$O$5:$O$25)=MONTH(E260)),--(YEAR(Podaci!$O$5:$O$25)=YEAR(E260)),Podaci!$P$5:$P$25))</f>
        <v/>
      </c>
      <c r="O260" s="108" t="str">
        <f>IF(D260&gt;$C$10,"",Podaci!$B$12*(D260=0)+Podaci!$B$14*(MOD(D260,12)=0)*(D260&lt;&gt;$C$10)+Podaci!$B$16)</f>
        <v/>
      </c>
      <c r="P260" s="108" t="str">
        <f>IF(D260&gt;$C$10,"",IF(Podaci!$B$5="kn",K260+O260,K260+O260/F260))</f>
        <v/>
      </c>
    </row>
    <row r="261" spans="4:16" x14ac:dyDescent="0.2">
      <c r="D261" s="25" t="str">
        <f t="shared" ref="D261:D324" si="33">IF(D260&gt;=$C$10,"",D260+1)</f>
        <v/>
      </c>
      <c r="E261" s="37" t="str">
        <f t="shared" si="27"/>
        <v/>
      </c>
      <c r="F261" s="104" t="str">
        <f>IF(D261&gt;$C$10,"",VLOOKUP(E261,Podaci!L:M,2))</f>
        <v/>
      </c>
      <c r="G261" s="28" t="str">
        <f>IF(D260&gt;=$C$10,"",VLOOKUP(E261,Podaci!E:G,3,TRUE))</f>
        <v/>
      </c>
      <c r="H261" s="34" t="str">
        <f>IF(D260&gt;=$C$10,"",VLOOKUP(E261,Podaci!E:J,6,TRUE))</f>
        <v/>
      </c>
      <c r="I261" s="34" t="str">
        <f t="shared" si="28"/>
        <v/>
      </c>
      <c r="J261" s="84" t="str">
        <f t="shared" si="29"/>
        <v/>
      </c>
      <c r="K261" s="85" t="str">
        <f t="shared" si="30"/>
        <v/>
      </c>
      <c r="L261" s="85" t="str">
        <f t="shared" si="31"/>
        <v/>
      </c>
      <c r="M261" s="85" t="str">
        <f t="shared" si="32"/>
        <v/>
      </c>
      <c r="N261" s="86" t="str">
        <f>IF(D260&gt;=$C$10,"",N260*H261-K261-SUMPRODUCT(--(MONTH(Podaci!$O$5:$O$25)=MONTH(E261)),--(YEAR(Podaci!$O$5:$O$25)=YEAR(E261)),Podaci!$P$5:$P$25))</f>
        <v/>
      </c>
      <c r="O261" s="108" t="str">
        <f>IF(D261&gt;$C$10,"",Podaci!$B$12*(D261=0)+Podaci!$B$14*(MOD(D261,12)=0)*(D261&lt;&gt;$C$10)+Podaci!$B$16)</f>
        <v/>
      </c>
      <c r="P261" s="108" t="str">
        <f>IF(D261&gt;$C$10,"",IF(Podaci!$B$5="kn",K261+O261,K261+O261/F261))</f>
        <v/>
      </c>
    </row>
    <row r="262" spans="4:16" x14ac:dyDescent="0.2">
      <c r="D262" s="25" t="str">
        <f t="shared" si="33"/>
        <v/>
      </c>
      <c r="E262" s="37" t="str">
        <f t="shared" ref="E262:E325" si="34">IF(D261&gt;=$C$10,"",DATE(YEAR(E$4),MONTH(E$4)+D261,MIN(DAY(E$4),DAY(DATE(YEAR(E$4),MONTH(E$4)+D261+1,0)))))</f>
        <v/>
      </c>
      <c r="F262" s="104" t="str">
        <f>IF(D262&gt;$C$10,"",VLOOKUP(E262,Podaci!L:M,2))</f>
        <v/>
      </c>
      <c r="G262" s="28" t="str">
        <f>IF(D261&gt;=$C$10,"",VLOOKUP(E262,Podaci!E:G,3,TRUE))</f>
        <v/>
      </c>
      <c r="H262" s="34" t="str">
        <f>IF(D261&gt;=$C$10,"",VLOOKUP(E262,Podaci!E:J,6,TRUE))</f>
        <v/>
      </c>
      <c r="I262" s="34" t="str">
        <f t="shared" si="28"/>
        <v/>
      </c>
      <c r="J262" s="84" t="str">
        <f t="shared" si="29"/>
        <v/>
      </c>
      <c r="K262" s="85" t="str">
        <f t="shared" si="30"/>
        <v/>
      </c>
      <c r="L262" s="85" t="str">
        <f t="shared" si="31"/>
        <v/>
      </c>
      <c r="M262" s="85" t="str">
        <f t="shared" si="32"/>
        <v/>
      </c>
      <c r="N262" s="86" t="str">
        <f>IF(D261&gt;=$C$10,"",N261*H262-K262-SUMPRODUCT(--(MONTH(Podaci!$O$5:$O$25)=MONTH(E262)),--(YEAR(Podaci!$O$5:$O$25)=YEAR(E262)),Podaci!$P$5:$P$25))</f>
        <v/>
      </c>
      <c r="O262" s="108" t="str">
        <f>IF(D262&gt;$C$10,"",Podaci!$B$12*(D262=0)+Podaci!$B$14*(MOD(D262,12)=0)*(D262&lt;&gt;$C$10)+Podaci!$B$16)</f>
        <v/>
      </c>
      <c r="P262" s="108" t="str">
        <f>IF(D262&gt;$C$10,"",IF(Podaci!$B$5="kn",K262+O262,K262+O262/F262))</f>
        <v/>
      </c>
    </row>
    <row r="263" spans="4:16" x14ac:dyDescent="0.2">
      <c r="D263" s="25" t="str">
        <f t="shared" si="33"/>
        <v/>
      </c>
      <c r="E263" s="37" t="str">
        <f t="shared" si="34"/>
        <v/>
      </c>
      <c r="F263" s="104" t="str">
        <f>IF(D263&gt;$C$10,"",VLOOKUP(E263,Podaci!L:M,2))</f>
        <v/>
      </c>
      <c r="G263" s="28" t="str">
        <f>IF(D262&gt;=$C$10,"",VLOOKUP(E263,Podaci!E:G,3,TRUE))</f>
        <v/>
      </c>
      <c r="H263" s="34" t="str">
        <f>IF(D262&gt;=$C$10,"",VLOOKUP(E263,Podaci!E:J,6,TRUE))</f>
        <v/>
      </c>
      <c r="I263" s="34" t="str">
        <f t="shared" si="28"/>
        <v/>
      </c>
      <c r="J263" s="84" t="str">
        <f t="shared" si="29"/>
        <v/>
      </c>
      <c r="K263" s="85" t="str">
        <f t="shared" si="30"/>
        <v/>
      </c>
      <c r="L263" s="85" t="str">
        <f t="shared" si="31"/>
        <v/>
      </c>
      <c r="M263" s="85" t="str">
        <f t="shared" si="32"/>
        <v/>
      </c>
      <c r="N263" s="86" t="str">
        <f>IF(D262&gt;=$C$10,"",N262*H263-K263-SUMPRODUCT(--(MONTH(Podaci!$O$5:$O$25)=MONTH(E263)),--(YEAR(Podaci!$O$5:$O$25)=YEAR(E263)),Podaci!$P$5:$P$25))</f>
        <v/>
      </c>
      <c r="O263" s="108" t="str">
        <f>IF(D263&gt;$C$10,"",Podaci!$B$12*(D263=0)+Podaci!$B$14*(MOD(D263,12)=0)*(D263&lt;&gt;$C$10)+Podaci!$B$16)</f>
        <v/>
      </c>
      <c r="P263" s="108" t="str">
        <f>IF(D263&gt;$C$10,"",IF(Podaci!$B$5="kn",K263+O263,K263+O263/F263))</f>
        <v/>
      </c>
    </row>
    <row r="264" spans="4:16" x14ac:dyDescent="0.2">
      <c r="D264" s="25" t="str">
        <f t="shared" si="33"/>
        <v/>
      </c>
      <c r="E264" s="37" t="str">
        <f t="shared" si="34"/>
        <v/>
      </c>
      <c r="F264" s="104" t="str">
        <f>IF(D264&gt;$C$10,"",VLOOKUP(E264,Podaci!L:M,2))</f>
        <v/>
      </c>
      <c r="G264" s="28" t="str">
        <f>IF(D263&gt;=$C$10,"",VLOOKUP(E264,Podaci!E:G,3,TRUE))</f>
        <v/>
      </c>
      <c r="H264" s="34" t="str">
        <f>IF(D263&gt;=$C$10,"",VLOOKUP(E264,Podaci!E:J,6,TRUE))</f>
        <v/>
      </c>
      <c r="I264" s="34" t="str">
        <f t="shared" si="28"/>
        <v/>
      </c>
      <c r="J264" s="84" t="str">
        <f t="shared" si="29"/>
        <v/>
      </c>
      <c r="K264" s="85" t="str">
        <f t="shared" si="30"/>
        <v/>
      </c>
      <c r="L264" s="85" t="str">
        <f t="shared" si="31"/>
        <v/>
      </c>
      <c r="M264" s="85" t="str">
        <f t="shared" si="32"/>
        <v/>
      </c>
      <c r="N264" s="86" t="str">
        <f>IF(D263&gt;=$C$10,"",N263*H264-K264-SUMPRODUCT(--(MONTH(Podaci!$O$5:$O$25)=MONTH(E264)),--(YEAR(Podaci!$O$5:$O$25)=YEAR(E264)),Podaci!$P$5:$P$25))</f>
        <v/>
      </c>
      <c r="O264" s="108" t="str">
        <f>IF(D264&gt;$C$10,"",Podaci!$B$12*(D264=0)+Podaci!$B$14*(MOD(D264,12)=0)*(D264&lt;&gt;$C$10)+Podaci!$B$16)</f>
        <v/>
      </c>
      <c r="P264" s="108" t="str">
        <f>IF(D264&gt;$C$10,"",IF(Podaci!$B$5="kn",K264+O264,K264+O264/F264))</f>
        <v/>
      </c>
    </row>
    <row r="265" spans="4:16" x14ac:dyDescent="0.2">
      <c r="D265" s="25" t="str">
        <f t="shared" si="33"/>
        <v/>
      </c>
      <c r="E265" s="37" t="str">
        <f t="shared" si="34"/>
        <v/>
      </c>
      <c r="F265" s="104" t="str">
        <f>IF(D265&gt;$C$10,"",VLOOKUP(E265,Podaci!L:M,2))</f>
        <v/>
      </c>
      <c r="G265" s="28" t="str">
        <f>IF(D264&gt;=$C$10,"",VLOOKUP(E265,Podaci!E:G,3,TRUE))</f>
        <v/>
      </c>
      <c r="H265" s="34" t="str">
        <f>IF(D264&gt;=$C$10,"",VLOOKUP(E265,Podaci!E:J,6,TRUE))</f>
        <v/>
      </c>
      <c r="I265" s="34" t="str">
        <f t="shared" si="28"/>
        <v/>
      </c>
      <c r="J265" s="84" t="str">
        <f t="shared" si="29"/>
        <v/>
      </c>
      <c r="K265" s="85" t="str">
        <f t="shared" si="30"/>
        <v/>
      </c>
      <c r="L265" s="85" t="str">
        <f t="shared" si="31"/>
        <v/>
      </c>
      <c r="M265" s="85" t="str">
        <f t="shared" si="32"/>
        <v/>
      </c>
      <c r="N265" s="86" t="str">
        <f>IF(D264&gt;=$C$10,"",N264*H265-K265-SUMPRODUCT(--(MONTH(Podaci!$O$5:$O$25)=MONTH(E265)),--(YEAR(Podaci!$O$5:$O$25)=YEAR(E265)),Podaci!$P$5:$P$25))</f>
        <v/>
      </c>
      <c r="O265" s="108" t="str">
        <f>IF(D265&gt;$C$10,"",Podaci!$B$12*(D265=0)+Podaci!$B$14*(MOD(D265,12)=0)*(D265&lt;&gt;$C$10)+Podaci!$B$16)</f>
        <v/>
      </c>
      <c r="P265" s="108" t="str">
        <f>IF(D265&gt;$C$10,"",IF(Podaci!$B$5="kn",K265+O265,K265+O265/F265))</f>
        <v/>
      </c>
    </row>
    <row r="266" spans="4:16" x14ac:dyDescent="0.2">
      <c r="D266" s="25" t="str">
        <f t="shared" si="33"/>
        <v/>
      </c>
      <c r="E266" s="37" t="str">
        <f t="shared" si="34"/>
        <v/>
      </c>
      <c r="F266" s="104" t="str">
        <f>IF(D266&gt;$C$10,"",VLOOKUP(E266,Podaci!L:M,2))</f>
        <v/>
      </c>
      <c r="G266" s="28" t="str">
        <f>IF(D265&gt;=$C$10,"",VLOOKUP(E266,Podaci!E:G,3,TRUE))</f>
        <v/>
      </c>
      <c r="H266" s="34" t="str">
        <f>IF(D265&gt;=$C$10,"",VLOOKUP(E266,Podaci!E:J,6,TRUE))</f>
        <v/>
      </c>
      <c r="I266" s="34" t="str">
        <f t="shared" si="28"/>
        <v/>
      </c>
      <c r="J266" s="84" t="str">
        <f t="shared" si="29"/>
        <v/>
      </c>
      <c r="K266" s="85" t="str">
        <f t="shared" si="30"/>
        <v/>
      </c>
      <c r="L266" s="85" t="str">
        <f t="shared" si="31"/>
        <v/>
      </c>
      <c r="M266" s="85" t="str">
        <f t="shared" si="32"/>
        <v/>
      </c>
      <c r="N266" s="86" t="str">
        <f>IF(D265&gt;=$C$10,"",N265*H266-K266-SUMPRODUCT(--(MONTH(Podaci!$O$5:$O$25)=MONTH(E266)),--(YEAR(Podaci!$O$5:$O$25)=YEAR(E266)),Podaci!$P$5:$P$25))</f>
        <v/>
      </c>
      <c r="O266" s="108" t="str">
        <f>IF(D266&gt;$C$10,"",Podaci!$B$12*(D266=0)+Podaci!$B$14*(MOD(D266,12)=0)*(D266&lt;&gt;$C$10)+Podaci!$B$16)</f>
        <v/>
      </c>
      <c r="P266" s="108" t="str">
        <f>IF(D266&gt;$C$10,"",IF(Podaci!$B$5="kn",K266+O266,K266+O266/F266))</f>
        <v/>
      </c>
    </row>
    <row r="267" spans="4:16" x14ac:dyDescent="0.2">
      <c r="D267" s="25" t="str">
        <f t="shared" si="33"/>
        <v/>
      </c>
      <c r="E267" s="37" t="str">
        <f t="shared" si="34"/>
        <v/>
      </c>
      <c r="F267" s="104" t="str">
        <f>IF(D267&gt;$C$10,"",VLOOKUP(E267,Podaci!L:M,2))</f>
        <v/>
      </c>
      <c r="G267" s="28" t="str">
        <f>IF(D266&gt;=$C$10,"",VLOOKUP(E267,Podaci!E:G,3,TRUE))</f>
        <v/>
      </c>
      <c r="H267" s="34" t="str">
        <f>IF(D266&gt;=$C$10,"",VLOOKUP(E267,Podaci!E:J,6,TRUE))</f>
        <v/>
      </c>
      <c r="I267" s="34" t="str">
        <f t="shared" si="28"/>
        <v/>
      </c>
      <c r="J267" s="84" t="str">
        <f t="shared" si="29"/>
        <v/>
      </c>
      <c r="K267" s="85" t="str">
        <f t="shared" si="30"/>
        <v/>
      </c>
      <c r="L267" s="85" t="str">
        <f t="shared" si="31"/>
        <v/>
      </c>
      <c r="M267" s="85" t="str">
        <f t="shared" si="32"/>
        <v/>
      </c>
      <c r="N267" s="86" t="str">
        <f>IF(D266&gt;=$C$10,"",N266*H267-K267-SUMPRODUCT(--(MONTH(Podaci!$O$5:$O$25)=MONTH(E267)),--(YEAR(Podaci!$O$5:$O$25)=YEAR(E267)),Podaci!$P$5:$P$25))</f>
        <v/>
      </c>
      <c r="O267" s="108" t="str">
        <f>IF(D267&gt;$C$10,"",Podaci!$B$12*(D267=0)+Podaci!$B$14*(MOD(D267,12)=0)*(D267&lt;&gt;$C$10)+Podaci!$B$16)</f>
        <v/>
      </c>
      <c r="P267" s="108" t="str">
        <f>IF(D267&gt;$C$10,"",IF(Podaci!$B$5="kn",K267+O267,K267+O267/F267))</f>
        <v/>
      </c>
    </row>
    <row r="268" spans="4:16" x14ac:dyDescent="0.2">
      <c r="D268" s="25" t="str">
        <f t="shared" si="33"/>
        <v/>
      </c>
      <c r="E268" s="37" t="str">
        <f t="shared" si="34"/>
        <v/>
      </c>
      <c r="F268" s="104" t="str">
        <f>IF(D268&gt;$C$10,"",VLOOKUP(E268,Podaci!L:M,2))</f>
        <v/>
      </c>
      <c r="G268" s="28" t="str">
        <f>IF(D267&gt;=$C$10,"",VLOOKUP(E268,Podaci!E:G,3,TRUE))</f>
        <v/>
      </c>
      <c r="H268" s="34" t="str">
        <f>IF(D267&gt;=$C$10,"",VLOOKUP(E268,Podaci!E:J,6,TRUE))</f>
        <v/>
      </c>
      <c r="I268" s="34" t="str">
        <f t="shared" si="28"/>
        <v/>
      </c>
      <c r="J268" s="84" t="str">
        <f t="shared" si="29"/>
        <v/>
      </c>
      <c r="K268" s="85" t="str">
        <f t="shared" si="30"/>
        <v/>
      </c>
      <c r="L268" s="85" t="str">
        <f t="shared" si="31"/>
        <v/>
      </c>
      <c r="M268" s="85" t="str">
        <f t="shared" si="32"/>
        <v/>
      </c>
      <c r="N268" s="86" t="str">
        <f>IF(D267&gt;=$C$10,"",N267*H268-K268-SUMPRODUCT(--(MONTH(Podaci!$O$5:$O$25)=MONTH(E268)),--(YEAR(Podaci!$O$5:$O$25)=YEAR(E268)),Podaci!$P$5:$P$25))</f>
        <v/>
      </c>
      <c r="O268" s="108" t="str">
        <f>IF(D268&gt;$C$10,"",Podaci!$B$12*(D268=0)+Podaci!$B$14*(MOD(D268,12)=0)*(D268&lt;&gt;$C$10)+Podaci!$B$16)</f>
        <v/>
      </c>
      <c r="P268" s="108" t="str">
        <f>IF(D268&gt;$C$10,"",IF(Podaci!$B$5="kn",K268+O268,K268+O268/F268))</f>
        <v/>
      </c>
    </row>
    <row r="269" spans="4:16" x14ac:dyDescent="0.2">
      <c r="D269" s="25" t="str">
        <f t="shared" si="33"/>
        <v/>
      </c>
      <c r="E269" s="37" t="str">
        <f t="shared" si="34"/>
        <v/>
      </c>
      <c r="F269" s="104" t="str">
        <f>IF(D269&gt;$C$10,"",VLOOKUP(E269,Podaci!L:M,2))</f>
        <v/>
      </c>
      <c r="G269" s="28" t="str">
        <f>IF(D268&gt;=$C$10,"",VLOOKUP(E269,Podaci!E:G,3,TRUE))</f>
        <v/>
      </c>
      <c r="H269" s="34" t="str">
        <f>IF(D268&gt;=$C$10,"",VLOOKUP(E269,Podaci!E:J,6,TRUE))</f>
        <v/>
      </c>
      <c r="I269" s="34" t="str">
        <f t="shared" si="28"/>
        <v/>
      </c>
      <c r="J269" s="84" t="str">
        <f t="shared" si="29"/>
        <v/>
      </c>
      <c r="K269" s="85" t="str">
        <f t="shared" si="30"/>
        <v/>
      </c>
      <c r="L269" s="85" t="str">
        <f t="shared" si="31"/>
        <v/>
      </c>
      <c r="M269" s="85" t="str">
        <f t="shared" si="32"/>
        <v/>
      </c>
      <c r="N269" s="86" t="str">
        <f>IF(D268&gt;=$C$10,"",N268*H269-K269-SUMPRODUCT(--(MONTH(Podaci!$O$5:$O$25)=MONTH(E269)),--(YEAR(Podaci!$O$5:$O$25)=YEAR(E269)),Podaci!$P$5:$P$25))</f>
        <v/>
      </c>
      <c r="O269" s="108" t="str">
        <f>IF(D269&gt;$C$10,"",Podaci!$B$12*(D269=0)+Podaci!$B$14*(MOD(D269,12)=0)*(D269&lt;&gt;$C$10)+Podaci!$B$16)</f>
        <v/>
      </c>
      <c r="P269" s="108" t="str">
        <f>IF(D269&gt;$C$10,"",IF(Podaci!$B$5="kn",K269+O269,K269+O269/F269))</f>
        <v/>
      </c>
    </row>
    <row r="270" spans="4:16" x14ac:dyDescent="0.2">
      <c r="D270" s="25" t="str">
        <f t="shared" si="33"/>
        <v/>
      </c>
      <c r="E270" s="37" t="str">
        <f t="shared" si="34"/>
        <v/>
      </c>
      <c r="F270" s="104" t="str">
        <f>IF(D270&gt;$C$10,"",VLOOKUP(E270,Podaci!L:M,2))</f>
        <v/>
      </c>
      <c r="G270" s="28" t="str">
        <f>IF(D269&gt;=$C$10,"",VLOOKUP(E270,Podaci!E:G,3,TRUE))</f>
        <v/>
      </c>
      <c r="H270" s="34" t="str">
        <f>IF(D269&gt;=$C$10,"",VLOOKUP(E270,Podaci!E:J,6,TRUE))</f>
        <v/>
      </c>
      <c r="I270" s="34" t="str">
        <f t="shared" si="28"/>
        <v/>
      </c>
      <c r="J270" s="84" t="str">
        <f t="shared" si="29"/>
        <v/>
      </c>
      <c r="K270" s="85" t="str">
        <f t="shared" si="30"/>
        <v/>
      </c>
      <c r="L270" s="85" t="str">
        <f t="shared" si="31"/>
        <v/>
      </c>
      <c r="M270" s="85" t="str">
        <f t="shared" si="32"/>
        <v/>
      </c>
      <c r="N270" s="86" t="str">
        <f>IF(D269&gt;=$C$10,"",N269*H270-K270-SUMPRODUCT(--(MONTH(Podaci!$O$5:$O$25)=MONTH(E270)),--(YEAR(Podaci!$O$5:$O$25)=YEAR(E270)),Podaci!$P$5:$P$25))</f>
        <v/>
      </c>
      <c r="O270" s="108" t="str">
        <f>IF(D270&gt;$C$10,"",Podaci!$B$12*(D270=0)+Podaci!$B$14*(MOD(D270,12)=0)*(D270&lt;&gt;$C$10)+Podaci!$B$16)</f>
        <v/>
      </c>
      <c r="P270" s="108" t="str">
        <f>IF(D270&gt;$C$10,"",IF(Podaci!$B$5="kn",K270+O270,K270+O270/F270))</f>
        <v/>
      </c>
    </row>
    <row r="271" spans="4:16" x14ac:dyDescent="0.2">
      <c r="D271" s="25" t="str">
        <f t="shared" si="33"/>
        <v/>
      </c>
      <c r="E271" s="37" t="str">
        <f t="shared" si="34"/>
        <v/>
      </c>
      <c r="F271" s="104" t="str">
        <f>IF(D271&gt;$C$10,"",VLOOKUP(E271,Podaci!L:M,2))</f>
        <v/>
      </c>
      <c r="G271" s="28" t="str">
        <f>IF(D270&gt;=$C$10,"",VLOOKUP(E271,Podaci!E:G,3,TRUE))</f>
        <v/>
      </c>
      <c r="H271" s="34" t="str">
        <f>IF(D270&gt;=$C$10,"",VLOOKUP(E271,Podaci!E:J,6,TRUE))</f>
        <v/>
      </c>
      <c r="I271" s="34" t="str">
        <f t="shared" si="28"/>
        <v/>
      </c>
      <c r="J271" s="84" t="str">
        <f t="shared" si="29"/>
        <v/>
      </c>
      <c r="K271" s="85" t="str">
        <f t="shared" si="30"/>
        <v/>
      </c>
      <c r="L271" s="85" t="str">
        <f t="shared" si="31"/>
        <v/>
      </c>
      <c r="M271" s="85" t="str">
        <f t="shared" si="32"/>
        <v/>
      </c>
      <c r="N271" s="86" t="str">
        <f>IF(D270&gt;=$C$10,"",N270*H271-K271-SUMPRODUCT(--(MONTH(Podaci!$O$5:$O$25)=MONTH(E271)),--(YEAR(Podaci!$O$5:$O$25)=YEAR(E271)),Podaci!$P$5:$P$25))</f>
        <v/>
      </c>
      <c r="O271" s="108" t="str">
        <f>IF(D271&gt;$C$10,"",Podaci!$B$12*(D271=0)+Podaci!$B$14*(MOD(D271,12)=0)*(D271&lt;&gt;$C$10)+Podaci!$B$16)</f>
        <v/>
      </c>
      <c r="P271" s="108" t="str">
        <f>IF(D271&gt;$C$10,"",IF(Podaci!$B$5="kn",K271+O271,K271+O271/F271))</f>
        <v/>
      </c>
    </row>
    <row r="272" spans="4:16" x14ac:dyDescent="0.2">
      <c r="D272" s="25" t="str">
        <f t="shared" si="33"/>
        <v/>
      </c>
      <c r="E272" s="37" t="str">
        <f t="shared" si="34"/>
        <v/>
      </c>
      <c r="F272" s="104" t="str">
        <f>IF(D272&gt;$C$10,"",VLOOKUP(E272,Podaci!L:M,2))</f>
        <v/>
      </c>
      <c r="G272" s="28" t="str">
        <f>IF(D271&gt;=$C$10,"",VLOOKUP(E272,Podaci!E:G,3,TRUE))</f>
        <v/>
      </c>
      <c r="H272" s="34" t="str">
        <f>IF(D271&gt;=$C$10,"",VLOOKUP(E272,Podaci!E:J,6,TRUE))</f>
        <v/>
      </c>
      <c r="I272" s="34" t="str">
        <f t="shared" si="28"/>
        <v/>
      </c>
      <c r="J272" s="84" t="str">
        <f t="shared" si="29"/>
        <v/>
      </c>
      <c r="K272" s="85" t="str">
        <f t="shared" si="30"/>
        <v/>
      </c>
      <c r="L272" s="85" t="str">
        <f t="shared" si="31"/>
        <v/>
      </c>
      <c r="M272" s="85" t="str">
        <f t="shared" si="32"/>
        <v/>
      </c>
      <c r="N272" s="86" t="str">
        <f>IF(D271&gt;=$C$10,"",N271*H272-K272-SUMPRODUCT(--(MONTH(Podaci!$O$5:$O$25)=MONTH(E272)),--(YEAR(Podaci!$O$5:$O$25)=YEAR(E272)),Podaci!$P$5:$P$25))</f>
        <v/>
      </c>
      <c r="O272" s="108" t="str">
        <f>IF(D272&gt;$C$10,"",Podaci!$B$12*(D272=0)+Podaci!$B$14*(MOD(D272,12)=0)*(D272&lt;&gt;$C$10)+Podaci!$B$16)</f>
        <v/>
      </c>
      <c r="P272" s="108" t="str">
        <f>IF(D272&gt;$C$10,"",IF(Podaci!$B$5="kn",K272+O272,K272+O272/F272))</f>
        <v/>
      </c>
    </row>
    <row r="273" spans="4:16" x14ac:dyDescent="0.2">
      <c r="D273" s="25" t="str">
        <f t="shared" si="33"/>
        <v/>
      </c>
      <c r="E273" s="37" t="str">
        <f t="shared" si="34"/>
        <v/>
      </c>
      <c r="F273" s="104" t="str">
        <f>IF(D273&gt;$C$10,"",VLOOKUP(E273,Podaci!L:M,2))</f>
        <v/>
      </c>
      <c r="G273" s="28" t="str">
        <f>IF(D272&gt;=$C$10,"",VLOOKUP(E273,Podaci!E:G,3,TRUE))</f>
        <v/>
      </c>
      <c r="H273" s="34" t="str">
        <f>IF(D272&gt;=$C$10,"",VLOOKUP(E273,Podaci!E:J,6,TRUE))</f>
        <v/>
      </c>
      <c r="I273" s="34" t="str">
        <f t="shared" si="28"/>
        <v/>
      </c>
      <c r="J273" s="84" t="str">
        <f t="shared" si="29"/>
        <v/>
      </c>
      <c r="K273" s="85" t="str">
        <f t="shared" si="30"/>
        <v/>
      </c>
      <c r="L273" s="85" t="str">
        <f t="shared" si="31"/>
        <v/>
      </c>
      <c r="M273" s="85" t="str">
        <f t="shared" si="32"/>
        <v/>
      </c>
      <c r="N273" s="86" t="str">
        <f>IF(D272&gt;=$C$10,"",N272*H273-K273-SUMPRODUCT(--(MONTH(Podaci!$O$5:$O$25)=MONTH(E273)),--(YEAR(Podaci!$O$5:$O$25)=YEAR(E273)),Podaci!$P$5:$P$25))</f>
        <v/>
      </c>
      <c r="O273" s="108" t="str">
        <f>IF(D273&gt;$C$10,"",Podaci!$B$12*(D273=0)+Podaci!$B$14*(MOD(D273,12)=0)*(D273&lt;&gt;$C$10)+Podaci!$B$16)</f>
        <v/>
      </c>
      <c r="P273" s="108" t="str">
        <f>IF(D273&gt;$C$10,"",IF(Podaci!$B$5="kn",K273+O273,K273+O273/F273))</f>
        <v/>
      </c>
    </row>
    <row r="274" spans="4:16" x14ac:dyDescent="0.2">
      <c r="D274" s="25" t="str">
        <f t="shared" si="33"/>
        <v/>
      </c>
      <c r="E274" s="37" t="str">
        <f t="shared" si="34"/>
        <v/>
      </c>
      <c r="F274" s="104" t="str">
        <f>IF(D274&gt;$C$10,"",VLOOKUP(E274,Podaci!L:M,2))</f>
        <v/>
      </c>
      <c r="G274" s="28" t="str">
        <f>IF(D273&gt;=$C$10,"",VLOOKUP(E274,Podaci!E:G,3,TRUE))</f>
        <v/>
      </c>
      <c r="H274" s="34" t="str">
        <f>IF(D273&gt;=$C$10,"",VLOOKUP(E274,Podaci!E:J,6,TRUE))</f>
        <v/>
      </c>
      <c r="I274" s="34" t="str">
        <f t="shared" si="28"/>
        <v/>
      </c>
      <c r="J274" s="84" t="str">
        <f t="shared" si="29"/>
        <v/>
      </c>
      <c r="K274" s="85" t="str">
        <f t="shared" si="30"/>
        <v/>
      </c>
      <c r="L274" s="85" t="str">
        <f t="shared" si="31"/>
        <v/>
      </c>
      <c r="M274" s="85" t="str">
        <f t="shared" si="32"/>
        <v/>
      </c>
      <c r="N274" s="86" t="str">
        <f>IF(D273&gt;=$C$10,"",N273*H274-K274-SUMPRODUCT(--(MONTH(Podaci!$O$5:$O$25)=MONTH(E274)),--(YEAR(Podaci!$O$5:$O$25)=YEAR(E274)),Podaci!$P$5:$P$25))</f>
        <v/>
      </c>
      <c r="O274" s="108" t="str">
        <f>IF(D274&gt;$C$10,"",Podaci!$B$12*(D274=0)+Podaci!$B$14*(MOD(D274,12)=0)*(D274&lt;&gt;$C$10)+Podaci!$B$16)</f>
        <v/>
      </c>
      <c r="P274" s="108" t="str">
        <f>IF(D274&gt;$C$10,"",IF(Podaci!$B$5="kn",K274+O274,K274+O274/F274))</f>
        <v/>
      </c>
    </row>
    <row r="275" spans="4:16" x14ac:dyDescent="0.2">
      <c r="D275" s="25" t="str">
        <f t="shared" si="33"/>
        <v/>
      </c>
      <c r="E275" s="37" t="str">
        <f t="shared" si="34"/>
        <v/>
      </c>
      <c r="F275" s="104" t="str">
        <f>IF(D275&gt;$C$10,"",VLOOKUP(E275,Podaci!L:M,2))</f>
        <v/>
      </c>
      <c r="G275" s="28" t="str">
        <f>IF(D274&gt;=$C$10,"",VLOOKUP(E275,Podaci!E:G,3,TRUE))</f>
        <v/>
      </c>
      <c r="H275" s="34" t="str">
        <f>IF(D274&gt;=$C$10,"",VLOOKUP(E275,Podaci!E:J,6,TRUE))</f>
        <v/>
      </c>
      <c r="I275" s="34" t="str">
        <f t="shared" si="28"/>
        <v/>
      </c>
      <c r="J275" s="84" t="str">
        <f t="shared" si="29"/>
        <v/>
      </c>
      <c r="K275" s="85" t="str">
        <f t="shared" si="30"/>
        <v/>
      </c>
      <c r="L275" s="85" t="str">
        <f t="shared" si="31"/>
        <v/>
      </c>
      <c r="M275" s="85" t="str">
        <f t="shared" si="32"/>
        <v/>
      </c>
      <c r="N275" s="86" t="str">
        <f>IF(D274&gt;=$C$10,"",N274*H275-K275-SUMPRODUCT(--(MONTH(Podaci!$O$5:$O$25)=MONTH(E275)),--(YEAR(Podaci!$O$5:$O$25)=YEAR(E275)),Podaci!$P$5:$P$25))</f>
        <v/>
      </c>
      <c r="O275" s="108" t="str">
        <f>IF(D275&gt;$C$10,"",Podaci!$B$12*(D275=0)+Podaci!$B$14*(MOD(D275,12)=0)*(D275&lt;&gt;$C$10)+Podaci!$B$16)</f>
        <v/>
      </c>
      <c r="P275" s="108" t="str">
        <f>IF(D275&gt;$C$10,"",IF(Podaci!$B$5="kn",K275+O275,K275+O275/F275))</f>
        <v/>
      </c>
    </row>
    <row r="276" spans="4:16" x14ac:dyDescent="0.2">
      <c r="D276" s="25" t="str">
        <f t="shared" si="33"/>
        <v/>
      </c>
      <c r="E276" s="37" t="str">
        <f t="shared" si="34"/>
        <v/>
      </c>
      <c r="F276" s="104" t="str">
        <f>IF(D276&gt;$C$10,"",VLOOKUP(E276,Podaci!L:M,2))</f>
        <v/>
      </c>
      <c r="G276" s="28" t="str">
        <f>IF(D275&gt;=$C$10,"",VLOOKUP(E276,Podaci!E:G,3,TRUE))</f>
        <v/>
      </c>
      <c r="H276" s="34" t="str">
        <f>IF(D275&gt;=$C$10,"",VLOOKUP(E276,Podaci!E:J,6,TRUE))</f>
        <v/>
      </c>
      <c r="I276" s="34" t="str">
        <f t="shared" si="28"/>
        <v/>
      </c>
      <c r="J276" s="84" t="str">
        <f t="shared" si="29"/>
        <v/>
      </c>
      <c r="K276" s="85" t="str">
        <f t="shared" si="30"/>
        <v/>
      </c>
      <c r="L276" s="85" t="str">
        <f t="shared" si="31"/>
        <v/>
      </c>
      <c r="M276" s="85" t="str">
        <f t="shared" si="32"/>
        <v/>
      </c>
      <c r="N276" s="86" t="str">
        <f>IF(D275&gt;=$C$10,"",N275*H276-K276-SUMPRODUCT(--(MONTH(Podaci!$O$5:$O$25)=MONTH(E276)),--(YEAR(Podaci!$O$5:$O$25)=YEAR(E276)),Podaci!$P$5:$P$25))</f>
        <v/>
      </c>
      <c r="O276" s="108" t="str">
        <f>IF(D276&gt;$C$10,"",Podaci!$B$12*(D276=0)+Podaci!$B$14*(MOD(D276,12)=0)*(D276&lt;&gt;$C$10)+Podaci!$B$16)</f>
        <v/>
      </c>
      <c r="P276" s="108" t="str">
        <f>IF(D276&gt;$C$10,"",IF(Podaci!$B$5="kn",K276+O276,K276+O276/F276))</f>
        <v/>
      </c>
    </row>
    <row r="277" spans="4:16" x14ac:dyDescent="0.2">
      <c r="D277" s="25" t="str">
        <f t="shared" si="33"/>
        <v/>
      </c>
      <c r="E277" s="37" t="str">
        <f t="shared" si="34"/>
        <v/>
      </c>
      <c r="F277" s="104" t="str">
        <f>IF(D277&gt;$C$10,"",VLOOKUP(E277,Podaci!L:M,2))</f>
        <v/>
      </c>
      <c r="G277" s="28" t="str">
        <f>IF(D276&gt;=$C$10,"",VLOOKUP(E277,Podaci!E:G,3,TRUE))</f>
        <v/>
      </c>
      <c r="H277" s="34" t="str">
        <f>IF(D276&gt;=$C$10,"",VLOOKUP(E277,Podaci!E:J,6,TRUE))</f>
        <v/>
      </c>
      <c r="I277" s="34" t="str">
        <f t="shared" si="28"/>
        <v/>
      </c>
      <c r="J277" s="84" t="str">
        <f t="shared" si="29"/>
        <v/>
      </c>
      <c r="K277" s="85" t="str">
        <f t="shared" si="30"/>
        <v/>
      </c>
      <c r="L277" s="85" t="str">
        <f t="shared" si="31"/>
        <v/>
      </c>
      <c r="M277" s="85" t="str">
        <f t="shared" si="32"/>
        <v/>
      </c>
      <c r="N277" s="86" t="str">
        <f>IF(D276&gt;=$C$10,"",N276*H277-K277-SUMPRODUCT(--(MONTH(Podaci!$O$5:$O$25)=MONTH(E277)),--(YEAR(Podaci!$O$5:$O$25)=YEAR(E277)),Podaci!$P$5:$P$25))</f>
        <v/>
      </c>
      <c r="O277" s="108" t="str">
        <f>IF(D277&gt;$C$10,"",Podaci!$B$12*(D277=0)+Podaci!$B$14*(MOD(D277,12)=0)*(D277&lt;&gt;$C$10)+Podaci!$B$16)</f>
        <v/>
      </c>
      <c r="P277" s="108" t="str">
        <f>IF(D277&gt;$C$10,"",IF(Podaci!$B$5="kn",K277+O277,K277+O277/F277))</f>
        <v/>
      </c>
    </row>
    <row r="278" spans="4:16" x14ac:dyDescent="0.2">
      <c r="D278" s="25" t="str">
        <f t="shared" si="33"/>
        <v/>
      </c>
      <c r="E278" s="37" t="str">
        <f t="shared" si="34"/>
        <v/>
      </c>
      <c r="F278" s="104" t="str">
        <f>IF(D278&gt;$C$10,"",VLOOKUP(E278,Podaci!L:M,2))</f>
        <v/>
      </c>
      <c r="G278" s="28" t="str">
        <f>IF(D277&gt;=$C$10,"",VLOOKUP(E278,Podaci!E:G,3,TRUE))</f>
        <v/>
      </c>
      <c r="H278" s="34" t="str">
        <f>IF(D277&gt;=$C$10,"",VLOOKUP(E278,Podaci!E:J,6,TRUE))</f>
        <v/>
      </c>
      <c r="I278" s="34" t="str">
        <f t="shared" si="28"/>
        <v/>
      </c>
      <c r="J278" s="84" t="str">
        <f t="shared" si="29"/>
        <v/>
      </c>
      <c r="K278" s="85" t="str">
        <f t="shared" si="30"/>
        <v/>
      </c>
      <c r="L278" s="85" t="str">
        <f t="shared" si="31"/>
        <v/>
      </c>
      <c r="M278" s="85" t="str">
        <f t="shared" si="32"/>
        <v/>
      </c>
      <c r="N278" s="86" t="str">
        <f>IF(D277&gt;=$C$10,"",N277*H278-K278-SUMPRODUCT(--(MONTH(Podaci!$O$5:$O$25)=MONTH(E278)),--(YEAR(Podaci!$O$5:$O$25)=YEAR(E278)),Podaci!$P$5:$P$25))</f>
        <v/>
      </c>
      <c r="O278" s="108" t="str">
        <f>IF(D278&gt;$C$10,"",Podaci!$B$12*(D278=0)+Podaci!$B$14*(MOD(D278,12)=0)*(D278&lt;&gt;$C$10)+Podaci!$B$16)</f>
        <v/>
      </c>
      <c r="P278" s="108" t="str">
        <f>IF(D278&gt;$C$10,"",IF(Podaci!$B$5="kn",K278+O278,K278+O278/F278))</f>
        <v/>
      </c>
    </row>
    <row r="279" spans="4:16" x14ac:dyDescent="0.2">
      <c r="D279" s="25" t="str">
        <f t="shared" si="33"/>
        <v/>
      </c>
      <c r="E279" s="37" t="str">
        <f t="shared" si="34"/>
        <v/>
      </c>
      <c r="F279" s="104" t="str">
        <f>IF(D279&gt;$C$10,"",VLOOKUP(E279,Podaci!L:M,2))</f>
        <v/>
      </c>
      <c r="G279" s="28" t="str">
        <f>IF(D278&gt;=$C$10,"",VLOOKUP(E279,Podaci!E:G,3,TRUE))</f>
        <v/>
      </c>
      <c r="H279" s="34" t="str">
        <f>IF(D278&gt;=$C$10,"",VLOOKUP(E279,Podaci!E:J,6,TRUE))</f>
        <v/>
      </c>
      <c r="I279" s="34" t="str">
        <f t="shared" si="28"/>
        <v/>
      </c>
      <c r="J279" s="84" t="str">
        <f t="shared" si="29"/>
        <v/>
      </c>
      <c r="K279" s="85" t="str">
        <f t="shared" si="30"/>
        <v/>
      </c>
      <c r="L279" s="85" t="str">
        <f t="shared" si="31"/>
        <v/>
      </c>
      <c r="M279" s="85" t="str">
        <f t="shared" si="32"/>
        <v/>
      </c>
      <c r="N279" s="86" t="str">
        <f>IF(D278&gt;=$C$10,"",N278*H279-K279-SUMPRODUCT(--(MONTH(Podaci!$O$5:$O$25)=MONTH(E279)),--(YEAR(Podaci!$O$5:$O$25)=YEAR(E279)),Podaci!$P$5:$P$25))</f>
        <v/>
      </c>
      <c r="O279" s="108" t="str">
        <f>IF(D279&gt;$C$10,"",Podaci!$B$12*(D279=0)+Podaci!$B$14*(MOD(D279,12)=0)*(D279&lt;&gt;$C$10)+Podaci!$B$16)</f>
        <v/>
      </c>
      <c r="P279" s="108" t="str">
        <f>IF(D279&gt;$C$10,"",IF(Podaci!$B$5="kn",K279+O279,K279+O279/F279))</f>
        <v/>
      </c>
    </row>
    <row r="280" spans="4:16" x14ac:dyDescent="0.2">
      <c r="D280" s="25" t="str">
        <f t="shared" si="33"/>
        <v/>
      </c>
      <c r="E280" s="37" t="str">
        <f t="shared" si="34"/>
        <v/>
      </c>
      <c r="F280" s="104" t="str">
        <f>IF(D280&gt;$C$10,"",VLOOKUP(E280,Podaci!L:M,2))</f>
        <v/>
      </c>
      <c r="G280" s="28" t="str">
        <f>IF(D279&gt;=$C$10,"",VLOOKUP(E280,Podaci!E:G,3,TRUE))</f>
        <v/>
      </c>
      <c r="H280" s="34" t="str">
        <f>IF(D279&gt;=$C$10,"",VLOOKUP(E280,Podaci!E:J,6,TRUE))</f>
        <v/>
      </c>
      <c r="I280" s="34" t="str">
        <f t="shared" si="28"/>
        <v/>
      </c>
      <c r="J280" s="84" t="str">
        <f t="shared" si="29"/>
        <v/>
      </c>
      <c r="K280" s="85" t="str">
        <f t="shared" si="30"/>
        <v/>
      </c>
      <c r="L280" s="85" t="str">
        <f t="shared" si="31"/>
        <v/>
      </c>
      <c r="M280" s="85" t="str">
        <f t="shared" si="32"/>
        <v/>
      </c>
      <c r="N280" s="86" t="str">
        <f>IF(D279&gt;=$C$10,"",N279*H280-K280-SUMPRODUCT(--(MONTH(Podaci!$O$5:$O$25)=MONTH(E280)),--(YEAR(Podaci!$O$5:$O$25)=YEAR(E280)),Podaci!$P$5:$P$25))</f>
        <v/>
      </c>
      <c r="O280" s="108" t="str">
        <f>IF(D280&gt;$C$10,"",Podaci!$B$12*(D280=0)+Podaci!$B$14*(MOD(D280,12)=0)*(D280&lt;&gt;$C$10)+Podaci!$B$16)</f>
        <v/>
      </c>
      <c r="P280" s="108" t="str">
        <f>IF(D280&gt;$C$10,"",IF(Podaci!$B$5="kn",K280+O280,K280+O280/F280))</f>
        <v/>
      </c>
    </row>
    <row r="281" spans="4:16" x14ac:dyDescent="0.2">
      <c r="D281" s="25" t="str">
        <f t="shared" si="33"/>
        <v/>
      </c>
      <c r="E281" s="37" t="str">
        <f t="shared" si="34"/>
        <v/>
      </c>
      <c r="F281" s="104" t="str">
        <f>IF(D281&gt;$C$10,"",VLOOKUP(E281,Podaci!L:M,2))</f>
        <v/>
      </c>
      <c r="G281" s="28" t="str">
        <f>IF(D280&gt;=$C$10,"",VLOOKUP(E281,Podaci!E:G,3,TRUE))</f>
        <v/>
      </c>
      <c r="H281" s="34" t="str">
        <f>IF(D280&gt;=$C$10,"",VLOOKUP(E281,Podaci!E:J,6,TRUE))</f>
        <v/>
      </c>
      <c r="I281" s="34" t="str">
        <f t="shared" si="28"/>
        <v/>
      </c>
      <c r="J281" s="84" t="str">
        <f t="shared" si="29"/>
        <v/>
      </c>
      <c r="K281" s="85" t="str">
        <f t="shared" si="30"/>
        <v/>
      </c>
      <c r="L281" s="85" t="str">
        <f t="shared" si="31"/>
        <v/>
      </c>
      <c r="M281" s="85" t="str">
        <f t="shared" si="32"/>
        <v/>
      </c>
      <c r="N281" s="86" t="str">
        <f>IF(D280&gt;=$C$10,"",N280*H281-K281-SUMPRODUCT(--(MONTH(Podaci!$O$5:$O$25)=MONTH(E281)),--(YEAR(Podaci!$O$5:$O$25)=YEAR(E281)),Podaci!$P$5:$P$25))</f>
        <v/>
      </c>
      <c r="O281" s="108" t="str">
        <f>IF(D281&gt;$C$10,"",Podaci!$B$12*(D281=0)+Podaci!$B$14*(MOD(D281,12)=0)*(D281&lt;&gt;$C$10)+Podaci!$B$16)</f>
        <v/>
      </c>
      <c r="P281" s="108" t="str">
        <f>IF(D281&gt;$C$10,"",IF(Podaci!$B$5="kn",K281+O281,K281+O281/F281))</f>
        <v/>
      </c>
    </row>
    <row r="282" spans="4:16" x14ac:dyDescent="0.2">
      <c r="D282" s="25" t="str">
        <f t="shared" si="33"/>
        <v/>
      </c>
      <c r="E282" s="37" t="str">
        <f t="shared" si="34"/>
        <v/>
      </c>
      <c r="F282" s="104" t="str">
        <f>IF(D282&gt;$C$10,"",VLOOKUP(E282,Podaci!L:M,2))</f>
        <v/>
      </c>
      <c r="G282" s="28" t="str">
        <f>IF(D281&gt;=$C$10,"",VLOOKUP(E282,Podaci!E:G,3,TRUE))</f>
        <v/>
      </c>
      <c r="H282" s="34" t="str">
        <f>IF(D281&gt;=$C$10,"",VLOOKUP(E282,Podaci!E:J,6,TRUE))</f>
        <v/>
      </c>
      <c r="I282" s="34" t="str">
        <f t="shared" si="28"/>
        <v/>
      </c>
      <c r="J282" s="84" t="str">
        <f t="shared" si="29"/>
        <v/>
      </c>
      <c r="K282" s="85" t="str">
        <f t="shared" si="30"/>
        <v/>
      </c>
      <c r="L282" s="85" t="str">
        <f t="shared" si="31"/>
        <v/>
      </c>
      <c r="M282" s="85" t="str">
        <f t="shared" si="32"/>
        <v/>
      </c>
      <c r="N282" s="86" t="str">
        <f>IF(D281&gt;=$C$10,"",N281*H282-K282-SUMPRODUCT(--(MONTH(Podaci!$O$5:$O$25)=MONTH(E282)),--(YEAR(Podaci!$O$5:$O$25)=YEAR(E282)),Podaci!$P$5:$P$25))</f>
        <v/>
      </c>
      <c r="O282" s="108" t="str">
        <f>IF(D282&gt;$C$10,"",Podaci!$B$12*(D282=0)+Podaci!$B$14*(MOD(D282,12)=0)*(D282&lt;&gt;$C$10)+Podaci!$B$16)</f>
        <v/>
      </c>
      <c r="P282" s="108" t="str">
        <f>IF(D282&gt;$C$10,"",IF(Podaci!$B$5="kn",K282+O282,K282+O282/F282))</f>
        <v/>
      </c>
    </row>
    <row r="283" spans="4:16" x14ac:dyDescent="0.2">
      <c r="D283" s="25" t="str">
        <f t="shared" si="33"/>
        <v/>
      </c>
      <c r="E283" s="37" t="str">
        <f t="shared" si="34"/>
        <v/>
      </c>
      <c r="F283" s="104" t="str">
        <f>IF(D283&gt;$C$10,"",VLOOKUP(E283,Podaci!L:M,2))</f>
        <v/>
      </c>
      <c r="G283" s="28" t="str">
        <f>IF(D282&gt;=$C$10,"",VLOOKUP(E283,Podaci!E:G,3,TRUE))</f>
        <v/>
      </c>
      <c r="H283" s="34" t="str">
        <f>IF(D282&gt;=$C$10,"",VLOOKUP(E283,Podaci!E:J,6,TRUE))</f>
        <v/>
      </c>
      <c r="I283" s="34" t="str">
        <f t="shared" si="28"/>
        <v/>
      </c>
      <c r="J283" s="84" t="str">
        <f t="shared" si="29"/>
        <v/>
      </c>
      <c r="K283" s="85" t="str">
        <f t="shared" si="30"/>
        <v/>
      </c>
      <c r="L283" s="85" t="str">
        <f t="shared" si="31"/>
        <v/>
      </c>
      <c r="M283" s="85" t="str">
        <f t="shared" si="32"/>
        <v/>
      </c>
      <c r="N283" s="86" t="str">
        <f>IF(D282&gt;=$C$10,"",N282*H283-K283-SUMPRODUCT(--(MONTH(Podaci!$O$5:$O$25)=MONTH(E283)),--(YEAR(Podaci!$O$5:$O$25)=YEAR(E283)),Podaci!$P$5:$P$25))</f>
        <v/>
      </c>
      <c r="O283" s="108" t="str">
        <f>IF(D283&gt;$C$10,"",Podaci!$B$12*(D283=0)+Podaci!$B$14*(MOD(D283,12)=0)*(D283&lt;&gt;$C$10)+Podaci!$B$16)</f>
        <v/>
      </c>
      <c r="P283" s="108" t="str">
        <f>IF(D283&gt;$C$10,"",IF(Podaci!$B$5="kn",K283+O283,K283+O283/F283))</f>
        <v/>
      </c>
    </row>
    <row r="284" spans="4:16" x14ac:dyDescent="0.2">
      <c r="D284" s="25" t="str">
        <f t="shared" si="33"/>
        <v/>
      </c>
      <c r="E284" s="37" t="str">
        <f t="shared" si="34"/>
        <v/>
      </c>
      <c r="F284" s="104" t="str">
        <f>IF(D284&gt;$C$10,"",VLOOKUP(E284,Podaci!L:M,2))</f>
        <v/>
      </c>
      <c r="G284" s="28" t="str">
        <f>IF(D283&gt;=$C$10,"",VLOOKUP(E284,Podaci!E:G,3,TRUE))</f>
        <v/>
      </c>
      <c r="H284" s="34" t="str">
        <f>IF(D283&gt;=$C$10,"",VLOOKUP(E284,Podaci!E:J,6,TRUE))</f>
        <v/>
      </c>
      <c r="I284" s="34" t="str">
        <f t="shared" si="28"/>
        <v/>
      </c>
      <c r="J284" s="84" t="str">
        <f t="shared" si="29"/>
        <v/>
      </c>
      <c r="K284" s="85" t="str">
        <f t="shared" si="30"/>
        <v/>
      </c>
      <c r="L284" s="85" t="str">
        <f t="shared" si="31"/>
        <v/>
      </c>
      <c r="M284" s="85" t="str">
        <f t="shared" si="32"/>
        <v/>
      </c>
      <c r="N284" s="86" t="str">
        <f>IF(D283&gt;=$C$10,"",N283*H284-K284-SUMPRODUCT(--(MONTH(Podaci!$O$5:$O$25)=MONTH(E284)),--(YEAR(Podaci!$O$5:$O$25)=YEAR(E284)),Podaci!$P$5:$P$25))</f>
        <v/>
      </c>
      <c r="O284" s="108" t="str">
        <f>IF(D284&gt;$C$10,"",Podaci!$B$12*(D284=0)+Podaci!$B$14*(MOD(D284,12)=0)*(D284&lt;&gt;$C$10)+Podaci!$B$16)</f>
        <v/>
      </c>
      <c r="P284" s="108" t="str">
        <f>IF(D284&gt;$C$10,"",IF(Podaci!$B$5="kn",K284+O284,K284+O284/F284))</f>
        <v/>
      </c>
    </row>
    <row r="285" spans="4:16" x14ac:dyDescent="0.2">
      <c r="D285" s="25" t="str">
        <f t="shared" si="33"/>
        <v/>
      </c>
      <c r="E285" s="37" t="str">
        <f t="shared" si="34"/>
        <v/>
      </c>
      <c r="F285" s="104" t="str">
        <f>IF(D285&gt;$C$10,"",VLOOKUP(E285,Podaci!L:M,2))</f>
        <v/>
      </c>
      <c r="G285" s="28" t="str">
        <f>IF(D284&gt;=$C$10,"",VLOOKUP(E285,Podaci!E:G,3,TRUE))</f>
        <v/>
      </c>
      <c r="H285" s="34" t="str">
        <f>IF(D284&gt;=$C$10,"",VLOOKUP(E285,Podaci!E:J,6,TRUE))</f>
        <v/>
      </c>
      <c r="I285" s="34" t="str">
        <f t="shared" si="28"/>
        <v/>
      </c>
      <c r="J285" s="84" t="str">
        <f t="shared" si="29"/>
        <v/>
      </c>
      <c r="K285" s="85" t="str">
        <f t="shared" si="30"/>
        <v/>
      </c>
      <c r="L285" s="85" t="str">
        <f t="shared" si="31"/>
        <v/>
      </c>
      <c r="M285" s="85" t="str">
        <f t="shared" si="32"/>
        <v/>
      </c>
      <c r="N285" s="86" t="str">
        <f>IF(D284&gt;=$C$10,"",N284*H285-K285-SUMPRODUCT(--(MONTH(Podaci!$O$5:$O$25)=MONTH(E285)),--(YEAR(Podaci!$O$5:$O$25)=YEAR(E285)),Podaci!$P$5:$P$25))</f>
        <v/>
      </c>
      <c r="O285" s="108" t="str">
        <f>IF(D285&gt;$C$10,"",Podaci!$B$12*(D285=0)+Podaci!$B$14*(MOD(D285,12)=0)*(D285&lt;&gt;$C$10)+Podaci!$B$16)</f>
        <v/>
      </c>
      <c r="P285" s="108" t="str">
        <f>IF(D285&gt;$C$10,"",IF(Podaci!$B$5="kn",K285+O285,K285+O285/F285))</f>
        <v/>
      </c>
    </row>
    <row r="286" spans="4:16" x14ac:dyDescent="0.2">
      <c r="D286" s="25" t="str">
        <f t="shared" si="33"/>
        <v/>
      </c>
      <c r="E286" s="37" t="str">
        <f t="shared" si="34"/>
        <v/>
      </c>
      <c r="F286" s="104" t="str">
        <f>IF(D286&gt;$C$10,"",VLOOKUP(E286,Podaci!L:M,2))</f>
        <v/>
      </c>
      <c r="G286" s="28" t="str">
        <f>IF(D285&gt;=$C$10,"",VLOOKUP(E286,Podaci!E:G,3,TRUE))</f>
        <v/>
      </c>
      <c r="H286" s="34" t="str">
        <f>IF(D285&gt;=$C$10,"",VLOOKUP(E286,Podaci!E:J,6,TRUE))</f>
        <v/>
      </c>
      <c r="I286" s="34" t="str">
        <f t="shared" si="28"/>
        <v/>
      </c>
      <c r="J286" s="84" t="str">
        <f t="shared" si="29"/>
        <v/>
      </c>
      <c r="K286" s="85" t="str">
        <f t="shared" si="30"/>
        <v/>
      </c>
      <c r="L286" s="85" t="str">
        <f t="shared" si="31"/>
        <v/>
      </c>
      <c r="M286" s="85" t="str">
        <f t="shared" si="32"/>
        <v/>
      </c>
      <c r="N286" s="86" t="str">
        <f>IF(D285&gt;=$C$10,"",N285*H286-K286-SUMPRODUCT(--(MONTH(Podaci!$O$5:$O$25)=MONTH(E286)),--(YEAR(Podaci!$O$5:$O$25)=YEAR(E286)),Podaci!$P$5:$P$25))</f>
        <v/>
      </c>
      <c r="O286" s="108" t="str">
        <f>IF(D286&gt;$C$10,"",Podaci!$B$12*(D286=0)+Podaci!$B$14*(MOD(D286,12)=0)*(D286&lt;&gt;$C$10)+Podaci!$B$16)</f>
        <v/>
      </c>
      <c r="P286" s="108" t="str">
        <f>IF(D286&gt;$C$10,"",IF(Podaci!$B$5="kn",K286+O286,K286+O286/F286))</f>
        <v/>
      </c>
    </row>
    <row r="287" spans="4:16" x14ac:dyDescent="0.2">
      <c r="D287" s="25" t="str">
        <f t="shared" si="33"/>
        <v/>
      </c>
      <c r="E287" s="37" t="str">
        <f t="shared" si="34"/>
        <v/>
      </c>
      <c r="F287" s="104" t="str">
        <f>IF(D287&gt;$C$10,"",VLOOKUP(E287,Podaci!L:M,2))</f>
        <v/>
      </c>
      <c r="G287" s="28" t="str">
        <f>IF(D286&gt;=$C$10,"",VLOOKUP(E287,Podaci!E:G,3,TRUE))</f>
        <v/>
      </c>
      <c r="H287" s="34" t="str">
        <f>IF(D286&gt;=$C$10,"",VLOOKUP(E287,Podaci!E:J,6,TRUE))</f>
        <v/>
      </c>
      <c r="I287" s="34" t="str">
        <f t="shared" si="28"/>
        <v/>
      </c>
      <c r="J287" s="84" t="str">
        <f t="shared" si="29"/>
        <v/>
      </c>
      <c r="K287" s="85" t="str">
        <f t="shared" si="30"/>
        <v/>
      </c>
      <c r="L287" s="85" t="str">
        <f t="shared" si="31"/>
        <v/>
      </c>
      <c r="M287" s="85" t="str">
        <f t="shared" si="32"/>
        <v/>
      </c>
      <c r="N287" s="86" t="str">
        <f>IF(D286&gt;=$C$10,"",N286*H287-K287-SUMPRODUCT(--(MONTH(Podaci!$O$5:$O$25)=MONTH(E287)),--(YEAR(Podaci!$O$5:$O$25)=YEAR(E287)),Podaci!$P$5:$P$25))</f>
        <v/>
      </c>
      <c r="O287" s="108" t="str">
        <f>IF(D287&gt;$C$10,"",Podaci!$B$12*(D287=0)+Podaci!$B$14*(MOD(D287,12)=0)*(D287&lt;&gt;$C$10)+Podaci!$B$16)</f>
        <v/>
      </c>
      <c r="P287" s="108" t="str">
        <f>IF(D287&gt;$C$10,"",IF(Podaci!$B$5="kn",K287+O287,K287+O287/F287))</f>
        <v/>
      </c>
    </row>
    <row r="288" spans="4:16" x14ac:dyDescent="0.2">
      <c r="D288" s="25" t="str">
        <f t="shared" si="33"/>
        <v/>
      </c>
      <c r="E288" s="37" t="str">
        <f t="shared" si="34"/>
        <v/>
      </c>
      <c r="F288" s="104" t="str">
        <f>IF(D288&gt;$C$10,"",VLOOKUP(E288,Podaci!L:M,2))</f>
        <v/>
      </c>
      <c r="G288" s="28" t="str">
        <f>IF(D287&gt;=$C$10,"",VLOOKUP(E288,Podaci!E:G,3,TRUE))</f>
        <v/>
      </c>
      <c r="H288" s="34" t="str">
        <f>IF(D287&gt;=$C$10,"",VLOOKUP(E288,Podaci!E:J,6,TRUE))</f>
        <v/>
      </c>
      <c r="I288" s="34" t="str">
        <f t="shared" si="28"/>
        <v/>
      </c>
      <c r="J288" s="84" t="str">
        <f t="shared" si="29"/>
        <v/>
      </c>
      <c r="K288" s="85" t="str">
        <f t="shared" si="30"/>
        <v/>
      </c>
      <c r="L288" s="85" t="str">
        <f t="shared" si="31"/>
        <v/>
      </c>
      <c r="M288" s="85" t="str">
        <f t="shared" si="32"/>
        <v/>
      </c>
      <c r="N288" s="86" t="str">
        <f>IF(D287&gt;=$C$10,"",N287*H288-K288-SUMPRODUCT(--(MONTH(Podaci!$O$5:$O$25)=MONTH(E288)),--(YEAR(Podaci!$O$5:$O$25)=YEAR(E288)),Podaci!$P$5:$P$25))</f>
        <v/>
      </c>
      <c r="O288" s="108" t="str">
        <f>IF(D288&gt;$C$10,"",Podaci!$B$12*(D288=0)+Podaci!$B$14*(MOD(D288,12)=0)*(D288&lt;&gt;$C$10)+Podaci!$B$16)</f>
        <v/>
      </c>
      <c r="P288" s="108" t="str">
        <f>IF(D288&gt;$C$10,"",IF(Podaci!$B$5="kn",K288+O288,K288+O288/F288))</f>
        <v/>
      </c>
    </row>
    <row r="289" spans="4:16" x14ac:dyDescent="0.2">
      <c r="D289" s="25" t="str">
        <f t="shared" si="33"/>
        <v/>
      </c>
      <c r="E289" s="37" t="str">
        <f t="shared" si="34"/>
        <v/>
      </c>
      <c r="F289" s="104" t="str">
        <f>IF(D289&gt;$C$10,"",VLOOKUP(E289,Podaci!L:M,2))</f>
        <v/>
      </c>
      <c r="G289" s="28" t="str">
        <f>IF(D288&gt;=$C$10,"",VLOOKUP(E289,Podaci!E:G,3,TRUE))</f>
        <v/>
      </c>
      <c r="H289" s="34" t="str">
        <f>IF(D288&gt;=$C$10,"",VLOOKUP(E289,Podaci!E:J,6,TRUE))</f>
        <v/>
      </c>
      <c r="I289" s="34" t="str">
        <f t="shared" si="28"/>
        <v/>
      </c>
      <c r="J289" s="84" t="str">
        <f t="shared" si="29"/>
        <v/>
      </c>
      <c r="K289" s="85" t="str">
        <f t="shared" si="30"/>
        <v/>
      </c>
      <c r="L289" s="85" t="str">
        <f t="shared" si="31"/>
        <v/>
      </c>
      <c r="M289" s="85" t="str">
        <f t="shared" si="32"/>
        <v/>
      </c>
      <c r="N289" s="86" t="str">
        <f>IF(D288&gt;=$C$10,"",N288*H289-K289-SUMPRODUCT(--(MONTH(Podaci!$O$5:$O$25)=MONTH(E289)),--(YEAR(Podaci!$O$5:$O$25)=YEAR(E289)),Podaci!$P$5:$P$25))</f>
        <v/>
      </c>
      <c r="O289" s="108" t="str">
        <f>IF(D289&gt;$C$10,"",Podaci!$B$12*(D289=0)+Podaci!$B$14*(MOD(D289,12)=0)*(D289&lt;&gt;$C$10)+Podaci!$B$16)</f>
        <v/>
      </c>
      <c r="P289" s="108" t="str">
        <f>IF(D289&gt;$C$10,"",IF(Podaci!$B$5="kn",K289+O289,K289+O289/F289))</f>
        <v/>
      </c>
    </row>
    <row r="290" spans="4:16" x14ac:dyDescent="0.2">
      <c r="D290" s="25" t="str">
        <f t="shared" si="33"/>
        <v/>
      </c>
      <c r="E290" s="37" t="str">
        <f t="shared" si="34"/>
        <v/>
      </c>
      <c r="F290" s="104" t="str">
        <f>IF(D290&gt;$C$10,"",VLOOKUP(E290,Podaci!L:M,2))</f>
        <v/>
      </c>
      <c r="G290" s="28" t="str">
        <f>IF(D289&gt;=$C$10,"",VLOOKUP(E290,Podaci!E:G,3,TRUE))</f>
        <v/>
      </c>
      <c r="H290" s="34" t="str">
        <f>IF(D289&gt;=$C$10,"",VLOOKUP(E290,Podaci!E:J,6,TRUE))</f>
        <v/>
      </c>
      <c r="I290" s="34" t="str">
        <f t="shared" si="28"/>
        <v/>
      </c>
      <c r="J290" s="84" t="str">
        <f t="shared" si="29"/>
        <v/>
      </c>
      <c r="K290" s="85" t="str">
        <f t="shared" si="30"/>
        <v/>
      </c>
      <c r="L290" s="85" t="str">
        <f t="shared" si="31"/>
        <v/>
      </c>
      <c r="M290" s="85" t="str">
        <f t="shared" si="32"/>
        <v/>
      </c>
      <c r="N290" s="86" t="str">
        <f>IF(D289&gt;=$C$10,"",N289*H290-K290-SUMPRODUCT(--(MONTH(Podaci!$O$5:$O$25)=MONTH(E290)),--(YEAR(Podaci!$O$5:$O$25)=YEAR(E290)),Podaci!$P$5:$P$25))</f>
        <v/>
      </c>
      <c r="O290" s="108" t="str">
        <f>IF(D290&gt;$C$10,"",Podaci!$B$12*(D290=0)+Podaci!$B$14*(MOD(D290,12)=0)*(D290&lt;&gt;$C$10)+Podaci!$B$16)</f>
        <v/>
      </c>
      <c r="P290" s="108" t="str">
        <f>IF(D290&gt;$C$10,"",IF(Podaci!$B$5="kn",K290+O290,K290+O290/F290))</f>
        <v/>
      </c>
    </row>
    <row r="291" spans="4:16" x14ac:dyDescent="0.2">
      <c r="D291" s="25" t="str">
        <f t="shared" si="33"/>
        <v/>
      </c>
      <c r="E291" s="37" t="str">
        <f t="shared" si="34"/>
        <v/>
      </c>
      <c r="F291" s="104" t="str">
        <f>IF(D291&gt;$C$10,"",VLOOKUP(E291,Podaci!L:M,2))</f>
        <v/>
      </c>
      <c r="G291" s="28" t="str">
        <f>IF(D290&gt;=$C$10,"",VLOOKUP(E291,Podaci!E:G,3,TRUE))</f>
        <v/>
      </c>
      <c r="H291" s="34" t="str">
        <f>IF(D290&gt;=$C$10,"",VLOOKUP(E291,Podaci!E:J,6,TRUE))</f>
        <v/>
      </c>
      <c r="I291" s="34" t="str">
        <f t="shared" si="28"/>
        <v/>
      </c>
      <c r="J291" s="84" t="str">
        <f t="shared" si="29"/>
        <v/>
      </c>
      <c r="K291" s="85" t="str">
        <f t="shared" si="30"/>
        <v/>
      </c>
      <c r="L291" s="85" t="str">
        <f t="shared" si="31"/>
        <v/>
      </c>
      <c r="M291" s="85" t="str">
        <f t="shared" si="32"/>
        <v/>
      </c>
      <c r="N291" s="86" t="str">
        <f>IF(D290&gt;=$C$10,"",N290*H291-K291-SUMPRODUCT(--(MONTH(Podaci!$O$5:$O$25)=MONTH(E291)),--(YEAR(Podaci!$O$5:$O$25)=YEAR(E291)),Podaci!$P$5:$P$25))</f>
        <v/>
      </c>
      <c r="O291" s="108" t="str">
        <f>IF(D291&gt;$C$10,"",Podaci!$B$12*(D291=0)+Podaci!$B$14*(MOD(D291,12)=0)*(D291&lt;&gt;$C$10)+Podaci!$B$16)</f>
        <v/>
      </c>
      <c r="P291" s="108" t="str">
        <f>IF(D291&gt;$C$10,"",IF(Podaci!$B$5="kn",K291+O291,K291+O291/F291))</f>
        <v/>
      </c>
    </row>
    <row r="292" spans="4:16" x14ac:dyDescent="0.2">
      <c r="D292" s="25" t="str">
        <f t="shared" si="33"/>
        <v/>
      </c>
      <c r="E292" s="37" t="str">
        <f t="shared" si="34"/>
        <v/>
      </c>
      <c r="F292" s="104" t="str">
        <f>IF(D292&gt;$C$10,"",VLOOKUP(E292,Podaci!L:M,2))</f>
        <v/>
      </c>
      <c r="G292" s="28" t="str">
        <f>IF(D291&gt;=$C$10,"",VLOOKUP(E292,Podaci!E:G,3,TRUE))</f>
        <v/>
      </c>
      <c r="H292" s="34" t="str">
        <f>IF(D291&gt;=$C$10,"",VLOOKUP(E292,Podaci!E:J,6,TRUE))</f>
        <v/>
      </c>
      <c r="I292" s="34" t="str">
        <f t="shared" si="28"/>
        <v/>
      </c>
      <c r="J292" s="84" t="str">
        <f t="shared" si="29"/>
        <v/>
      </c>
      <c r="K292" s="85" t="str">
        <f t="shared" si="30"/>
        <v/>
      </c>
      <c r="L292" s="85" t="str">
        <f t="shared" si="31"/>
        <v/>
      </c>
      <c r="M292" s="85" t="str">
        <f t="shared" si="32"/>
        <v/>
      </c>
      <c r="N292" s="86" t="str">
        <f>IF(D291&gt;=$C$10,"",N291*H292-K292-SUMPRODUCT(--(MONTH(Podaci!$O$5:$O$25)=MONTH(E292)),--(YEAR(Podaci!$O$5:$O$25)=YEAR(E292)),Podaci!$P$5:$P$25))</f>
        <v/>
      </c>
      <c r="O292" s="108" t="str">
        <f>IF(D292&gt;$C$10,"",Podaci!$B$12*(D292=0)+Podaci!$B$14*(MOD(D292,12)=0)*(D292&lt;&gt;$C$10)+Podaci!$B$16)</f>
        <v/>
      </c>
      <c r="P292" s="108" t="str">
        <f>IF(D292&gt;$C$10,"",IF(Podaci!$B$5="kn",K292+O292,K292+O292/F292))</f>
        <v/>
      </c>
    </row>
    <row r="293" spans="4:16" x14ac:dyDescent="0.2">
      <c r="D293" s="25" t="str">
        <f t="shared" si="33"/>
        <v/>
      </c>
      <c r="E293" s="37" t="str">
        <f t="shared" si="34"/>
        <v/>
      </c>
      <c r="F293" s="104" t="str">
        <f>IF(D293&gt;$C$10,"",VLOOKUP(E293,Podaci!L:M,2))</f>
        <v/>
      </c>
      <c r="G293" s="28" t="str">
        <f>IF(D292&gt;=$C$10,"",VLOOKUP(E293,Podaci!E:G,3,TRUE))</f>
        <v/>
      </c>
      <c r="H293" s="34" t="str">
        <f>IF(D292&gt;=$C$10,"",VLOOKUP(E293,Podaci!E:J,6,TRUE))</f>
        <v/>
      </c>
      <c r="I293" s="34" t="str">
        <f t="shared" si="28"/>
        <v/>
      </c>
      <c r="J293" s="84" t="str">
        <f t="shared" si="29"/>
        <v/>
      </c>
      <c r="K293" s="85" t="str">
        <f t="shared" si="30"/>
        <v/>
      </c>
      <c r="L293" s="85" t="str">
        <f t="shared" si="31"/>
        <v/>
      </c>
      <c r="M293" s="85" t="str">
        <f t="shared" si="32"/>
        <v/>
      </c>
      <c r="N293" s="86" t="str">
        <f>IF(D292&gt;=$C$10,"",N292*H293-K293-SUMPRODUCT(--(MONTH(Podaci!$O$5:$O$25)=MONTH(E293)),--(YEAR(Podaci!$O$5:$O$25)=YEAR(E293)),Podaci!$P$5:$P$25))</f>
        <v/>
      </c>
      <c r="O293" s="108" t="str">
        <f>IF(D293&gt;$C$10,"",Podaci!$B$12*(D293=0)+Podaci!$B$14*(MOD(D293,12)=0)*(D293&lt;&gt;$C$10)+Podaci!$B$16)</f>
        <v/>
      </c>
      <c r="P293" s="108" t="str">
        <f>IF(D293&gt;$C$10,"",IF(Podaci!$B$5="kn",K293+O293,K293+O293/F293))</f>
        <v/>
      </c>
    </row>
    <row r="294" spans="4:16" x14ac:dyDescent="0.2">
      <c r="D294" s="25" t="str">
        <f t="shared" si="33"/>
        <v/>
      </c>
      <c r="E294" s="37" t="str">
        <f t="shared" si="34"/>
        <v/>
      </c>
      <c r="F294" s="104" t="str">
        <f>IF(D294&gt;$C$10,"",VLOOKUP(E294,Podaci!L:M,2))</f>
        <v/>
      </c>
      <c r="G294" s="28" t="str">
        <f>IF(D293&gt;=$C$10,"",VLOOKUP(E294,Podaci!E:G,3,TRUE))</f>
        <v/>
      </c>
      <c r="H294" s="34" t="str">
        <f>IF(D293&gt;=$C$10,"",VLOOKUP(E294,Podaci!E:J,6,TRUE))</f>
        <v/>
      </c>
      <c r="I294" s="34" t="str">
        <f t="shared" si="28"/>
        <v/>
      </c>
      <c r="J294" s="84" t="str">
        <f t="shared" si="29"/>
        <v/>
      </c>
      <c r="K294" s="85" t="str">
        <f t="shared" si="30"/>
        <v/>
      </c>
      <c r="L294" s="85" t="str">
        <f t="shared" si="31"/>
        <v/>
      </c>
      <c r="M294" s="85" t="str">
        <f t="shared" si="32"/>
        <v/>
      </c>
      <c r="N294" s="86" t="str">
        <f>IF(D293&gt;=$C$10,"",N293*H294-K294-SUMPRODUCT(--(MONTH(Podaci!$O$5:$O$25)=MONTH(E294)),--(YEAR(Podaci!$O$5:$O$25)=YEAR(E294)),Podaci!$P$5:$P$25))</f>
        <v/>
      </c>
      <c r="O294" s="108" t="str">
        <f>IF(D294&gt;$C$10,"",Podaci!$B$12*(D294=0)+Podaci!$B$14*(MOD(D294,12)=0)*(D294&lt;&gt;$C$10)+Podaci!$B$16)</f>
        <v/>
      </c>
      <c r="P294" s="108" t="str">
        <f>IF(D294&gt;$C$10,"",IF(Podaci!$B$5="kn",K294+O294,K294+O294/F294))</f>
        <v/>
      </c>
    </row>
    <row r="295" spans="4:16" x14ac:dyDescent="0.2">
      <c r="D295" s="25" t="str">
        <f t="shared" si="33"/>
        <v/>
      </c>
      <c r="E295" s="37" t="str">
        <f t="shared" si="34"/>
        <v/>
      </c>
      <c r="F295" s="104" t="str">
        <f>IF(D295&gt;$C$10,"",VLOOKUP(E295,Podaci!L:M,2))</f>
        <v/>
      </c>
      <c r="G295" s="28" t="str">
        <f>IF(D294&gt;=$C$10,"",VLOOKUP(E295,Podaci!E:G,3,TRUE))</f>
        <v/>
      </c>
      <c r="H295" s="34" t="str">
        <f>IF(D294&gt;=$C$10,"",VLOOKUP(E295,Podaci!E:J,6,TRUE))</f>
        <v/>
      </c>
      <c r="I295" s="34" t="str">
        <f t="shared" si="28"/>
        <v/>
      </c>
      <c r="J295" s="84" t="str">
        <f t="shared" si="29"/>
        <v/>
      </c>
      <c r="K295" s="85" t="str">
        <f t="shared" si="30"/>
        <v/>
      </c>
      <c r="L295" s="85" t="str">
        <f t="shared" si="31"/>
        <v/>
      </c>
      <c r="M295" s="85" t="str">
        <f t="shared" si="32"/>
        <v/>
      </c>
      <c r="N295" s="86" t="str">
        <f>IF(D294&gt;=$C$10,"",N294*H295-K295-SUMPRODUCT(--(MONTH(Podaci!$O$5:$O$25)=MONTH(E295)),--(YEAR(Podaci!$O$5:$O$25)=YEAR(E295)),Podaci!$P$5:$P$25))</f>
        <v/>
      </c>
      <c r="O295" s="108" t="str">
        <f>IF(D295&gt;$C$10,"",Podaci!$B$12*(D295=0)+Podaci!$B$14*(MOD(D295,12)=0)*(D295&lt;&gt;$C$10)+Podaci!$B$16)</f>
        <v/>
      </c>
      <c r="P295" s="108" t="str">
        <f>IF(D295&gt;$C$10,"",IF(Podaci!$B$5="kn",K295+O295,K295+O295/F295))</f>
        <v/>
      </c>
    </row>
    <row r="296" spans="4:16" x14ac:dyDescent="0.2">
      <c r="D296" s="25" t="str">
        <f t="shared" si="33"/>
        <v/>
      </c>
      <c r="E296" s="37" t="str">
        <f t="shared" si="34"/>
        <v/>
      </c>
      <c r="F296" s="104" t="str">
        <f>IF(D296&gt;$C$10,"",VLOOKUP(E296,Podaci!L:M,2))</f>
        <v/>
      </c>
      <c r="G296" s="28" t="str">
        <f>IF(D295&gt;=$C$10,"",VLOOKUP(E296,Podaci!E:G,3,TRUE))</f>
        <v/>
      </c>
      <c r="H296" s="34" t="str">
        <f>IF(D295&gt;=$C$10,"",VLOOKUP(E296,Podaci!E:J,6,TRUE))</f>
        <v/>
      </c>
      <c r="I296" s="34" t="str">
        <f t="shared" si="28"/>
        <v/>
      </c>
      <c r="J296" s="84" t="str">
        <f t="shared" si="29"/>
        <v/>
      </c>
      <c r="K296" s="85" t="str">
        <f t="shared" si="30"/>
        <v/>
      </c>
      <c r="L296" s="85" t="str">
        <f t="shared" si="31"/>
        <v/>
      </c>
      <c r="M296" s="85" t="str">
        <f t="shared" si="32"/>
        <v/>
      </c>
      <c r="N296" s="86" t="str">
        <f>IF(D295&gt;=$C$10,"",N295*H296-K296-SUMPRODUCT(--(MONTH(Podaci!$O$5:$O$25)=MONTH(E296)),--(YEAR(Podaci!$O$5:$O$25)=YEAR(E296)),Podaci!$P$5:$P$25))</f>
        <v/>
      </c>
      <c r="O296" s="108" t="str">
        <f>IF(D296&gt;$C$10,"",Podaci!$B$12*(D296=0)+Podaci!$B$14*(MOD(D296,12)=0)*(D296&lt;&gt;$C$10)+Podaci!$B$16)</f>
        <v/>
      </c>
      <c r="P296" s="108" t="str">
        <f>IF(D296&gt;$C$10,"",IF(Podaci!$B$5="kn",K296+O296,K296+O296/F296))</f>
        <v/>
      </c>
    </row>
    <row r="297" spans="4:16" x14ac:dyDescent="0.2">
      <c r="D297" s="25" t="str">
        <f t="shared" si="33"/>
        <v/>
      </c>
      <c r="E297" s="37" t="str">
        <f t="shared" si="34"/>
        <v/>
      </c>
      <c r="F297" s="104" t="str">
        <f>IF(D297&gt;$C$10,"",VLOOKUP(E297,Podaci!L:M,2))</f>
        <v/>
      </c>
      <c r="G297" s="28" t="str">
        <f>IF(D296&gt;=$C$10,"",VLOOKUP(E297,Podaci!E:G,3,TRUE))</f>
        <v/>
      </c>
      <c r="H297" s="34" t="str">
        <f>IF(D296&gt;=$C$10,"",VLOOKUP(E297,Podaci!E:J,6,TRUE))</f>
        <v/>
      </c>
      <c r="I297" s="34" t="str">
        <f t="shared" si="28"/>
        <v/>
      </c>
      <c r="J297" s="84" t="str">
        <f t="shared" si="29"/>
        <v/>
      </c>
      <c r="K297" s="85" t="str">
        <f t="shared" si="30"/>
        <v/>
      </c>
      <c r="L297" s="85" t="str">
        <f t="shared" si="31"/>
        <v/>
      </c>
      <c r="M297" s="85" t="str">
        <f t="shared" si="32"/>
        <v/>
      </c>
      <c r="N297" s="86" t="str">
        <f>IF(D296&gt;=$C$10,"",N296*H297-K297-SUMPRODUCT(--(MONTH(Podaci!$O$5:$O$25)=MONTH(E297)),--(YEAR(Podaci!$O$5:$O$25)=YEAR(E297)),Podaci!$P$5:$P$25))</f>
        <v/>
      </c>
      <c r="O297" s="108" t="str">
        <f>IF(D297&gt;$C$10,"",Podaci!$B$12*(D297=0)+Podaci!$B$14*(MOD(D297,12)=0)*(D297&lt;&gt;$C$10)+Podaci!$B$16)</f>
        <v/>
      </c>
      <c r="P297" s="108" t="str">
        <f>IF(D297&gt;$C$10,"",IF(Podaci!$B$5="kn",K297+O297,K297+O297/F297))</f>
        <v/>
      </c>
    </row>
    <row r="298" spans="4:16" x14ac:dyDescent="0.2">
      <c r="D298" s="25" t="str">
        <f t="shared" si="33"/>
        <v/>
      </c>
      <c r="E298" s="37" t="str">
        <f t="shared" si="34"/>
        <v/>
      </c>
      <c r="F298" s="104" t="str">
        <f>IF(D298&gt;$C$10,"",VLOOKUP(E298,Podaci!L:M,2))</f>
        <v/>
      </c>
      <c r="G298" s="28" t="str">
        <f>IF(D297&gt;=$C$10,"",VLOOKUP(E298,Podaci!E:G,3,TRUE))</f>
        <v/>
      </c>
      <c r="H298" s="34" t="str">
        <f>IF(D297&gt;=$C$10,"",VLOOKUP(E298,Podaci!E:J,6,TRUE))</f>
        <v/>
      </c>
      <c r="I298" s="34" t="str">
        <f t="shared" si="28"/>
        <v/>
      </c>
      <c r="J298" s="84" t="str">
        <f t="shared" si="29"/>
        <v/>
      </c>
      <c r="K298" s="85" t="str">
        <f t="shared" si="30"/>
        <v/>
      </c>
      <c r="L298" s="85" t="str">
        <f t="shared" si="31"/>
        <v/>
      </c>
      <c r="M298" s="85" t="str">
        <f t="shared" si="32"/>
        <v/>
      </c>
      <c r="N298" s="86" t="str">
        <f>IF(D297&gt;=$C$10,"",N297*H298-K298-SUMPRODUCT(--(MONTH(Podaci!$O$5:$O$25)=MONTH(E298)),--(YEAR(Podaci!$O$5:$O$25)=YEAR(E298)),Podaci!$P$5:$P$25))</f>
        <v/>
      </c>
      <c r="O298" s="108" t="str">
        <f>IF(D298&gt;$C$10,"",Podaci!$B$12*(D298=0)+Podaci!$B$14*(MOD(D298,12)=0)*(D298&lt;&gt;$C$10)+Podaci!$B$16)</f>
        <v/>
      </c>
      <c r="P298" s="108" t="str">
        <f>IF(D298&gt;$C$10,"",IF(Podaci!$B$5="kn",K298+O298,K298+O298/F298))</f>
        <v/>
      </c>
    </row>
    <row r="299" spans="4:16" x14ac:dyDescent="0.2">
      <c r="D299" s="25" t="str">
        <f t="shared" si="33"/>
        <v/>
      </c>
      <c r="E299" s="37" t="str">
        <f t="shared" si="34"/>
        <v/>
      </c>
      <c r="F299" s="104" t="str">
        <f>IF(D299&gt;$C$10,"",VLOOKUP(E299,Podaci!L:M,2))</f>
        <v/>
      </c>
      <c r="G299" s="28" t="str">
        <f>IF(D298&gt;=$C$10,"",VLOOKUP(E299,Podaci!E:G,3,TRUE))</f>
        <v/>
      </c>
      <c r="H299" s="34" t="str">
        <f>IF(D298&gt;=$C$10,"",VLOOKUP(E299,Podaci!E:J,6,TRUE))</f>
        <v/>
      </c>
      <c r="I299" s="34" t="str">
        <f t="shared" si="28"/>
        <v/>
      </c>
      <c r="J299" s="84" t="str">
        <f t="shared" si="29"/>
        <v/>
      </c>
      <c r="K299" s="85" t="str">
        <f t="shared" si="30"/>
        <v/>
      </c>
      <c r="L299" s="85" t="str">
        <f t="shared" si="31"/>
        <v/>
      </c>
      <c r="M299" s="85" t="str">
        <f t="shared" si="32"/>
        <v/>
      </c>
      <c r="N299" s="86" t="str">
        <f>IF(D298&gt;=$C$10,"",N298*H299-K299-SUMPRODUCT(--(MONTH(Podaci!$O$5:$O$25)=MONTH(E299)),--(YEAR(Podaci!$O$5:$O$25)=YEAR(E299)),Podaci!$P$5:$P$25))</f>
        <v/>
      </c>
      <c r="O299" s="108" t="str">
        <f>IF(D299&gt;$C$10,"",Podaci!$B$12*(D299=0)+Podaci!$B$14*(MOD(D299,12)=0)*(D299&lt;&gt;$C$10)+Podaci!$B$16)</f>
        <v/>
      </c>
      <c r="P299" s="108" t="str">
        <f>IF(D299&gt;$C$10,"",IF(Podaci!$B$5="kn",K299+O299,K299+O299/F299))</f>
        <v/>
      </c>
    </row>
    <row r="300" spans="4:16" x14ac:dyDescent="0.2">
      <c r="D300" s="25" t="str">
        <f t="shared" si="33"/>
        <v/>
      </c>
      <c r="E300" s="37" t="str">
        <f t="shared" si="34"/>
        <v/>
      </c>
      <c r="F300" s="104" t="str">
        <f>IF(D300&gt;$C$10,"",VLOOKUP(E300,Podaci!L:M,2))</f>
        <v/>
      </c>
      <c r="G300" s="28" t="str">
        <f>IF(D299&gt;=$C$10,"",VLOOKUP(E300,Podaci!E:G,3,TRUE))</f>
        <v/>
      </c>
      <c r="H300" s="34" t="str">
        <f>IF(D299&gt;=$C$10,"",VLOOKUP(E300,Podaci!E:J,6,TRUE))</f>
        <v/>
      </c>
      <c r="I300" s="34" t="str">
        <f t="shared" si="28"/>
        <v/>
      </c>
      <c r="J300" s="84" t="str">
        <f t="shared" si="29"/>
        <v/>
      </c>
      <c r="K300" s="85" t="str">
        <f t="shared" si="30"/>
        <v/>
      </c>
      <c r="L300" s="85" t="str">
        <f t="shared" si="31"/>
        <v/>
      </c>
      <c r="M300" s="85" t="str">
        <f t="shared" si="32"/>
        <v/>
      </c>
      <c r="N300" s="86" t="str">
        <f>IF(D299&gt;=$C$10,"",N299*H300-K300-SUMPRODUCT(--(MONTH(Podaci!$O$5:$O$25)=MONTH(E300)),--(YEAR(Podaci!$O$5:$O$25)=YEAR(E300)),Podaci!$P$5:$P$25))</f>
        <v/>
      </c>
      <c r="O300" s="108" t="str">
        <f>IF(D300&gt;$C$10,"",Podaci!$B$12*(D300=0)+Podaci!$B$14*(MOD(D300,12)=0)*(D300&lt;&gt;$C$10)+Podaci!$B$16)</f>
        <v/>
      </c>
      <c r="P300" s="108" t="str">
        <f>IF(D300&gt;$C$10,"",IF(Podaci!$B$5="kn",K300+O300,K300+O300/F300))</f>
        <v/>
      </c>
    </row>
    <row r="301" spans="4:16" x14ac:dyDescent="0.2">
      <c r="D301" s="25" t="str">
        <f t="shared" si="33"/>
        <v/>
      </c>
      <c r="E301" s="37" t="str">
        <f t="shared" si="34"/>
        <v/>
      </c>
      <c r="F301" s="104" t="str">
        <f>IF(D301&gt;$C$10,"",VLOOKUP(E301,Podaci!L:M,2))</f>
        <v/>
      </c>
      <c r="G301" s="28" t="str">
        <f>IF(D300&gt;=$C$10,"",VLOOKUP(E301,Podaci!E:G,3,TRUE))</f>
        <v/>
      </c>
      <c r="H301" s="34" t="str">
        <f>IF(D300&gt;=$C$10,"",VLOOKUP(E301,Podaci!E:J,6,TRUE))</f>
        <v/>
      </c>
      <c r="I301" s="34" t="str">
        <f t="shared" si="28"/>
        <v/>
      </c>
      <c r="J301" s="84" t="str">
        <f t="shared" si="29"/>
        <v/>
      </c>
      <c r="K301" s="85" t="str">
        <f t="shared" si="30"/>
        <v/>
      </c>
      <c r="L301" s="85" t="str">
        <f t="shared" si="31"/>
        <v/>
      </c>
      <c r="M301" s="85" t="str">
        <f t="shared" si="32"/>
        <v/>
      </c>
      <c r="N301" s="86" t="str">
        <f>IF(D300&gt;=$C$10,"",N300*H301-K301-SUMPRODUCT(--(MONTH(Podaci!$O$5:$O$25)=MONTH(E301)),--(YEAR(Podaci!$O$5:$O$25)=YEAR(E301)),Podaci!$P$5:$P$25))</f>
        <v/>
      </c>
      <c r="O301" s="108" t="str">
        <f>IF(D301&gt;$C$10,"",Podaci!$B$12*(D301=0)+Podaci!$B$14*(MOD(D301,12)=0)*(D301&lt;&gt;$C$10)+Podaci!$B$16)</f>
        <v/>
      </c>
      <c r="P301" s="108" t="str">
        <f>IF(D301&gt;$C$10,"",IF(Podaci!$B$5="kn",K301+O301,K301+O301/F301))</f>
        <v/>
      </c>
    </row>
    <row r="302" spans="4:16" x14ac:dyDescent="0.2">
      <c r="D302" s="25" t="str">
        <f t="shared" si="33"/>
        <v/>
      </c>
      <c r="E302" s="37" t="str">
        <f t="shared" si="34"/>
        <v/>
      </c>
      <c r="F302" s="104" t="str">
        <f>IF(D302&gt;$C$10,"",VLOOKUP(E302,Podaci!L:M,2))</f>
        <v/>
      </c>
      <c r="G302" s="28" t="str">
        <f>IF(D301&gt;=$C$10,"",VLOOKUP(E302,Podaci!E:G,3,TRUE))</f>
        <v/>
      </c>
      <c r="H302" s="34" t="str">
        <f>IF(D301&gt;=$C$10,"",VLOOKUP(E302,Podaci!E:J,6,TRUE))</f>
        <v/>
      </c>
      <c r="I302" s="34" t="str">
        <f t="shared" si="28"/>
        <v/>
      </c>
      <c r="J302" s="84" t="str">
        <f t="shared" si="29"/>
        <v/>
      </c>
      <c r="K302" s="85" t="str">
        <f t="shared" si="30"/>
        <v/>
      </c>
      <c r="L302" s="85" t="str">
        <f t="shared" si="31"/>
        <v/>
      </c>
      <c r="M302" s="85" t="str">
        <f t="shared" si="32"/>
        <v/>
      </c>
      <c r="N302" s="86" t="str">
        <f>IF(D301&gt;=$C$10,"",N301*H302-K302-SUMPRODUCT(--(MONTH(Podaci!$O$5:$O$25)=MONTH(E302)),--(YEAR(Podaci!$O$5:$O$25)=YEAR(E302)),Podaci!$P$5:$P$25))</f>
        <v/>
      </c>
      <c r="O302" s="108" t="str">
        <f>IF(D302&gt;$C$10,"",Podaci!$B$12*(D302=0)+Podaci!$B$14*(MOD(D302,12)=0)*(D302&lt;&gt;$C$10)+Podaci!$B$16)</f>
        <v/>
      </c>
      <c r="P302" s="108" t="str">
        <f>IF(D302&gt;$C$10,"",IF(Podaci!$B$5="kn",K302+O302,K302+O302/F302))</f>
        <v/>
      </c>
    </row>
    <row r="303" spans="4:16" x14ac:dyDescent="0.2">
      <c r="D303" s="25" t="str">
        <f t="shared" si="33"/>
        <v/>
      </c>
      <c r="E303" s="37" t="str">
        <f t="shared" si="34"/>
        <v/>
      </c>
      <c r="F303" s="104" t="str">
        <f>IF(D303&gt;$C$10,"",VLOOKUP(E303,Podaci!L:M,2))</f>
        <v/>
      </c>
      <c r="G303" s="28" t="str">
        <f>IF(D302&gt;=$C$10,"",VLOOKUP(E303,Podaci!E:G,3,TRUE))</f>
        <v/>
      </c>
      <c r="H303" s="34" t="str">
        <f>IF(D302&gt;=$C$10,"",VLOOKUP(E303,Podaci!E:J,6,TRUE))</f>
        <v/>
      </c>
      <c r="I303" s="34" t="str">
        <f t="shared" si="28"/>
        <v/>
      </c>
      <c r="J303" s="84" t="str">
        <f t="shared" si="29"/>
        <v/>
      </c>
      <c r="K303" s="85" t="str">
        <f t="shared" si="30"/>
        <v/>
      </c>
      <c r="L303" s="85" t="str">
        <f t="shared" si="31"/>
        <v/>
      </c>
      <c r="M303" s="85" t="str">
        <f t="shared" si="32"/>
        <v/>
      </c>
      <c r="N303" s="86" t="str">
        <f>IF(D302&gt;=$C$10,"",N302*H303-K303-SUMPRODUCT(--(MONTH(Podaci!$O$5:$O$25)=MONTH(E303)),--(YEAR(Podaci!$O$5:$O$25)=YEAR(E303)),Podaci!$P$5:$P$25))</f>
        <v/>
      </c>
      <c r="O303" s="108" t="str">
        <f>IF(D303&gt;$C$10,"",Podaci!$B$12*(D303=0)+Podaci!$B$14*(MOD(D303,12)=0)*(D303&lt;&gt;$C$10)+Podaci!$B$16)</f>
        <v/>
      </c>
      <c r="P303" s="108" t="str">
        <f>IF(D303&gt;$C$10,"",IF(Podaci!$B$5="kn",K303+O303,K303+O303/F303))</f>
        <v/>
      </c>
    </row>
    <row r="304" spans="4:16" x14ac:dyDescent="0.2">
      <c r="D304" s="25" t="str">
        <f t="shared" si="33"/>
        <v/>
      </c>
      <c r="E304" s="37" t="str">
        <f t="shared" si="34"/>
        <v/>
      </c>
      <c r="F304" s="104" t="str">
        <f>IF(D304&gt;$C$10,"",VLOOKUP(E304,Podaci!L:M,2))</f>
        <v/>
      </c>
      <c r="G304" s="28" t="str">
        <f>IF(D303&gt;=$C$10,"",VLOOKUP(E304,Podaci!E:G,3,TRUE))</f>
        <v/>
      </c>
      <c r="H304" s="34" t="str">
        <f>IF(D303&gt;=$C$10,"",VLOOKUP(E304,Podaci!E:J,6,TRUE))</f>
        <v/>
      </c>
      <c r="I304" s="34" t="str">
        <f t="shared" si="28"/>
        <v/>
      </c>
      <c r="J304" s="84" t="str">
        <f t="shared" si="29"/>
        <v/>
      </c>
      <c r="K304" s="85" t="str">
        <f t="shared" si="30"/>
        <v/>
      </c>
      <c r="L304" s="85" t="str">
        <f t="shared" si="31"/>
        <v/>
      </c>
      <c r="M304" s="85" t="str">
        <f t="shared" si="32"/>
        <v/>
      </c>
      <c r="N304" s="86" t="str">
        <f>IF(D303&gt;=$C$10,"",N303*H304-K304-SUMPRODUCT(--(MONTH(Podaci!$O$5:$O$25)=MONTH(E304)),--(YEAR(Podaci!$O$5:$O$25)=YEAR(E304)),Podaci!$P$5:$P$25))</f>
        <v/>
      </c>
      <c r="O304" s="108" t="str">
        <f>IF(D304&gt;$C$10,"",Podaci!$B$12*(D304=0)+Podaci!$B$14*(MOD(D304,12)=0)*(D304&lt;&gt;$C$10)+Podaci!$B$16)</f>
        <v/>
      </c>
      <c r="P304" s="108" t="str">
        <f>IF(D304&gt;$C$10,"",IF(Podaci!$B$5="kn",K304+O304,K304+O304/F304))</f>
        <v/>
      </c>
    </row>
    <row r="305" spans="4:16" x14ac:dyDescent="0.2">
      <c r="D305" s="25" t="str">
        <f t="shared" si="33"/>
        <v/>
      </c>
      <c r="E305" s="37" t="str">
        <f t="shared" si="34"/>
        <v/>
      </c>
      <c r="F305" s="104" t="str">
        <f>IF(D305&gt;$C$10,"",VLOOKUP(E305,Podaci!L:M,2))</f>
        <v/>
      </c>
      <c r="G305" s="28" t="str">
        <f>IF(D304&gt;=$C$10,"",VLOOKUP(E305,Podaci!E:G,3,TRUE))</f>
        <v/>
      </c>
      <c r="H305" s="34" t="str">
        <f>IF(D304&gt;=$C$10,"",VLOOKUP(E305,Podaci!E:J,6,TRUE))</f>
        <v/>
      </c>
      <c r="I305" s="34" t="str">
        <f t="shared" si="28"/>
        <v/>
      </c>
      <c r="J305" s="84" t="str">
        <f t="shared" si="29"/>
        <v/>
      </c>
      <c r="K305" s="85" t="str">
        <f t="shared" si="30"/>
        <v/>
      </c>
      <c r="L305" s="85" t="str">
        <f t="shared" si="31"/>
        <v/>
      </c>
      <c r="M305" s="85" t="str">
        <f t="shared" si="32"/>
        <v/>
      </c>
      <c r="N305" s="86" t="str">
        <f>IF(D304&gt;=$C$10,"",N304*H305-K305-SUMPRODUCT(--(MONTH(Podaci!$O$5:$O$25)=MONTH(E305)),--(YEAR(Podaci!$O$5:$O$25)=YEAR(E305)),Podaci!$P$5:$P$25))</f>
        <v/>
      </c>
      <c r="O305" s="108" t="str">
        <f>IF(D305&gt;$C$10,"",Podaci!$B$12*(D305=0)+Podaci!$B$14*(MOD(D305,12)=0)*(D305&lt;&gt;$C$10)+Podaci!$B$16)</f>
        <v/>
      </c>
      <c r="P305" s="108" t="str">
        <f>IF(D305&gt;$C$10,"",IF(Podaci!$B$5="kn",K305+O305,K305+O305/F305))</f>
        <v/>
      </c>
    </row>
    <row r="306" spans="4:16" x14ac:dyDescent="0.2">
      <c r="D306" s="25" t="str">
        <f t="shared" si="33"/>
        <v/>
      </c>
      <c r="E306" s="37" t="str">
        <f t="shared" si="34"/>
        <v/>
      </c>
      <c r="F306" s="104" t="str">
        <f>IF(D306&gt;$C$10,"",VLOOKUP(E306,Podaci!L:M,2))</f>
        <v/>
      </c>
      <c r="G306" s="28" t="str">
        <f>IF(D305&gt;=$C$10,"",VLOOKUP(E306,Podaci!E:G,3,TRUE))</f>
        <v/>
      </c>
      <c r="H306" s="34" t="str">
        <f>IF(D305&gt;=$C$10,"",VLOOKUP(E306,Podaci!E:J,6,TRUE))</f>
        <v/>
      </c>
      <c r="I306" s="34" t="str">
        <f t="shared" si="28"/>
        <v/>
      </c>
      <c r="J306" s="84" t="str">
        <f t="shared" si="29"/>
        <v/>
      </c>
      <c r="K306" s="85" t="str">
        <f t="shared" si="30"/>
        <v/>
      </c>
      <c r="L306" s="85" t="str">
        <f t="shared" si="31"/>
        <v/>
      </c>
      <c r="M306" s="85" t="str">
        <f t="shared" si="32"/>
        <v/>
      </c>
      <c r="N306" s="86" t="str">
        <f>IF(D305&gt;=$C$10,"",N305*H306-K306-SUMPRODUCT(--(MONTH(Podaci!$O$5:$O$25)=MONTH(E306)),--(YEAR(Podaci!$O$5:$O$25)=YEAR(E306)),Podaci!$P$5:$P$25))</f>
        <v/>
      </c>
      <c r="O306" s="108" t="str">
        <f>IF(D306&gt;$C$10,"",Podaci!$B$12*(D306=0)+Podaci!$B$14*(MOD(D306,12)=0)*(D306&lt;&gt;$C$10)+Podaci!$B$16)</f>
        <v/>
      </c>
      <c r="P306" s="108" t="str">
        <f>IF(D306&gt;$C$10,"",IF(Podaci!$B$5="kn",K306+O306,K306+O306/F306))</f>
        <v/>
      </c>
    </row>
    <row r="307" spans="4:16" x14ac:dyDescent="0.2">
      <c r="D307" s="25" t="str">
        <f t="shared" si="33"/>
        <v/>
      </c>
      <c r="E307" s="37" t="str">
        <f t="shared" si="34"/>
        <v/>
      </c>
      <c r="F307" s="104" t="str">
        <f>IF(D307&gt;$C$10,"",VLOOKUP(E307,Podaci!L:M,2))</f>
        <v/>
      </c>
      <c r="G307" s="28" t="str">
        <f>IF(D306&gt;=$C$10,"",VLOOKUP(E307,Podaci!E:G,3,TRUE))</f>
        <v/>
      </c>
      <c r="H307" s="34" t="str">
        <f>IF(D306&gt;=$C$10,"",VLOOKUP(E307,Podaci!E:J,6,TRUE))</f>
        <v/>
      </c>
      <c r="I307" s="34" t="str">
        <f t="shared" si="28"/>
        <v/>
      </c>
      <c r="J307" s="84" t="str">
        <f t="shared" si="29"/>
        <v/>
      </c>
      <c r="K307" s="85" t="str">
        <f t="shared" si="30"/>
        <v/>
      </c>
      <c r="L307" s="85" t="str">
        <f t="shared" si="31"/>
        <v/>
      </c>
      <c r="M307" s="85" t="str">
        <f t="shared" si="32"/>
        <v/>
      </c>
      <c r="N307" s="86" t="str">
        <f>IF(D306&gt;=$C$10,"",N306*H307-K307-SUMPRODUCT(--(MONTH(Podaci!$O$5:$O$25)=MONTH(E307)),--(YEAR(Podaci!$O$5:$O$25)=YEAR(E307)),Podaci!$P$5:$P$25))</f>
        <v/>
      </c>
      <c r="O307" s="108" t="str">
        <f>IF(D307&gt;$C$10,"",Podaci!$B$12*(D307=0)+Podaci!$B$14*(MOD(D307,12)=0)*(D307&lt;&gt;$C$10)+Podaci!$B$16)</f>
        <v/>
      </c>
      <c r="P307" s="108" t="str">
        <f>IF(D307&gt;$C$10,"",IF(Podaci!$B$5="kn",K307+O307,K307+O307/F307))</f>
        <v/>
      </c>
    </row>
    <row r="308" spans="4:16" x14ac:dyDescent="0.2">
      <c r="D308" s="25" t="str">
        <f t="shared" si="33"/>
        <v/>
      </c>
      <c r="E308" s="37" t="str">
        <f t="shared" si="34"/>
        <v/>
      </c>
      <c r="F308" s="104" t="str">
        <f>IF(D308&gt;$C$10,"",VLOOKUP(E308,Podaci!L:M,2))</f>
        <v/>
      </c>
      <c r="G308" s="28" t="str">
        <f>IF(D307&gt;=$C$10,"",VLOOKUP(E308,Podaci!E:G,3,TRUE))</f>
        <v/>
      </c>
      <c r="H308" s="34" t="str">
        <f>IF(D307&gt;=$C$10,"",VLOOKUP(E308,Podaci!E:J,6,TRUE))</f>
        <v/>
      </c>
      <c r="I308" s="34" t="str">
        <f t="shared" si="28"/>
        <v/>
      </c>
      <c r="J308" s="84" t="str">
        <f t="shared" si="29"/>
        <v/>
      </c>
      <c r="K308" s="85" t="str">
        <f t="shared" si="30"/>
        <v/>
      </c>
      <c r="L308" s="85" t="str">
        <f t="shared" si="31"/>
        <v/>
      </c>
      <c r="M308" s="85" t="str">
        <f t="shared" si="32"/>
        <v/>
      </c>
      <c r="N308" s="86" t="str">
        <f>IF(D307&gt;=$C$10,"",N307*H308-K308-SUMPRODUCT(--(MONTH(Podaci!$O$5:$O$25)=MONTH(E308)),--(YEAR(Podaci!$O$5:$O$25)=YEAR(E308)),Podaci!$P$5:$P$25))</f>
        <v/>
      </c>
      <c r="O308" s="108" t="str">
        <f>IF(D308&gt;$C$10,"",Podaci!$B$12*(D308=0)+Podaci!$B$14*(MOD(D308,12)=0)*(D308&lt;&gt;$C$10)+Podaci!$B$16)</f>
        <v/>
      </c>
      <c r="P308" s="108" t="str">
        <f>IF(D308&gt;$C$10,"",IF(Podaci!$B$5="kn",K308+O308,K308+O308/F308))</f>
        <v/>
      </c>
    </row>
    <row r="309" spans="4:16" x14ac:dyDescent="0.2">
      <c r="D309" s="25" t="str">
        <f t="shared" si="33"/>
        <v/>
      </c>
      <c r="E309" s="37" t="str">
        <f t="shared" si="34"/>
        <v/>
      </c>
      <c r="F309" s="104" t="str">
        <f>IF(D309&gt;$C$10,"",VLOOKUP(E309,Podaci!L:M,2))</f>
        <v/>
      </c>
      <c r="G309" s="28" t="str">
        <f>IF(D308&gt;=$C$10,"",VLOOKUP(E309,Podaci!E:G,3,TRUE))</f>
        <v/>
      </c>
      <c r="H309" s="34" t="str">
        <f>IF(D308&gt;=$C$10,"",VLOOKUP(E309,Podaci!E:J,6,TRUE))</f>
        <v/>
      </c>
      <c r="I309" s="34" t="str">
        <f t="shared" si="28"/>
        <v/>
      </c>
      <c r="J309" s="84" t="str">
        <f t="shared" si="29"/>
        <v/>
      </c>
      <c r="K309" s="85" t="str">
        <f t="shared" si="30"/>
        <v/>
      </c>
      <c r="L309" s="85" t="str">
        <f t="shared" si="31"/>
        <v/>
      </c>
      <c r="M309" s="85" t="str">
        <f t="shared" si="32"/>
        <v/>
      </c>
      <c r="N309" s="86" t="str">
        <f>IF(D308&gt;=$C$10,"",N308*H309-K309-SUMPRODUCT(--(MONTH(Podaci!$O$5:$O$25)=MONTH(E309)),--(YEAR(Podaci!$O$5:$O$25)=YEAR(E309)),Podaci!$P$5:$P$25))</f>
        <v/>
      </c>
      <c r="O309" s="108" t="str">
        <f>IF(D309&gt;$C$10,"",Podaci!$B$12*(D309=0)+Podaci!$B$14*(MOD(D309,12)=0)*(D309&lt;&gt;$C$10)+Podaci!$B$16)</f>
        <v/>
      </c>
      <c r="P309" s="108" t="str">
        <f>IF(D309&gt;$C$10,"",IF(Podaci!$B$5="kn",K309+O309,K309+O309/F309))</f>
        <v/>
      </c>
    </row>
    <row r="310" spans="4:16" x14ac:dyDescent="0.2">
      <c r="D310" s="25" t="str">
        <f t="shared" si="33"/>
        <v/>
      </c>
      <c r="E310" s="37" t="str">
        <f t="shared" si="34"/>
        <v/>
      </c>
      <c r="F310" s="104" t="str">
        <f>IF(D310&gt;$C$10,"",VLOOKUP(E310,Podaci!L:M,2))</f>
        <v/>
      </c>
      <c r="G310" s="28" t="str">
        <f>IF(D309&gt;=$C$10,"",VLOOKUP(E310,Podaci!E:G,3,TRUE))</f>
        <v/>
      </c>
      <c r="H310" s="34" t="str">
        <f>IF(D309&gt;=$C$10,"",VLOOKUP(E310,Podaci!E:J,6,TRUE))</f>
        <v/>
      </c>
      <c r="I310" s="34" t="str">
        <f t="shared" si="28"/>
        <v/>
      </c>
      <c r="J310" s="84" t="str">
        <f t="shared" si="29"/>
        <v/>
      </c>
      <c r="K310" s="85" t="str">
        <f t="shared" si="30"/>
        <v/>
      </c>
      <c r="L310" s="85" t="str">
        <f t="shared" si="31"/>
        <v/>
      </c>
      <c r="M310" s="85" t="str">
        <f t="shared" si="32"/>
        <v/>
      </c>
      <c r="N310" s="86" t="str">
        <f>IF(D309&gt;=$C$10,"",N309*H310-K310-SUMPRODUCT(--(MONTH(Podaci!$O$5:$O$25)=MONTH(E310)),--(YEAR(Podaci!$O$5:$O$25)=YEAR(E310)),Podaci!$P$5:$P$25))</f>
        <v/>
      </c>
      <c r="O310" s="108" t="str">
        <f>IF(D310&gt;$C$10,"",Podaci!$B$12*(D310=0)+Podaci!$B$14*(MOD(D310,12)=0)*(D310&lt;&gt;$C$10)+Podaci!$B$16)</f>
        <v/>
      </c>
      <c r="P310" s="108" t="str">
        <f>IF(D310&gt;$C$10,"",IF(Podaci!$B$5="kn",K310+O310,K310+O310/F310))</f>
        <v/>
      </c>
    </row>
    <row r="311" spans="4:16" x14ac:dyDescent="0.2">
      <c r="D311" s="25" t="str">
        <f t="shared" si="33"/>
        <v/>
      </c>
      <c r="E311" s="37" t="str">
        <f t="shared" si="34"/>
        <v/>
      </c>
      <c r="F311" s="104" t="str">
        <f>IF(D311&gt;$C$10,"",VLOOKUP(E311,Podaci!L:M,2))</f>
        <v/>
      </c>
      <c r="G311" s="28" t="str">
        <f>IF(D310&gt;=$C$10,"",VLOOKUP(E311,Podaci!E:G,3,TRUE))</f>
        <v/>
      </c>
      <c r="H311" s="34" t="str">
        <f>IF(D310&gt;=$C$10,"",VLOOKUP(E311,Podaci!E:J,6,TRUE))</f>
        <v/>
      </c>
      <c r="I311" s="34" t="str">
        <f t="shared" si="28"/>
        <v/>
      </c>
      <c r="J311" s="84" t="str">
        <f t="shared" si="29"/>
        <v/>
      </c>
      <c r="K311" s="85" t="str">
        <f t="shared" si="30"/>
        <v/>
      </c>
      <c r="L311" s="85" t="str">
        <f t="shared" si="31"/>
        <v/>
      </c>
      <c r="M311" s="85" t="str">
        <f t="shared" si="32"/>
        <v/>
      </c>
      <c r="N311" s="86" t="str">
        <f>IF(D310&gt;=$C$10,"",N310*H311-K311-SUMPRODUCT(--(MONTH(Podaci!$O$5:$O$25)=MONTH(E311)),--(YEAR(Podaci!$O$5:$O$25)=YEAR(E311)),Podaci!$P$5:$P$25))</f>
        <v/>
      </c>
      <c r="O311" s="108" t="str">
        <f>IF(D311&gt;$C$10,"",Podaci!$B$12*(D311=0)+Podaci!$B$14*(MOD(D311,12)=0)*(D311&lt;&gt;$C$10)+Podaci!$B$16)</f>
        <v/>
      </c>
      <c r="P311" s="108" t="str">
        <f>IF(D311&gt;$C$10,"",IF(Podaci!$B$5="kn",K311+O311,K311+O311/F311))</f>
        <v/>
      </c>
    </row>
    <row r="312" spans="4:16" x14ac:dyDescent="0.2">
      <c r="D312" s="25" t="str">
        <f t="shared" si="33"/>
        <v/>
      </c>
      <c r="E312" s="37" t="str">
        <f t="shared" si="34"/>
        <v/>
      </c>
      <c r="F312" s="104" t="str">
        <f>IF(D312&gt;$C$10,"",VLOOKUP(E312,Podaci!L:M,2))</f>
        <v/>
      </c>
      <c r="G312" s="28" t="str">
        <f>IF(D311&gt;=$C$10,"",VLOOKUP(E312,Podaci!E:G,3,TRUE))</f>
        <v/>
      </c>
      <c r="H312" s="34" t="str">
        <f>IF(D311&gt;=$C$10,"",VLOOKUP(E312,Podaci!E:J,6,TRUE))</f>
        <v/>
      </c>
      <c r="I312" s="34" t="str">
        <f t="shared" si="28"/>
        <v/>
      </c>
      <c r="J312" s="84" t="str">
        <f t="shared" si="29"/>
        <v/>
      </c>
      <c r="K312" s="85" t="str">
        <f t="shared" si="30"/>
        <v/>
      </c>
      <c r="L312" s="85" t="str">
        <f t="shared" si="31"/>
        <v/>
      </c>
      <c r="M312" s="85" t="str">
        <f t="shared" si="32"/>
        <v/>
      </c>
      <c r="N312" s="86" t="str">
        <f>IF(D311&gt;=$C$10,"",N311*H312-K312-SUMPRODUCT(--(MONTH(Podaci!$O$5:$O$25)=MONTH(E312)),--(YEAR(Podaci!$O$5:$O$25)=YEAR(E312)),Podaci!$P$5:$P$25))</f>
        <v/>
      </c>
      <c r="O312" s="108" t="str">
        <f>IF(D312&gt;$C$10,"",Podaci!$B$12*(D312=0)+Podaci!$B$14*(MOD(D312,12)=0)*(D312&lt;&gt;$C$10)+Podaci!$B$16)</f>
        <v/>
      </c>
      <c r="P312" s="108" t="str">
        <f>IF(D312&gt;$C$10,"",IF(Podaci!$B$5="kn",K312+O312,K312+O312/F312))</f>
        <v/>
      </c>
    </row>
    <row r="313" spans="4:16" x14ac:dyDescent="0.2">
      <c r="D313" s="25" t="str">
        <f t="shared" si="33"/>
        <v/>
      </c>
      <c r="E313" s="37" t="str">
        <f t="shared" si="34"/>
        <v/>
      </c>
      <c r="F313" s="104" t="str">
        <f>IF(D313&gt;$C$10,"",VLOOKUP(E313,Podaci!L:M,2))</f>
        <v/>
      </c>
      <c r="G313" s="28" t="str">
        <f>IF(D312&gt;=$C$10,"",VLOOKUP(E313,Podaci!E:G,3,TRUE))</f>
        <v/>
      </c>
      <c r="H313" s="34" t="str">
        <f>IF(D312&gt;=$C$10,"",VLOOKUP(E313,Podaci!E:J,6,TRUE))</f>
        <v/>
      </c>
      <c r="I313" s="34" t="str">
        <f t="shared" si="28"/>
        <v/>
      </c>
      <c r="J313" s="84" t="str">
        <f t="shared" si="29"/>
        <v/>
      </c>
      <c r="K313" s="85" t="str">
        <f t="shared" si="30"/>
        <v/>
      </c>
      <c r="L313" s="85" t="str">
        <f t="shared" si="31"/>
        <v/>
      </c>
      <c r="M313" s="85" t="str">
        <f t="shared" si="32"/>
        <v/>
      </c>
      <c r="N313" s="86" t="str">
        <f>IF(D312&gt;=$C$10,"",N312*H313-K313-SUMPRODUCT(--(MONTH(Podaci!$O$5:$O$25)=MONTH(E313)),--(YEAR(Podaci!$O$5:$O$25)=YEAR(E313)),Podaci!$P$5:$P$25))</f>
        <v/>
      </c>
      <c r="O313" s="108" t="str">
        <f>IF(D313&gt;$C$10,"",Podaci!$B$12*(D313=0)+Podaci!$B$14*(MOD(D313,12)=0)*(D313&lt;&gt;$C$10)+Podaci!$B$16)</f>
        <v/>
      </c>
      <c r="P313" s="108" t="str">
        <f>IF(D313&gt;$C$10,"",IF(Podaci!$B$5="kn",K313+O313,K313+O313/F313))</f>
        <v/>
      </c>
    </row>
    <row r="314" spans="4:16" x14ac:dyDescent="0.2">
      <c r="D314" s="25" t="str">
        <f t="shared" si="33"/>
        <v/>
      </c>
      <c r="E314" s="37" t="str">
        <f t="shared" si="34"/>
        <v/>
      </c>
      <c r="F314" s="104" t="str">
        <f>IF(D314&gt;$C$10,"",VLOOKUP(E314,Podaci!L:M,2))</f>
        <v/>
      </c>
      <c r="G314" s="28" t="str">
        <f>IF(D313&gt;=$C$10,"",VLOOKUP(E314,Podaci!E:G,3,TRUE))</f>
        <v/>
      </c>
      <c r="H314" s="34" t="str">
        <f>IF(D313&gt;=$C$10,"",VLOOKUP(E314,Podaci!E:J,6,TRUE))</f>
        <v/>
      </c>
      <c r="I314" s="34" t="str">
        <f t="shared" si="28"/>
        <v/>
      </c>
      <c r="J314" s="84" t="str">
        <f t="shared" si="29"/>
        <v/>
      </c>
      <c r="K314" s="85" t="str">
        <f t="shared" si="30"/>
        <v/>
      </c>
      <c r="L314" s="85" t="str">
        <f t="shared" si="31"/>
        <v/>
      </c>
      <c r="M314" s="85" t="str">
        <f t="shared" si="32"/>
        <v/>
      </c>
      <c r="N314" s="86" t="str">
        <f>IF(D313&gt;=$C$10,"",N313*H314-K314-SUMPRODUCT(--(MONTH(Podaci!$O$5:$O$25)=MONTH(E314)),--(YEAR(Podaci!$O$5:$O$25)=YEAR(E314)),Podaci!$P$5:$P$25))</f>
        <v/>
      </c>
      <c r="O314" s="108" t="str">
        <f>IF(D314&gt;$C$10,"",Podaci!$B$12*(D314=0)+Podaci!$B$14*(MOD(D314,12)=0)*(D314&lt;&gt;$C$10)+Podaci!$B$16)</f>
        <v/>
      </c>
      <c r="P314" s="108" t="str">
        <f>IF(D314&gt;$C$10,"",IF(Podaci!$B$5="kn",K314+O314,K314+O314/F314))</f>
        <v/>
      </c>
    </row>
    <row r="315" spans="4:16" x14ac:dyDescent="0.2">
      <c r="D315" s="25" t="str">
        <f t="shared" si="33"/>
        <v/>
      </c>
      <c r="E315" s="37" t="str">
        <f t="shared" si="34"/>
        <v/>
      </c>
      <c r="F315" s="104" t="str">
        <f>IF(D315&gt;$C$10,"",VLOOKUP(E315,Podaci!L:M,2))</f>
        <v/>
      </c>
      <c r="G315" s="28" t="str">
        <f>IF(D314&gt;=$C$10,"",VLOOKUP(E315,Podaci!E:G,3,TRUE))</f>
        <v/>
      </c>
      <c r="H315" s="34" t="str">
        <f>IF(D314&gt;=$C$10,"",VLOOKUP(E315,Podaci!E:J,6,TRUE))</f>
        <v/>
      </c>
      <c r="I315" s="34" t="str">
        <f t="shared" si="28"/>
        <v/>
      </c>
      <c r="J315" s="84" t="str">
        <f t="shared" si="29"/>
        <v/>
      </c>
      <c r="K315" s="85" t="str">
        <f t="shared" si="30"/>
        <v/>
      </c>
      <c r="L315" s="85" t="str">
        <f t="shared" si="31"/>
        <v/>
      </c>
      <c r="M315" s="85" t="str">
        <f t="shared" si="32"/>
        <v/>
      </c>
      <c r="N315" s="86" t="str">
        <f>IF(D314&gt;=$C$10,"",N314*H315-K315-SUMPRODUCT(--(MONTH(Podaci!$O$5:$O$25)=MONTH(E315)),--(YEAR(Podaci!$O$5:$O$25)=YEAR(E315)),Podaci!$P$5:$P$25))</f>
        <v/>
      </c>
      <c r="O315" s="108" t="str">
        <f>IF(D315&gt;$C$10,"",Podaci!$B$12*(D315=0)+Podaci!$B$14*(MOD(D315,12)=0)*(D315&lt;&gt;$C$10)+Podaci!$B$16)</f>
        <v/>
      </c>
      <c r="P315" s="108" t="str">
        <f>IF(D315&gt;$C$10,"",IF(Podaci!$B$5="kn",K315+O315,K315+O315/F315))</f>
        <v/>
      </c>
    </row>
    <row r="316" spans="4:16" x14ac:dyDescent="0.2">
      <c r="D316" s="25" t="str">
        <f t="shared" si="33"/>
        <v/>
      </c>
      <c r="E316" s="37" t="str">
        <f t="shared" si="34"/>
        <v/>
      </c>
      <c r="F316" s="104" t="str">
        <f>IF(D316&gt;$C$10,"",VLOOKUP(E316,Podaci!L:M,2))</f>
        <v/>
      </c>
      <c r="G316" s="28" t="str">
        <f>IF(D315&gt;=$C$10,"",VLOOKUP(E316,Podaci!E:G,3,TRUE))</f>
        <v/>
      </c>
      <c r="H316" s="34" t="str">
        <f>IF(D315&gt;=$C$10,"",VLOOKUP(E316,Podaci!E:J,6,TRUE))</f>
        <v/>
      </c>
      <c r="I316" s="34" t="str">
        <f t="shared" si="28"/>
        <v/>
      </c>
      <c r="J316" s="84" t="str">
        <f t="shared" si="29"/>
        <v/>
      </c>
      <c r="K316" s="85" t="str">
        <f t="shared" si="30"/>
        <v/>
      </c>
      <c r="L316" s="85" t="str">
        <f t="shared" si="31"/>
        <v/>
      </c>
      <c r="M316" s="85" t="str">
        <f t="shared" si="32"/>
        <v/>
      </c>
      <c r="N316" s="86" t="str">
        <f>IF(D315&gt;=$C$10,"",N315*H316-K316-SUMPRODUCT(--(MONTH(Podaci!$O$5:$O$25)=MONTH(E316)),--(YEAR(Podaci!$O$5:$O$25)=YEAR(E316)),Podaci!$P$5:$P$25))</f>
        <v/>
      </c>
      <c r="O316" s="108" t="str">
        <f>IF(D316&gt;$C$10,"",Podaci!$B$12*(D316=0)+Podaci!$B$14*(MOD(D316,12)=0)*(D316&lt;&gt;$C$10)+Podaci!$B$16)</f>
        <v/>
      </c>
      <c r="P316" s="108" t="str">
        <f>IF(D316&gt;$C$10,"",IF(Podaci!$B$5="kn",K316+O316,K316+O316/F316))</f>
        <v/>
      </c>
    </row>
    <row r="317" spans="4:16" x14ac:dyDescent="0.2">
      <c r="D317" s="25" t="str">
        <f t="shared" si="33"/>
        <v/>
      </c>
      <c r="E317" s="37" t="str">
        <f t="shared" si="34"/>
        <v/>
      </c>
      <c r="F317" s="104" t="str">
        <f>IF(D317&gt;$C$10,"",VLOOKUP(E317,Podaci!L:M,2))</f>
        <v/>
      </c>
      <c r="G317" s="28" t="str">
        <f>IF(D316&gt;=$C$10,"",VLOOKUP(E317,Podaci!E:G,3,TRUE))</f>
        <v/>
      </c>
      <c r="H317" s="34" t="str">
        <f>IF(D316&gt;=$C$10,"",VLOOKUP(E317,Podaci!E:J,6,TRUE))</f>
        <v/>
      </c>
      <c r="I317" s="34" t="str">
        <f t="shared" si="28"/>
        <v/>
      </c>
      <c r="J317" s="84" t="str">
        <f t="shared" si="29"/>
        <v/>
      </c>
      <c r="K317" s="85" t="str">
        <f t="shared" si="30"/>
        <v/>
      </c>
      <c r="L317" s="85" t="str">
        <f t="shared" si="31"/>
        <v/>
      </c>
      <c r="M317" s="85" t="str">
        <f t="shared" si="32"/>
        <v/>
      </c>
      <c r="N317" s="86" t="str">
        <f>IF(D316&gt;=$C$10,"",N316*H317-K317-SUMPRODUCT(--(MONTH(Podaci!$O$5:$O$25)=MONTH(E317)),--(YEAR(Podaci!$O$5:$O$25)=YEAR(E317)),Podaci!$P$5:$P$25))</f>
        <v/>
      </c>
      <c r="O317" s="108" t="str">
        <f>IF(D317&gt;$C$10,"",Podaci!$B$12*(D317=0)+Podaci!$B$14*(MOD(D317,12)=0)*(D317&lt;&gt;$C$10)+Podaci!$B$16)</f>
        <v/>
      </c>
      <c r="P317" s="108" t="str">
        <f>IF(D317&gt;$C$10,"",IF(Podaci!$B$5="kn",K317+O317,K317+O317/F317))</f>
        <v/>
      </c>
    </row>
    <row r="318" spans="4:16" x14ac:dyDescent="0.2">
      <c r="D318" s="25" t="str">
        <f t="shared" si="33"/>
        <v/>
      </c>
      <c r="E318" s="37" t="str">
        <f t="shared" si="34"/>
        <v/>
      </c>
      <c r="F318" s="104" t="str">
        <f>IF(D318&gt;$C$10,"",VLOOKUP(E318,Podaci!L:M,2))</f>
        <v/>
      </c>
      <c r="G318" s="28" t="str">
        <f>IF(D317&gt;=$C$10,"",VLOOKUP(E318,Podaci!E:G,3,TRUE))</f>
        <v/>
      </c>
      <c r="H318" s="34" t="str">
        <f>IF(D317&gt;=$C$10,"",VLOOKUP(E318,Podaci!E:J,6,TRUE))</f>
        <v/>
      </c>
      <c r="I318" s="34" t="str">
        <f t="shared" si="28"/>
        <v/>
      </c>
      <c r="J318" s="84" t="str">
        <f t="shared" si="29"/>
        <v/>
      </c>
      <c r="K318" s="85" t="str">
        <f t="shared" si="30"/>
        <v/>
      </c>
      <c r="L318" s="85" t="str">
        <f t="shared" si="31"/>
        <v/>
      </c>
      <c r="M318" s="85" t="str">
        <f t="shared" si="32"/>
        <v/>
      </c>
      <c r="N318" s="86" t="str">
        <f>IF(D317&gt;=$C$10,"",N317*H318-K318-SUMPRODUCT(--(MONTH(Podaci!$O$5:$O$25)=MONTH(E318)),--(YEAR(Podaci!$O$5:$O$25)=YEAR(E318)),Podaci!$P$5:$P$25))</f>
        <v/>
      </c>
      <c r="O318" s="108" t="str">
        <f>IF(D318&gt;$C$10,"",Podaci!$B$12*(D318=0)+Podaci!$B$14*(MOD(D318,12)=0)*(D318&lt;&gt;$C$10)+Podaci!$B$16)</f>
        <v/>
      </c>
      <c r="P318" s="108" t="str">
        <f>IF(D318&gt;$C$10,"",IF(Podaci!$B$5="kn",K318+O318,K318+O318/F318))</f>
        <v/>
      </c>
    </row>
    <row r="319" spans="4:16" x14ac:dyDescent="0.2">
      <c r="D319" s="25" t="str">
        <f t="shared" si="33"/>
        <v/>
      </c>
      <c r="E319" s="37" t="str">
        <f t="shared" si="34"/>
        <v/>
      </c>
      <c r="F319" s="104" t="str">
        <f>IF(D319&gt;$C$10,"",VLOOKUP(E319,Podaci!L:M,2))</f>
        <v/>
      </c>
      <c r="G319" s="28" t="str">
        <f>IF(D318&gt;=$C$10,"",VLOOKUP(E319,Podaci!E:G,3,TRUE))</f>
        <v/>
      </c>
      <c r="H319" s="34" t="str">
        <f>IF(D318&gt;=$C$10,"",VLOOKUP(E319,Podaci!E:J,6,TRUE))</f>
        <v/>
      </c>
      <c r="I319" s="34" t="str">
        <f t="shared" si="28"/>
        <v/>
      </c>
      <c r="J319" s="84" t="str">
        <f t="shared" si="29"/>
        <v/>
      </c>
      <c r="K319" s="85" t="str">
        <f t="shared" si="30"/>
        <v/>
      </c>
      <c r="L319" s="85" t="str">
        <f t="shared" si="31"/>
        <v/>
      </c>
      <c r="M319" s="85" t="str">
        <f t="shared" si="32"/>
        <v/>
      </c>
      <c r="N319" s="86" t="str">
        <f>IF(D318&gt;=$C$10,"",N318*H319-K319-SUMPRODUCT(--(MONTH(Podaci!$O$5:$O$25)=MONTH(E319)),--(YEAR(Podaci!$O$5:$O$25)=YEAR(E319)),Podaci!$P$5:$P$25))</f>
        <v/>
      </c>
      <c r="O319" s="108" t="str">
        <f>IF(D319&gt;$C$10,"",Podaci!$B$12*(D319=0)+Podaci!$B$14*(MOD(D319,12)=0)*(D319&lt;&gt;$C$10)+Podaci!$B$16)</f>
        <v/>
      </c>
      <c r="P319" s="108" t="str">
        <f>IF(D319&gt;$C$10,"",IF(Podaci!$B$5="kn",K319+O319,K319+O319/F319))</f>
        <v/>
      </c>
    </row>
    <row r="320" spans="4:16" x14ac:dyDescent="0.2">
      <c r="D320" s="25" t="str">
        <f t="shared" si="33"/>
        <v/>
      </c>
      <c r="E320" s="37" t="str">
        <f t="shared" si="34"/>
        <v/>
      </c>
      <c r="F320" s="104" t="str">
        <f>IF(D320&gt;$C$10,"",VLOOKUP(E320,Podaci!L:M,2))</f>
        <v/>
      </c>
      <c r="G320" s="28" t="str">
        <f>IF(D319&gt;=$C$10,"",VLOOKUP(E320,Podaci!E:G,3,TRUE))</f>
        <v/>
      </c>
      <c r="H320" s="34" t="str">
        <f>IF(D319&gt;=$C$10,"",VLOOKUP(E320,Podaci!E:J,6,TRUE))</f>
        <v/>
      </c>
      <c r="I320" s="34" t="str">
        <f t="shared" si="28"/>
        <v/>
      </c>
      <c r="J320" s="84" t="str">
        <f t="shared" si="29"/>
        <v/>
      </c>
      <c r="K320" s="85" t="str">
        <f t="shared" si="30"/>
        <v/>
      </c>
      <c r="L320" s="85" t="str">
        <f t="shared" si="31"/>
        <v/>
      </c>
      <c r="M320" s="85" t="str">
        <f t="shared" si="32"/>
        <v/>
      </c>
      <c r="N320" s="86" t="str">
        <f>IF(D319&gt;=$C$10,"",N319*H320-K320-SUMPRODUCT(--(MONTH(Podaci!$O$5:$O$25)=MONTH(E320)),--(YEAR(Podaci!$O$5:$O$25)=YEAR(E320)),Podaci!$P$5:$P$25))</f>
        <v/>
      </c>
      <c r="O320" s="108" t="str">
        <f>IF(D320&gt;$C$10,"",Podaci!$B$12*(D320=0)+Podaci!$B$14*(MOD(D320,12)=0)*(D320&lt;&gt;$C$10)+Podaci!$B$16)</f>
        <v/>
      </c>
      <c r="P320" s="108" t="str">
        <f>IF(D320&gt;$C$10,"",IF(Podaci!$B$5="kn",K320+O320,K320+O320/F320))</f>
        <v/>
      </c>
    </row>
    <row r="321" spans="4:16" x14ac:dyDescent="0.2">
      <c r="D321" s="25" t="str">
        <f t="shared" si="33"/>
        <v/>
      </c>
      <c r="E321" s="37" t="str">
        <f t="shared" si="34"/>
        <v/>
      </c>
      <c r="F321" s="104" t="str">
        <f>IF(D321&gt;$C$10,"",VLOOKUP(E321,Podaci!L:M,2))</f>
        <v/>
      </c>
      <c r="G321" s="28" t="str">
        <f>IF(D320&gt;=$C$10,"",VLOOKUP(E321,Podaci!E:G,3,TRUE))</f>
        <v/>
      </c>
      <c r="H321" s="34" t="str">
        <f>IF(D320&gt;=$C$10,"",VLOOKUP(E321,Podaci!E:J,6,TRUE))</f>
        <v/>
      </c>
      <c r="I321" s="34" t="str">
        <f t="shared" si="28"/>
        <v/>
      </c>
      <c r="J321" s="84" t="str">
        <f t="shared" si="29"/>
        <v/>
      </c>
      <c r="K321" s="85" t="str">
        <f t="shared" si="30"/>
        <v/>
      </c>
      <c r="L321" s="85" t="str">
        <f t="shared" si="31"/>
        <v/>
      </c>
      <c r="M321" s="85" t="str">
        <f t="shared" si="32"/>
        <v/>
      </c>
      <c r="N321" s="86" t="str">
        <f>IF(D320&gt;=$C$10,"",N320*H321-K321-SUMPRODUCT(--(MONTH(Podaci!$O$5:$O$25)=MONTH(E321)),--(YEAR(Podaci!$O$5:$O$25)=YEAR(E321)),Podaci!$P$5:$P$25))</f>
        <v/>
      </c>
      <c r="O321" s="108" t="str">
        <f>IF(D321&gt;$C$10,"",Podaci!$B$12*(D321=0)+Podaci!$B$14*(MOD(D321,12)=0)*(D321&lt;&gt;$C$10)+Podaci!$B$16)</f>
        <v/>
      </c>
      <c r="P321" s="108" t="str">
        <f>IF(D321&gt;$C$10,"",IF(Podaci!$B$5="kn",K321+O321,K321+O321/F321))</f>
        <v/>
      </c>
    </row>
    <row r="322" spans="4:16" x14ac:dyDescent="0.2">
      <c r="D322" s="25" t="str">
        <f t="shared" si="33"/>
        <v/>
      </c>
      <c r="E322" s="37" t="str">
        <f t="shared" si="34"/>
        <v/>
      </c>
      <c r="F322" s="104" t="str">
        <f>IF(D322&gt;$C$10,"",VLOOKUP(E322,Podaci!L:M,2))</f>
        <v/>
      </c>
      <c r="G322" s="28" t="str">
        <f>IF(D321&gt;=$C$10,"",VLOOKUP(E322,Podaci!E:G,3,TRUE))</f>
        <v/>
      </c>
      <c r="H322" s="34" t="str">
        <f>IF(D321&gt;=$C$10,"",VLOOKUP(E322,Podaci!E:J,6,TRUE))</f>
        <v/>
      </c>
      <c r="I322" s="34" t="str">
        <f t="shared" si="28"/>
        <v/>
      </c>
      <c r="J322" s="84" t="str">
        <f t="shared" si="29"/>
        <v/>
      </c>
      <c r="K322" s="85" t="str">
        <f t="shared" si="30"/>
        <v/>
      </c>
      <c r="L322" s="85" t="str">
        <f t="shared" si="31"/>
        <v/>
      </c>
      <c r="M322" s="85" t="str">
        <f t="shared" si="32"/>
        <v/>
      </c>
      <c r="N322" s="86" t="str">
        <f>IF(D321&gt;=$C$10,"",N321*H322-K322-SUMPRODUCT(--(MONTH(Podaci!$O$5:$O$25)=MONTH(E322)),--(YEAR(Podaci!$O$5:$O$25)=YEAR(E322)),Podaci!$P$5:$P$25))</f>
        <v/>
      </c>
      <c r="O322" s="108" t="str">
        <f>IF(D322&gt;$C$10,"",Podaci!$B$12*(D322=0)+Podaci!$B$14*(MOD(D322,12)=0)*(D322&lt;&gt;$C$10)+Podaci!$B$16)</f>
        <v/>
      </c>
      <c r="P322" s="108" t="str">
        <f>IF(D322&gt;$C$10,"",IF(Podaci!$B$5="kn",K322+O322,K322+O322/F322))</f>
        <v/>
      </c>
    </row>
    <row r="323" spans="4:16" x14ac:dyDescent="0.2">
      <c r="D323" s="25" t="str">
        <f t="shared" si="33"/>
        <v/>
      </c>
      <c r="E323" s="37" t="str">
        <f t="shared" si="34"/>
        <v/>
      </c>
      <c r="F323" s="104" t="str">
        <f>IF(D323&gt;$C$10,"",VLOOKUP(E323,Podaci!L:M,2))</f>
        <v/>
      </c>
      <c r="G323" s="28" t="str">
        <f>IF(D322&gt;=$C$10,"",VLOOKUP(E323,Podaci!E:G,3,TRUE))</f>
        <v/>
      </c>
      <c r="H323" s="34" t="str">
        <f>IF(D322&gt;=$C$10,"",VLOOKUP(E323,Podaci!E:J,6,TRUE))</f>
        <v/>
      </c>
      <c r="I323" s="34" t="str">
        <f t="shared" si="28"/>
        <v/>
      </c>
      <c r="J323" s="84" t="str">
        <f t="shared" si="29"/>
        <v/>
      </c>
      <c r="K323" s="85" t="str">
        <f t="shared" si="30"/>
        <v/>
      </c>
      <c r="L323" s="85" t="str">
        <f t="shared" si="31"/>
        <v/>
      </c>
      <c r="M323" s="85" t="str">
        <f t="shared" si="32"/>
        <v/>
      </c>
      <c r="N323" s="86" t="str">
        <f>IF(D322&gt;=$C$10,"",N322*H323-K323-SUMPRODUCT(--(MONTH(Podaci!$O$5:$O$25)=MONTH(E323)),--(YEAR(Podaci!$O$5:$O$25)=YEAR(E323)),Podaci!$P$5:$P$25))</f>
        <v/>
      </c>
      <c r="O323" s="108" t="str">
        <f>IF(D323&gt;$C$10,"",Podaci!$B$12*(D323=0)+Podaci!$B$14*(MOD(D323,12)=0)*(D323&lt;&gt;$C$10)+Podaci!$B$16)</f>
        <v/>
      </c>
      <c r="P323" s="108" t="str">
        <f>IF(D323&gt;$C$10,"",IF(Podaci!$B$5="kn",K323+O323,K323+O323/F323))</f>
        <v/>
      </c>
    </row>
    <row r="324" spans="4:16" x14ac:dyDescent="0.2">
      <c r="D324" s="25" t="str">
        <f t="shared" si="33"/>
        <v/>
      </c>
      <c r="E324" s="37" t="str">
        <f t="shared" si="34"/>
        <v/>
      </c>
      <c r="F324" s="104" t="str">
        <f>IF(D324&gt;$C$10,"",VLOOKUP(E324,Podaci!L:M,2))</f>
        <v/>
      </c>
      <c r="G324" s="28" t="str">
        <f>IF(D323&gt;=$C$10,"",VLOOKUP(E324,Podaci!E:G,3,TRUE))</f>
        <v/>
      </c>
      <c r="H324" s="34" t="str">
        <f>IF(D323&gt;=$C$10,"",VLOOKUP(E324,Podaci!E:J,6,TRUE))</f>
        <v/>
      </c>
      <c r="I324" s="34" t="str">
        <f t="shared" ref="I324:I387" si="35">IF(D323&gt;=$C$10,"",POWER(H324,$C$10+1-D324))</f>
        <v/>
      </c>
      <c r="J324" s="84" t="str">
        <f t="shared" ref="J324:J387" si="36">IF(D324&gt;$C$10,"",IF($C$9="kn",K324/F324,K324*F324))</f>
        <v/>
      </c>
      <c r="K324" s="85" t="str">
        <f t="shared" ref="K324:K387" si="37">IF(D323&gt;=$C$10,"",(N323-$C$13)*I324*(H324-1)/(I324-1)+$C$13*(H324-1))</f>
        <v/>
      </c>
      <c r="L324" s="85" t="str">
        <f t="shared" ref="L324:L387" si="38">IF(D323&gt;=$C$10,"",K324-M324)</f>
        <v/>
      </c>
      <c r="M324" s="85" t="str">
        <f t="shared" ref="M324:M387" si="39">IF(D323&gt;=$C$10,"",N323*(H324-1))</f>
        <v/>
      </c>
      <c r="N324" s="86" t="str">
        <f>IF(D323&gt;=$C$10,"",N323*H324-K324-SUMPRODUCT(--(MONTH(Podaci!$O$5:$O$25)=MONTH(E324)),--(YEAR(Podaci!$O$5:$O$25)=YEAR(E324)),Podaci!$P$5:$P$25))</f>
        <v/>
      </c>
      <c r="O324" s="108" t="str">
        <f>IF(D324&gt;$C$10,"",Podaci!$B$12*(D324=0)+Podaci!$B$14*(MOD(D324,12)=0)*(D324&lt;&gt;$C$10)+Podaci!$B$16)</f>
        <v/>
      </c>
      <c r="P324" s="108" t="str">
        <f>IF(D324&gt;$C$10,"",IF(Podaci!$B$5="kn",K324+O324,K324+O324/F324))</f>
        <v/>
      </c>
    </row>
    <row r="325" spans="4:16" x14ac:dyDescent="0.2">
      <c r="D325" s="25" t="str">
        <f t="shared" ref="D325:D388" si="40">IF(D324&gt;=$C$10,"",D324+1)</f>
        <v/>
      </c>
      <c r="E325" s="37" t="str">
        <f t="shared" si="34"/>
        <v/>
      </c>
      <c r="F325" s="104" t="str">
        <f>IF(D325&gt;$C$10,"",VLOOKUP(E325,Podaci!L:M,2))</f>
        <v/>
      </c>
      <c r="G325" s="28" t="str">
        <f>IF(D324&gt;=$C$10,"",VLOOKUP(E325,Podaci!E:G,3,TRUE))</f>
        <v/>
      </c>
      <c r="H325" s="34" t="str">
        <f>IF(D324&gt;=$C$10,"",VLOOKUP(E325,Podaci!E:J,6,TRUE))</f>
        <v/>
      </c>
      <c r="I325" s="34" t="str">
        <f t="shared" si="35"/>
        <v/>
      </c>
      <c r="J325" s="84" t="str">
        <f t="shared" si="36"/>
        <v/>
      </c>
      <c r="K325" s="85" t="str">
        <f t="shared" si="37"/>
        <v/>
      </c>
      <c r="L325" s="85" t="str">
        <f t="shared" si="38"/>
        <v/>
      </c>
      <c r="M325" s="85" t="str">
        <f t="shared" si="39"/>
        <v/>
      </c>
      <c r="N325" s="86" t="str">
        <f>IF(D324&gt;=$C$10,"",N324*H325-K325-SUMPRODUCT(--(MONTH(Podaci!$O$5:$O$25)=MONTH(E325)),--(YEAR(Podaci!$O$5:$O$25)=YEAR(E325)),Podaci!$P$5:$P$25))</f>
        <v/>
      </c>
      <c r="O325" s="108" t="str">
        <f>IF(D325&gt;$C$10,"",Podaci!$B$12*(D325=0)+Podaci!$B$14*(MOD(D325,12)=0)*(D325&lt;&gt;$C$10)+Podaci!$B$16)</f>
        <v/>
      </c>
      <c r="P325" s="108" t="str">
        <f>IF(D325&gt;$C$10,"",IF(Podaci!$B$5="kn",K325+O325,K325+O325/F325))</f>
        <v/>
      </c>
    </row>
    <row r="326" spans="4:16" x14ac:dyDescent="0.2">
      <c r="D326" s="25" t="str">
        <f t="shared" si="40"/>
        <v/>
      </c>
      <c r="E326" s="37" t="str">
        <f t="shared" ref="E326:E389" si="41">IF(D325&gt;=$C$10,"",DATE(YEAR(E$4),MONTH(E$4)+D325,MIN(DAY(E$4),DAY(DATE(YEAR(E$4),MONTH(E$4)+D325+1,0)))))</f>
        <v/>
      </c>
      <c r="F326" s="104" t="str">
        <f>IF(D326&gt;$C$10,"",VLOOKUP(E326,Podaci!L:M,2))</f>
        <v/>
      </c>
      <c r="G326" s="28" t="str">
        <f>IF(D325&gt;=$C$10,"",VLOOKUP(E326,Podaci!E:G,3,TRUE))</f>
        <v/>
      </c>
      <c r="H326" s="34" t="str">
        <f>IF(D325&gt;=$C$10,"",VLOOKUP(E326,Podaci!E:J,6,TRUE))</f>
        <v/>
      </c>
      <c r="I326" s="34" t="str">
        <f t="shared" si="35"/>
        <v/>
      </c>
      <c r="J326" s="84" t="str">
        <f t="shared" si="36"/>
        <v/>
      </c>
      <c r="K326" s="85" t="str">
        <f t="shared" si="37"/>
        <v/>
      </c>
      <c r="L326" s="85" t="str">
        <f t="shared" si="38"/>
        <v/>
      </c>
      <c r="M326" s="85" t="str">
        <f t="shared" si="39"/>
        <v/>
      </c>
      <c r="N326" s="86" t="str">
        <f>IF(D325&gt;=$C$10,"",N325*H326-K326-SUMPRODUCT(--(MONTH(Podaci!$O$5:$O$25)=MONTH(E326)),--(YEAR(Podaci!$O$5:$O$25)=YEAR(E326)),Podaci!$P$5:$P$25))</f>
        <v/>
      </c>
      <c r="O326" s="108" t="str">
        <f>IF(D326&gt;$C$10,"",Podaci!$B$12*(D326=0)+Podaci!$B$14*(MOD(D326,12)=0)*(D326&lt;&gt;$C$10)+Podaci!$B$16)</f>
        <v/>
      </c>
      <c r="P326" s="108" t="str">
        <f>IF(D326&gt;$C$10,"",IF(Podaci!$B$5="kn",K326+O326,K326+O326/F326))</f>
        <v/>
      </c>
    </row>
    <row r="327" spans="4:16" x14ac:dyDescent="0.2">
      <c r="D327" s="25" t="str">
        <f t="shared" si="40"/>
        <v/>
      </c>
      <c r="E327" s="37" t="str">
        <f t="shared" si="41"/>
        <v/>
      </c>
      <c r="F327" s="104" t="str">
        <f>IF(D327&gt;$C$10,"",VLOOKUP(E327,Podaci!L:M,2))</f>
        <v/>
      </c>
      <c r="G327" s="28" t="str">
        <f>IF(D326&gt;=$C$10,"",VLOOKUP(E327,Podaci!E:G,3,TRUE))</f>
        <v/>
      </c>
      <c r="H327" s="34" t="str">
        <f>IF(D326&gt;=$C$10,"",VLOOKUP(E327,Podaci!E:J,6,TRUE))</f>
        <v/>
      </c>
      <c r="I327" s="34" t="str">
        <f t="shared" si="35"/>
        <v/>
      </c>
      <c r="J327" s="84" t="str">
        <f t="shared" si="36"/>
        <v/>
      </c>
      <c r="K327" s="85" t="str">
        <f t="shared" si="37"/>
        <v/>
      </c>
      <c r="L327" s="85" t="str">
        <f t="shared" si="38"/>
        <v/>
      </c>
      <c r="M327" s="85" t="str">
        <f t="shared" si="39"/>
        <v/>
      </c>
      <c r="N327" s="86" t="str">
        <f>IF(D326&gt;=$C$10,"",N326*H327-K327-SUMPRODUCT(--(MONTH(Podaci!$O$5:$O$25)=MONTH(E327)),--(YEAR(Podaci!$O$5:$O$25)=YEAR(E327)),Podaci!$P$5:$P$25))</f>
        <v/>
      </c>
      <c r="O327" s="108" t="str">
        <f>IF(D327&gt;$C$10,"",Podaci!$B$12*(D327=0)+Podaci!$B$14*(MOD(D327,12)=0)*(D327&lt;&gt;$C$10)+Podaci!$B$16)</f>
        <v/>
      </c>
      <c r="P327" s="108" t="str">
        <f>IF(D327&gt;$C$10,"",IF(Podaci!$B$5="kn",K327+O327,K327+O327/F327))</f>
        <v/>
      </c>
    </row>
    <row r="328" spans="4:16" x14ac:dyDescent="0.2">
      <c r="D328" s="25" t="str">
        <f t="shared" si="40"/>
        <v/>
      </c>
      <c r="E328" s="37" t="str">
        <f t="shared" si="41"/>
        <v/>
      </c>
      <c r="F328" s="104" t="str">
        <f>IF(D328&gt;$C$10,"",VLOOKUP(E328,Podaci!L:M,2))</f>
        <v/>
      </c>
      <c r="G328" s="28" t="str">
        <f>IF(D327&gt;=$C$10,"",VLOOKUP(E328,Podaci!E:G,3,TRUE))</f>
        <v/>
      </c>
      <c r="H328" s="34" t="str">
        <f>IF(D327&gt;=$C$10,"",VLOOKUP(E328,Podaci!E:J,6,TRUE))</f>
        <v/>
      </c>
      <c r="I328" s="34" t="str">
        <f t="shared" si="35"/>
        <v/>
      </c>
      <c r="J328" s="84" t="str">
        <f t="shared" si="36"/>
        <v/>
      </c>
      <c r="K328" s="85" t="str">
        <f t="shared" si="37"/>
        <v/>
      </c>
      <c r="L328" s="85" t="str">
        <f t="shared" si="38"/>
        <v/>
      </c>
      <c r="M328" s="85" t="str">
        <f t="shared" si="39"/>
        <v/>
      </c>
      <c r="N328" s="86" t="str">
        <f>IF(D327&gt;=$C$10,"",N327*H328-K328-SUMPRODUCT(--(MONTH(Podaci!$O$5:$O$25)=MONTH(E328)),--(YEAR(Podaci!$O$5:$O$25)=YEAR(E328)),Podaci!$P$5:$P$25))</f>
        <v/>
      </c>
      <c r="O328" s="108" t="str">
        <f>IF(D328&gt;$C$10,"",Podaci!$B$12*(D328=0)+Podaci!$B$14*(MOD(D328,12)=0)*(D328&lt;&gt;$C$10)+Podaci!$B$16)</f>
        <v/>
      </c>
      <c r="P328" s="108" t="str">
        <f>IF(D328&gt;$C$10,"",IF(Podaci!$B$5="kn",K328+O328,K328+O328/F328))</f>
        <v/>
      </c>
    </row>
    <row r="329" spans="4:16" x14ac:dyDescent="0.2">
      <c r="D329" s="25" t="str">
        <f t="shared" si="40"/>
        <v/>
      </c>
      <c r="E329" s="37" t="str">
        <f t="shared" si="41"/>
        <v/>
      </c>
      <c r="F329" s="104" t="str">
        <f>IF(D329&gt;$C$10,"",VLOOKUP(E329,Podaci!L:M,2))</f>
        <v/>
      </c>
      <c r="G329" s="28" t="str">
        <f>IF(D328&gt;=$C$10,"",VLOOKUP(E329,Podaci!E:G,3,TRUE))</f>
        <v/>
      </c>
      <c r="H329" s="34" t="str">
        <f>IF(D328&gt;=$C$10,"",VLOOKUP(E329,Podaci!E:J,6,TRUE))</f>
        <v/>
      </c>
      <c r="I329" s="34" t="str">
        <f t="shared" si="35"/>
        <v/>
      </c>
      <c r="J329" s="84" t="str">
        <f t="shared" si="36"/>
        <v/>
      </c>
      <c r="K329" s="85" t="str">
        <f t="shared" si="37"/>
        <v/>
      </c>
      <c r="L329" s="85" t="str">
        <f t="shared" si="38"/>
        <v/>
      </c>
      <c r="M329" s="85" t="str">
        <f t="shared" si="39"/>
        <v/>
      </c>
      <c r="N329" s="86" t="str">
        <f>IF(D328&gt;=$C$10,"",N328*H329-K329-SUMPRODUCT(--(MONTH(Podaci!$O$5:$O$25)=MONTH(E329)),--(YEAR(Podaci!$O$5:$O$25)=YEAR(E329)),Podaci!$P$5:$P$25))</f>
        <v/>
      </c>
      <c r="O329" s="108" t="str">
        <f>IF(D329&gt;$C$10,"",Podaci!$B$12*(D329=0)+Podaci!$B$14*(MOD(D329,12)=0)*(D329&lt;&gt;$C$10)+Podaci!$B$16)</f>
        <v/>
      </c>
      <c r="P329" s="108" t="str">
        <f>IF(D329&gt;$C$10,"",IF(Podaci!$B$5="kn",K329+O329,K329+O329/F329))</f>
        <v/>
      </c>
    </row>
    <row r="330" spans="4:16" x14ac:dyDescent="0.2">
      <c r="D330" s="25" t="str">
        <f t="shared" si="40"/>
        <v/>
      </c>
      <c r="E330" s="37" t="str">
        <f t="shared" si="41"/>
        <v/>
      </c>
      <c r="F330" s="104" t="str">
        <f>IF(D330&gt;$C$10,"",VLOOKUP(E330,Podaci!L:M,2))</f>
        <v/>
      </c>
      <c r="G330" s="28" t="str">
        <f>IF(D329&gt;=$C$10,"",VLOOKUP(E330,Podaci!E:G,3,TRUE))</f>
        <v/>
      </c>
      <c r="H330" s="34" t="str">
        <f>IF(D329&gt;=$C$10,"",VLOOKUP(E330,Podaci!E:J,6,TRUE))</f>
        <v/>
      </c>
      <c r="I330" s="34" t="str">
        <f t="shared" si="35"/>
        <v/>
      </c>
      <c r="J330" s="84" t="str">
        <f t="shared" si="36"/>
        <v/>
      </c>
      <c r="K330" s="85" t="str">
        <f t="shared" si="37"/>
        <v/>
      </c>
      <c r="L330" s="85" t="str">
        <f t="shared" si="38"/>
        <v/>
      </c>
      <c r="M330" s="85" t="str">
        <f t="shared" si="39"/>
        <v/>
      </c>
      <c r="N330" s="86" t="str">
        <f>IF(D329&gt;=$C$10,"",N329*H330-K330-SUMPRODUCT(--(MONTH(Podaci!$O$5:$O$25)=MONTH(E330)),--(YEAR(Podaci!$O$5:$O$25)=YEAR(E330)),Podaci!$P$5:$P$25))</f>
        <v/>
      </c>
      <c r="O330" s="108" t="str">
        <f>IF(D330&gt;$C$10,"",Podaci!$B$12*(D330=0)+Podaci!$B$14*(MOD(D330,12)=0)*(D330&lt;&gt;$C$10)+Podaci!$B$16)</f>
        <v/>
      </c>
      <c r="P330" s="108" t="str">
        <f>IF(D330&gt;$C$10,"",IF(Podaci!$B$5="kn",K330+O330,K330+O330/F330))</f>
        <v/>
      </c>
    </row>
    <row r="331" spans="4:16" x14ac:dyDescent="0.2">
      <c r="D331" s="25" t="str">
        <f t="shared" si="40"/>
        <v/>
      </c>
      <c r="E331" s="37" t="str">
        <f t="shared" si="41"/>
        <v/>
      </c>
      <c r="F331" s="104" t="str">
        <f>IF(D331&gt;$C$10,"",VLOOKUP(E331,Podaci!L:M,2))</f>
        <v/>
      </c>
      <c r="G331" s="28" t="str">
        <f>IF(D330&gt;=$C$10,"",VLOOKUP(E331,Podaci!E:G,3,TRUE))</f>
        <v/>
      </c>
      <c r="H331" s="34" t="str">
        <f>IF(D330&gt;=$C$10,"",VLOOKUP(E331,Podaci!E:J,6,TRUE))</f>
        <v/>
      </c>
      <c r="I331" s="34" t="str">
        <f t="shared" si="35"/>
        <v/>
      </c>
      <c r="J331" s="84" t="str">
        <f t="shared" si="36"/>
        <v/>
      </c>
      <c r="K331" s="85" t="str">
        <f t="shared" si="37"/>
        <v/>
      </c>
      <c r="L331" s="85" t="str">
        <f t="shared" si="38"/>
        <v/>
      </c>
      <c r="M331" s="85" t="str">
        <f t="shared" si="39"/>
        <v/>
      </c>
      <c r="N331" s="86" t="str">
        <f>IF(D330&gt;=$C$10,"",N330*H331-K331-SUMPRODUCT(--(MONTH(Podaci!$O$5:$O$25)=MONTH(E331)),--(YEAR(Podaci!$O$5:$O$25)=YEAR(E331)),Podaci!$P$5:$P$25))</f>
        <v/>
      </c>
      <c r="O331" s="108" t="str">
        <f>IF(D331&gt;$C$10,"",Podaci!$B$12*(D331=0)+Podaci!$B$14*(MOD(D331,12)=0)*(D331&lt;&gt;$C$10)+Podaci!$B$16)</f>
        <v/>
      </c>
      <c r="P331" s="108" t="str">
        <f>IF(D331&gt;$C$10,"",IF(Podaci!$B$5="kn",K331+O331,K331+O331/F331))</f>
        <v/>
      </c>
    </row>
    <row r="332" spans="4:16" x14ac:dyDescent="0.2">
      <c r="D332" s="25" t="str">
        <f t="shared" si="40"/>
        <v/>
      </c>
      <c r="E332" s="37" t="str">
        <f t="shared" si="41"/>
        <v/>
      </c>
      <c r="F332" s="104" t="str">
        <f>IF(D332&gt;$C$10,"",VLOOKUP(E332,Podaci!L:M,2))</f>
        <v/>
      </c>
      <c r="G332" s="28" t="str">
        <f>IF(D331&gt;=$C$10,"",VLOOKUP(E332,Podaci!E:G,3,TRUE))</f>
        <v/>
      </c>
      <c r="H332" s="34" t="str">
        <f>IF(D331&gt;=$C$10,"",VLOOKUP(E332,Podaci!E:J,6,TRUE))</f>
        <v/>
      </c>
      <c r="I332" s="34" t="str">
        <f t="shared" si="35"/>
        <v/>
      </c>
      <c r="J332" s="84" t="str">
        <f t="shared" si="36"/>
        <v/>
      </c>
      <c r="K332" s="85" t="str">
        <f t="shared" si="37"/>
        <v/>
      </c>
      <c r="L332" s="85" t="str">
        <f t="shared" si="38"/>
        <v/>
      </c>
      <c r="M332" s="85" t="str">
        <f t="shared" si="39"/>
        <v/>
      </c>
      <c r="N332" s="86" t="str">
        <f>IF(D331&gt;=$C$10,"",N331*H332-K332-SUMPRODUCT(--(MONTH(Podaci!$O$5:$O$25)=MONTH(E332)),--(YEAR(Podaci!$O$5:$O$25)=YEAR(E332)),Podaci!$P$5:$P$25))</f>
        <v/>
      </c>
      <c r="O332" s="108" t="str">
        <f>IF(D332&gt;$C$10,"",Podaci!$B$12*(D332=0)+Podaci!$B$14*(MOD(D332,12)=0)*(D332&lt;&gt;$C$10)+Podaci!$B$16)</f>
        <v/>
      </c>
      <c r="P332" s="108" t="str">
        <f>IF(D332&gt;$C$10,"",IF(Podaci!$B$5="kn",K332+O332,K332+O332/F332))</f>
        <v/>
      </c>
    </row>
    <row r="333" spans="4:16" x14ac:dyDescent="0.2">
      <c r="D333" s="25" t="str">
        <f t="shared" si="40"/>
        <v/>
      </c>
      <c r="E333" s="37" t="str">
        <f t="shared" si="41"/>
        <v/>
      </c>
      <c r="F333" s="104" t="str">
        <f>IF(D333&gt;$C$10,"",VLOOKUP(E333,Podaci!L:M,2))</f>
        <v/>
      </c>
      <c r="G333" s="28" t="str">
        <f>IF(D332&gt;=$C$10,"",VLOOKUP(E333,Podaci!E:G,3,TRUE))</f>
        <v/>
      </c>
      <c r="H333" s="34" t="str">
        <f>IF(D332&gt;=$C$10,"",VLOOKUP(E333,Podaci!E:J,6,TRUE))</f>
        <v/>
      </c>
      <c r="I333" s="34" t="str">
        <f t="shared" si="35"/>
        <v/>
      </c>
      <c r="J333" s="84" t="str">
        <f t="shared" si="36"/>
        <v/>
      </c>
      <c r="K333" s="85" t="str">
        <f t="shared" si="37"/>
        <v/>
      </c>
      <c r="L333" s="85" t="str">
        <f t="shared" si="38"/>
        <v/>
      </c>
      <c r="M333" s="85" t="str">
        <f t="shared" si="39"/>
        <v/>
      </c>
      <c r="N333" s="86" t="str">
        <f>IF(D332&gt;=$C$10,"",N332*H333-K333-SUMPRODUCT(--(MONTH(Podaci!$O$5:$O$25)=MONTH(E333)),--(YEAR(Podaci!$O$5:$O$25)=YEAR(E333)),Podaci!$P$5:$P$25))</f>
        <v/>
      </c>
      <c r="O333" s="108" t="str">
        <f>IF(D333&gt;$C$10,"",Podaci!$B$12*(D333=0)+Podaci!$B$14*(MOD(D333,12)=0)*(D333&lt;&gt;$C$10)+Podaci!$B$16)</f>
        <v/>
      </c>
      <c r="P333" s="108" t="str">
        <f>IF(D333&gt;$C$10,"",IF(Podaci!$B$5="kn",K333+O333,K333+O333/F333))</f>
        <v/>
      </c>
    </row>
    <row r="334" spans="4:16" x14ac:dyDescent="0.2">
      <c r="D334" s="25" t="str">
        <f t="shared" si="40"/>
        <v/>
      </c>
      <c r="E334" s="37" t="str">
        <f t="shared" si="41"/>
        <v/>
      </c>
      <c r="F334" s="104" t="str">
        <f>IF(D334&gt;$C$10,"",VLOOKUP(E334,Podaci!L:M,2))</f>
        <v/>
      </c>
      <c r="G334" s="28" t="str">
        <f>IF(D333&gt;=$C$10,"",VLOOKUP(E334,Podaci!E:G,3,TRUE))</f>
        <v/>
      </c>
      <c r="H334" s="34" t="str">
        <f>IF(D333&gt;=$C$10,"",VLOOKUP(E334,Podaci!E:J,6,TRUE))</f>
        <v/>
      </c>
      <c r="I334" s="34" t="str">
        <f t="shared" si="35"/>
        <v/>
      </c>
      <c r="J334" s="84" t="str">
        <f t="shared" si="36"/>
        <v/>
      </c>
      <c r="K334" s="85" t="str">
        <f t="shared" si="37"/>
        <v/>
      </c>
      <c r="L334" s="85" t="str">
        <f t="shared" si="38"/>
        <v/>
      </c>
      <c r="M334" s="85" t="str">
        <f t="shared" si="39"/>
        <v/>
      </c>
      <c r="N334" s="86" t="str">
        <f>IF(D333&gt;=$C$10,"",N333*H334-K334-SUMPRODUCT(--(MONTH(Podaci!$O$5:$O$25)=MONTH(E334)),--(YEAR(Podaci!$O$5:$O$25)=YEAR(E334)),Podaci!$P$5:$P$25))</f>
        <v/>
      </c>
      <c r="O334" s="108" t="str">
        <f>IF(D334&gt;$C$10,"",Podaci!$B$12*(D334=0)+Podaci!$B$14*(MOD(D334,12)=0)*(D334&lt;&gt;$C$10)+Podaci!$B$16)</f>
        <v/>
      </c>
      <c r="P334" s="108" t="str">
        <f>IF(D334&gt;$C$10,"",IF(Podaci!$B$5="kn",K334+O334,K334+O334/F334))</f>
        <v/>
      </c>
    </row>
    <row r="335" spans="4:16" x14ac:dyDescent="0.2">
      <c r="D335" s="25" t="str">
        <f t="shared" si="40"/>
        <v/>
      </c>
      <c r="E335" s="37" t="str">
        <f t="shared" si="41"/>
        <v/>
      </c>
      <c r="F335" s="104" t="str">
        <f>IF(D335&gt;$C$10,"",VLOOKUP(E335,Podaci!L:M,2))</f>
        <v/>
      </c>
      <c r="G335" s="28" t="str">
        <f>IF(D334&gt;=$C$10,"",VLOOKUP(E335,Podaci!E:G,3,TRUE))</f>
        <v/>
      </c>
      <c r="H335" s="34" t="str">
        <f>IF(D334&gt;=$C$10,"",VLOOKUP(E335,Podaci!E:J,6,TRUE))</f>
        <v/>
      </c>
      <c r="I335" s="34" t="str">
        <f t="shared" si="35"/>
        <v/>
      </c>
      <c r="J335" s="84" t="str">
        <f t="shared" si="36"/>
        <v/>
      </c>
      <c r="K335" s="85" t="str">
        <f t="shared" si="37"/>
        <v/>
      </c>
      <c r="L335" s="85" t="str">
        <f t="shared" si="38"/>
        <v/>
      </c>
      <c r="M335" s="85" t="str">
        <f t="shared" si="39"/>
        <v/>
      </c>
      <c r="N335" s="86" t="str">
        <f>IF(D334&gt;=$C$10,"",N334*H335-K335-SUMPRODUCT(--(MONTH(Podaci!$O$5:$O$25)=MONTH(E335)),--(YEAR(Podaci!$O$5:$O$25)=YEAR(E335)),Podaci!$P$5:$P$25))</f>
        <v/>
      </c>
      <c r="O335" s="108" t="str">
        <f>IF(D335&gt;$C$10,"",Podaci!$B$12*(D335=0)+Podaci!$B$14*(MOD(D335,12)=0)*(D335&lt;&gt;$C$10)+Podaci!$B$16)</f>
        <v/>
      </c>
      <c r="P335" s="108" t="str">
        <f>IF(D335&gt;$C$10,"",IF(Podaci!$B$5="kn",K335+O335,K335+O335/F335))</f>
        <v/>
      </c>
    </row>
    <row r="336" spans="4:16" x14ac:dyDescent="0.2">
      <c r="D336" s="25" t="str">
        <f t="shared" si="40"/>
        <v/>
      </c>
      <c r="E336" s="37" t="str">
        <f t="shared" si="41"/>
        <v/>
      </c>
      <c r="F336" s="104" t="str">
        <f>IF(D336&gt;$C$10,"",VLOOKUP(E336,Podaci!L:M,2))</f>
        <v/>
      </c>
      <c r="G336" s="28" t="str">
        <f>IF(D335&gt;=$C$10,"",VLOOKUP(E336,Podaci!E:G,3,TRUE))</f>
        <v/>
      </c>
      <c r="H336" s="34" t="str">
        <f>IF(D335&gt;=$C$10,"",VLOOKUP(E336,Podaci!E:J,6,TRUE))</f>
        <v/>
      </c>
      <c r="I336" s="34" t="str">
        <f t="shared" si="35"/>
        <v/>
      </c>
      <c r="J336" s="84" t="str">
        <f t="shared" si="36"/>
        <v/>
      </c>
      <c r="K336" s="85" t="str">
        <f t="shared" si="37"/>
        <v/>
      </c>
      <c r="L336" s="85" t="str">
        <f t="shared" si="38"/>
        <v/>
      </c>
      <c r="M336" s="85" t="str">
        <f t="shared" si="39"/>
        <v/>
      </c>
      <c r="N336" s="86" t="str">
        <f>IF(D335&gt;=$C$10,"",N335*H336-K336-SUMPRODUCT(--(MONTH(Podaci!$O$5:$O$25)=MONTH(E336)),--(YEAR(Podaci!$O$5:$O$25)=YEAR(E336)),Podaci!$P$5:$P$25))</f>
        <v/>
      </c>
      <c r="O336" s="108" t="str">
        <f>IF(D336&gt;$C$10,"",Podaci!$B$12*(D336=0)+Podaci!$B$14*(MOD(D336,12)=0)*(D336&lt;&gt;$C$10)+Podaci!$B$16)</f>
        <v/>
      </c>
      <c r="P336" s="108" t="str">
        <f>IF(D336&gt;$C$10,"",IF(Podaci!$B$5="kn",K336+O336,K336+O336/F336))</f>
        <v/>
      </c>
    </row>
    <row r="337" spans="4:16" x14ac:dyDescent="0.2">
      <c r="D337" s="25" t="str">
        <f t="shared" si="40"/>
        <v/>
      </c>
      <c r="E337" s="37" t="str">
        <f t="shared" si="41"/>
        <v/>
      </c>
      <c r="F337" s="104" t="str">
        <f>IF(D337&gt;$C$10,"",VLOOKUP(E337,Podaci!L:M,2))</f>
        <v/>
      </c>
      <c r="G337" s="28" t="str">
        <f>IF(D336&gt;=$C$10,"",VLOOKUP(E337,Podaci!E:G,3,TRUE))</f>
        <v/>
      </c>
      <c r="H337" s="34" t="str">
        <f>IF(D336&gt;=$C$10,"",VLOOKUP(E337,Podaci!E:J,6,TRUE))</f>
        <v/>
      </c>
      <c r="I337" s="34" t="str">
        <f t="shared" si="35"/>
        <v/>
      </c>
      <c r="J337" s="84" t="str">
        <f t="shared" si="36"/>
        <v/>
      </c>
      <c r="K337" s="85" t="str">
        <f t="shared" si="37"/>
        <v/>
      </c>
      <c r="L337" s="85" t="str">
        <f t="shared" si="38"/>
        <v/>
      </c>
      <c r="M337" s="85" t="str">
        <f t="shared" si="39"/>
        <v/>
      </c>
      <c r="N337" s="86" t="str">
        <f>IF(D336&gt;=$C$10,"",N336*H337-K337-SUMPRODUCT(--(MONTH(Podaci!$O$5:$O$25)=MONTH(E337)),--(YEAR(Podaci!$O$5:$O$25)=YEAR(E337)),Podaci!$P$5:$P$25))</f>
        <v/>
      </c>
      <c r="O337" s="108" t="str">
        <f>IF(D337&gt;$C$10,"",Podaci!$B$12*(D337=0)+Podaci!$B$14*(MOD(D337,12)=0)*(D337&lt;&gt;$C$10)+Podaci!$B$16)</f>
        <v/>
      </c>
      <c r="P337" s="108" t="str">
        <f>IF(D337&gt;$C$10,"",IF(Podaci!$B$5="kn",K337+O337,K337+O337/F337))</f>
        <v/>
      </c>
    </row>
    <row r="338" spans="4:16" x14ac:dyDescent="0.2">
      <c r="D338" s="25" t="str">
        <f t="shared" si="40"/>
        <v/>
      </c>
      <c r="E338" s="37" t="str">
        <f t="shared" si="41"/>
        <v/>
      </c>
      <c r="F338" s="104" t="str">
        <f>IF(D338&gt;$C$10,"",VLOOKUP(E338,Podaci!L:M,2))</f>
        <v/>
      </c>
      <c r="G338" s="28" t="str">
        <f>IF(D337&gt;=$C$10,"",VLOOKUP(E338,Podaci!E:G,3,TRUE))</f>
        <v/>
      </c>
      <c r="H338" s="34" t="str">
        <f>IF(D337&gt;=$C$10,"",VLOOKUP(E338,Podaci!E:J,6,TRUE))</f>
        <v/>
      </c>
      <c r="I338" s="34" t="str">
        <f t="shared" si="35"/>
        <v/>
      </c>
      <c r="J338" s="84" t="str">
        <f t="shared" si="36"/>
        <v/>
      </c>
      <c r="K338" s="85" t="str">
        <f t="shared" si="37"/>
        <v/>
      </c>
      <c r="L338" s="85" t="str">
        <f t="shared" si="38"/>
        <v/>
      </c>
      <c r="M338" s="85" t="str">
        <f t="shared" si="39"/>
        <v/>
      </c>
      <c r="N338" s="86" t="str">
        <f>IF(D337&gt;=$C$10,"",N337*H338-K338-SUMPRODUCT(--(MONTH(Podaci!$O$5:$O$25)=MONTH(E338)),--(YEAR(Podaci!$O$5:$O$25)=YEAR(E338)),Podaci!$P$5:$P$25))</f>
        <v/>
      </c>
      <c r="O338" s="108" t="str">
        <f>IF(D338&gt;$C$10,"",Podaci!$B$12*(D338=0)+Podaci!$B$14*(MOD(D338,12)=0)*(D338&lt;&gt;$C$10)+Podaci!$B$16)</f>
        <v/>
      </c>
      <c r="P338" s="108" t="str">
        <f>IF(D338&gt;$C$10,"",IF(Podaci!$B$5="kn",K338+O338,K338+O338/F338))</f>
        <v/>
      </c>
    </row>
    <row r="339" spans="4:16" x14ac:dyDescent="0.2">
      <c r="D339" s="25" t="str">
        <f t="shared" si="40"/>
        <v/>
      </c>
      <c r="E339" s="37" t="str">
        <f t="shared" si="41"/>
        <v/>
      </c>
      <c r="F339" s="104" t="str">
        <f>IF(D339&gt;$C$10,"",VLOOKUP(E339,Podaci!L:M,2))</f>
        <v/>
      </c>
      <c r="G339" s="28" t="str">
        <f>IF(D338&gt;=$C$10,"",VLOOKUP(E339,Podaci!E:G,3,TRUE))</f>
        <v/>
      </c>
      <c r="H339" s="34" t="str">
        <f>IF(D338&gt;=$C$10,"",VLOOKUP(E339,Podaci!E:J,6,TRUE))</f>
        <v/>
      </c>
      <c r="I339" s="34" t="str">
        <f t="shared" si="35"/>
        <v/>
      </c>
      <c r="J339" s="84" t="str">
        <f t="shared" si="36"/>
        <v/>
      </c>
      <c r="K339" s="85" t="str">
        <f t="shared" si="37"/>
        <v/>
      </c>
      <c r="L339" s="85" t="str">
        <f t="shared" si="38"/>
        <v/>
      </c>
      <c r="M339" s="85" t="str">
        <f t="shared" si="39"/>
        <v/>
      </c>
      <c r="N339" s="86" t="str">
        <f>IF(D338&gt;=$C$10,"",N338*H339-K339-SUMPRODUCT(--(MONTH(Podaci!$O$5:$O$25)=MONTH(E339)),--(YEAR(Podaci!$O$5:$O$25)=YEAR(E339)),Podaci!$P$5:$P$25))</f>
        <v/>
      </c>
      <c r="O339" s="108" t="str">
        <f>IF(D339&gt;$C$10,"",Podaci!$B$12*(D339=0)+Podaci!$B$14*(MOD(D339,12)=0)*(D339&lt;&gt;$C$10)+Podaci!$B$16)</f>
        <v/>
      </c>
      <c r="P339" s="108" t="str">
        <f>IF(D339&gt;$C$10,"",IF(Podaci!$B$5="kn",K339+O339,K339+O339/F339))</f>
        <v/>
      </c>
    </row>
    <row r="340" spans="4:16" x14ac:dyDescent="0.2">
      <c r="D340" s="25" t="str">
        <f t="shared" si="40"/>
        <v/>
      </c>
      <c r="E340" s="37" t="str">
        <f t="shared" si="41"/>
        <v/>
      </c>
      <c r="F340" s="104" t="str">
        <f>IF(D340&gt;$C$10,"",VLOOKUP(E340,Podaci!L:M,2))</f>
        <v/>
      </c>
      <c r="G340" s="28" t="str">
        <f>IF(D339&gt;=$C$10,"",VLOOKUP(E340,Podaci!E:G,3,TRUE))</f>
        <v/>
      </c>
      <c r="H340" s="34" t="str">
        <f>IF(D339&gt;=$C$10,"",VLOOKUP(E340,Podaci!E:J,6,TRUE))</f>
        <v/>
      </c>
      <c r="I340" s="34" t="str">
        <f t="shared" si="35"/>
        <v/>
      </c>
      <c r="J340" s="84" t="str">
        <f t="shared" si="36"/>
        <v/>
      </c>
      <c r="K340" s="85" t="str">
        <f t="shared" si="37"/>
        <v/>
      </c>
      <c r="L340" s="85" t="str">
        <f t="shared" si="38"/>
        <v/>
      </c>
      <c r="M340" s="85" t="str">
        <f t="shared" si="39"/>
        <v/>
      </c>
      <c r="N340" s="86" t="str">
        <f>IF(D339&gt;=$C$10,"",N339*H340-K340-SUMPRODUCT(--(MONTH(Podaci!$O$5:$O$25)=MONTH(E340)),--(YEAR(Podaci!$O$5:$O$25)=YEAR(E340)),Podaci!$P$5:$P$25))</f>
        <v/>
      </c>
      <c r="O340" s="108" t="str">
        <f>IF(D340&gt;$C$10,"",Podaci!$B$12*(D340=0)+Podaci!$B$14*(MOD(D340,12)=0)*(D340&lt;&gt;$C$10)+Podaci!$B$16)</f>
        <v/>
      </c>
      <c r="P340" s="108" t="str">
        <f>IF(D340&gt;$C$10,"",IF(Podaci!$B$5="kn",K340+O340,K340+O340/F340))</f>
        <v/>
      </c>
    </row>
    <row r="341" spans="4:16" x14ac:dyDescent="0.2">
      <c r="D341" s="25" t="str">
        <f t="shared" si="40"/>
        <v/>
      </c>
      <c r="E341" s="37" t="str">
        <f t="shared" si="41"/>
        <v/>
      </c>
      <c r="F341" s="104" t="str">
        <f>IF(D341&gt;$C$10,"",VLOOKUP(E341,Podaci!L:M,2))</f>
        <v/>
      </c>
      <c r="G341" s="28" t="str">
        <f>IF(D340&gt;=$C$10,"",VLOOKUP(E341,Podaci!E:G,3,TRUE))</f>
        <v/>
      </c>
      <c r="H341" s="34" t="str">
        <f>IF(D340&gt;=$C$10,"",VLOOKUP(E341,Podaci!E:J,6,TRUE))</f>
        <v/>
      </c>
      <c r="I341" s="34" t="str">
        <f t="shared" si="35"/>
        <v/>
      </c>
      <c r="J341" s="84" t="str">
        <f t="shared" si="36"/>
        <v/>
      </c>
      <c r="K341" s="85" t="str">
        <f t="shared" si="37"/>
        <v/>
      </c>
      <c r="L341" s="85" t="str">
        <f t="shared" si="38"/>
        <v/>
      </c>
      <c r="M341" s="85" t="str">
        <f t="shared" si="39"/>
        <v/>
      </c>
      <c r="N341" s="86" t="str">
        <f>IF(D340&gt;=$C$10,"",N340*H341-K341-SUMPRODUCT(--(MONTH(Podaci!$O$5:$O$25)=MONTH(E341)),--(YEAR(Podaci!$O$5:$O$25)=YEAR(E341)),Podaci!$P$5:$P$25))</f>
        <v/>
      </c>
      <c r="O341" s="108" t="str">
        <f>IF(D341&gt;$C$10,"",Podaci!$B$12*(D341=0)+Podaci!$B$14*(MOD(D341,12)=0)*(D341&lt;&gt;$C$10)+Podaci!$B$16)</f>
        <v/>
      </c>
      <c r="P341" s="108" t="str">
        <f>IF(D341&gt;$C$10,"",IF(Podaci!$B$5="kn",K341+O341,K341+O341/F341))</f>
        <v/>
      </c>
    </row>
    <row r="342" spans="4:16" x14ac:dyDescent="0.2">
      <c r="D342" s="25" t="str">
        <f t="shared" si="40"/>
        <v/>
      </c>
      <c r="E342" s="37" t="str">
        <f t="shared" si="41"/>
        <v/>
      </c>
      <c r="F342" s="104" t="str">
        <f>IF(D342&gt;$C$10,"",VLOOKUP(E342,Podaci!L:M,2))</f>
        <v/>
      </c>
      <c r="G342" s="28" t="str">
        <f>IF(D341&gt;=$C$10,"",VLOOKUP(E342,Podaci!E:G,3,TRUE))</f>
        <v/>
      </c>
      <c r="H342" s="34" t="str">
        <f>IF(D341&gt;=$C$10,"",VLOOKUP(E342,Podaci!E:J,6,TRUE))</f>
        <v/>
      </c>
      <c r="I342" s="34" t="str">
        <f t="shared" si="35"/>
        <v/>
      </c>
      <c r="J342" s="84" t="str">
        <f t="shared" si="36"/>
        <v/>
      </c>
      <c r="K342" s="85" t="str">
        <f t="shared" si="37"/>
        <v/>
      </c>
      <c r="L342" s="85" t="str">
        <f t="shared" si="38"/>
        <v/>
      </c>
      <c r="M342" s="85" t="str">
        <f t="shared" si="39"/>
        <v/>
      </c>
      <c r="N342" s="86" t="str">
        <f>IF(D341&gt;=$C$10,"",N341*H342-K342-SUMPRODUCT(--(MONTH(Podaci!$O$5:$O$25)=MONTH(E342)),--(YEAR(Podaci!$O$5:$O$25)=YEAR(E342)),Podaci!$P$5:$P$25))</f>
        <v/>
      </c>
      <c r="O342" s="108" t="str">
        <f>IF(D342&gt;$C$10,"",Podaci!$B$12*(D342=0)+Podaci!$B$14*(MOD(D342,12)=0)*(D342&lt;&gt;$C$10)+Podaci!$B$16)</f>
        <v/>
      </c>
      <c r="P342" s="108" t="str">
        <f>IF(D342&gt;$C$10,"",IF(Podaci!$B$5="kn",K342+O342,K342+O342/F342))</f>
        <v/>
      </c>
    </row>
    <row r="343" spans="4:16" x14ac:dyDescent="0.2">
      <c r="D343" s="25" t="str">
        <f t="shared" si="40"/>
        <v/>
      </c>
      <c r="E343" s="37" t="str">
        <f t="shared" si="41"/>
        <v/>
      </c>
      <c r="F343" s="104" t="str">
        <f>IF(D343&gt;$C$10,"",VLOOKUP(E343,Podaci!L:M,2))</f>
        <v/>
      </c>
      <c r="G343" s="28" t="str">
        <f>IF(D342&gt;=$C$10,"",VLOOKUP(E343,Podaci!E:G,3,TRUE))</f>
        <v/>
      </c>
      <c r="H343" s="34" t="str">
        <f>IF(D342&gt;=$C$10,"",VLOOKUP(E343,Podaci!E:J,6,TRUE))</f>
        <v/>
      </c>
      <c r="I343" s="34" t="str">
        <f t="shared" si="35"/>
        <v/>
      </c>
      <c r="J343" s="84" t="str">
        <f t="shared" si="36"/>
        <v/>
      </c>
      <c r="K343" s="85" t="str">
        <f t="shared" si="37"/>
        <v/>
      </c>
      <c r="L343" s="85" t="str">
        <f t="shared" si="38"/>
        <v/>
      </c>
      <c r="M343" s="85" t="str">
        <f t="shared" si="39"/>
        <v/>
      </c>
      <c r="N343" s="86" t="str">
        <f>IF(D342&gt;=$C$10,"",N342*H343-K343-SUMPRODUCT(--(MONTH(Podaci!$O$5:$O$25)=MONTH(E343)),--(YEAR(Podaci!$O$5:$O$25)=YEAR(E343)),Podaci!$P$5:$P$25))</f>
        <v/>
      </c>
      <c r="O343" s="108" t="str">
        <f>IF(D343&gt;$C$10,"",Podaci!$B$12*(D343=0)+Podaci!$B$14*(MOD(D343,12)=0)*(D343&lt;&gt;$C$10)+Podaci!$B$16)</f>
        <v/>
      </c>
      <c r="P343" s="108" t="str">
        <f>IF(D343&gt;$C$10,"",IF(Podaci!$B$5="kn",K343+O343,K343+O343/F343))</f>
        <v/>
      </c>
    </row>
    <row r="344" spans="4:16" x14ac:dyDescent="0.2">
      <c r="D344" s="25" t="str">
        <f t="shared" si="40"/>
        <v/>
      </c>
      <c r="E344" s="37" t="str">
        <f t="shared" si="41"/>
        <v/>
      </c>
      <c r="F344" s="104" t="str">
        <f>IF(D344&gt;$C$10,"",VLOOKUP(E344,Podaci!L:M,2))</f>
        <v/>
      </c>
      <c r="G344" s="28" t="str">
        <f>IF(D343&gt;=$C$10,"",VLOOKUP(E344,Podaci!E:G,3,TRUE))</f>
        <v/>
      </c>
      <c r="H344" s="34" t="str">
        <f>IF(D343&gt;=$C$10,"",VLOOKUP(E344,Podaci!E:J,6,TRUE))</f>
        <v/>
      </c>
      <c r="I344" s="34" t="str">
        <f t="shared" si="35"/>
        <v/>
      </c>
      <c r="J344" s="84" t="str">
        <f t="shared" si="36"/>
        <v/>
      </c>
      <c r="K344" s="85" t="str">
        <f t="shared" si="37"/>
        <v/>
      </c>
      <c r="L344" s="85" t="str">
        <f t="shared" si="38"/>
        <v/>
      </c>
      <c r="M344" s="85" t="str">
        <f t="shared" si="39"/>
        <v/>
      </c>
      <c r="N344" s="86" t="str">
        <f>IF(D343&gt;=$C$10,"",N343*H344-K344-SUMPRODUCT(--(MONTH(Podaci!$O$5:$O$25)=MONTH(E344)),--(YEAR(Podaci!$O$5:$O$25)=YEAR(E344)),Podaci!$P$5:$P$25))</f>
        <v/>
      </c>
      <c r="O344" s="108" t="str">
        <f>IF(D344&gt;$C$10,"",Podaci!$B$12*(D344=0)+Podaci!$B$14*(MOD(D344,12)=0)*(D344&lt;&gt;$C$10)+Podaci!$B$16)</f>
        <v/>
      </c>
      <c r="P344" s="108" t="str">
        <f>IF(D344&gt;$C$10,"",IF(Podaci!$B$5="kn",K344+O344,K344+O344/F344))</f>
        <v/>
      </c>
    </row>
    <row r="345" spans="4:16" x14ac:dyDescent="0.2">
      <c r="D345" s="25" t="str">
        <f t="shared" si="40"/>
        <v/>
      </c>
      <c r="E345" s="37" t="str">
        <f t="shared" si="41"/>
        <v/>
      </c>
      <c r="F345" s="104" t="str">
        <f>IF(D345&gt;$C$10,"",VLOOKUP(E345,Podaci!L:M,2))</f>
        <v/>
      </c>
      <c r="G345" s="28" t="str">
        <f>IF(D344&gt;=$C$10,"",VLOOKUP(E345,Podaci!E:G,3,TRUE))</f>
        <v/>
      </c>
      <c r="H345" s="34" t="str">
        <f>IF(D344&gt;=$C$10,"",VLOOKUP(E345,Podaci!E:J,6,TRUE))</f>
        <v/>
      </c>
      <c r="I345" s="34" t="str">
        <f t="shared" si="35"/>
        <v/>
      </c>
      <c r="J345" s="84" t="str">
        <f t="shared" si="36"/>
        <v/>
      </c>
      <c r="K345" s="85" t="str">
        <f t="shared" si="37"/>
        <v/>
      </c>
      <c r="L345" s="85" t="str">
        <f t="shared" si="38"/>
        <v/>
      </c>
      <c r="M345" s="85" t="str">
        <f t="shared" si="39"/>
        <v/>
      </c>
      <c r="N345" s="86" t="str">
        <f>IF(D344&gt;=$C$10,"",N344*H345-K345-SUMPRODUCT(--(MONTH(Podaci!$O$5:$O$25)=MONTH(E345)),--(YEAR(Podaci!$O$5:$O$25)=YEAR(E345)),Podaci!$P$5:$P$25))</f>
        <v/>
      </c>
      <c r="O345" s="108" t="str">
        <f>IF(D345&gt;$C$10,"",Podaci!$B$12*(D345=0)+Podaci!$B$14*(MOD(D345,12)=0)*(D345&lt;&gt;$C$10)+Podaci!$B$16)</f>
        <v/>
      </c>
      <c r="P345" s="108" t="str">
        <f>IF(D345&gt;$C$10,"",IF(Podaci!$B$5="kn",K345+O345,K345+O345/F345))</f>
        <v/>
      </c>
    </row>
    <row r="346" spans="4:16" x14ac:dyDescent="0.2">
      <c r="D346" s="25" t="str">
        <f t="shared" si="40"/>
        <v/>
      </c>
      <c r="E346" s="37" t="str">
        <f t="shared" si="41"/>
        <v/>
      </c>
      <c r="F346" s="104" t="str">
        <f>IF(D346&gt;$C$10,"",VLOOKUP(E346,Podaci!L:M,2))</f>
        <v/>
      </c>
      <c r="G346" s="28" t="str">
        <f>IF(D345&gt;=$C$10,"",VLOOKUP(E346,Podaci!E:G,3,TRUE))</f>
        <v/>
      </c>
      <c r="H346" s="34" t="str">
        <f>IF(D345&gt;=$C$10,"",VLOOKUP(E346,Podaci!E:J,6,TRUE))</f>
        <v/>
      </c>
      <c r="I346" s="34" t="str">
        <f t="shared" si="35"/>
        <v/>
      </c>
      <c r="J346" s="84" t="str">
        <f t="shared" si="36"/>
        <v/>
      </c>
      <c r="K346" s="85" t="str">
        <f t="shared" si="37"/>
        <v/>
      </c>
      <c r="L346" s="85" t="str">
        <f t="shared" si="38"/>
        <v/>
      </c>
      <c r="M346" s="85" t="str">
        <f t="shared" si="39"/>
        <v/>
      </c>
      <c r="N346" s="86" t="str">
        <f>IF(D345&gt;=$C$10,"",N345*H346-K346-SUMPRODUCT(--(MONTH(Podaci!$O$5:$O$25)=MONTH(E346)),--(YEAR(Podaci!$O$5:$O$25)=YEAR(E346)),Podaci!$P$5:$P$25))</f>
        <v/>
      </c>
      <c r="O346" s="108" t="str">
        <f>IF(D346&gt;$C$10,"",Podaci!$B$12*(D346=0)+Podaci!$B$14*(MOD(D346,12)=0)*(D346&lt;&gt;$C$10)+Podaci!$B$16)</f>
        <v/>
      </c>
      <c r="P346" s="108" t="str">
        <f>IF(D346&gt;$C$10,"",IF(Podaci!$B$5="kn",K346+O346,K346+O346/F346))</f>
        <v/>
      </c>
    </row>
    <row r="347" spans="4:16" x14ac:dyDescent="0.2">
      <c r="D347" s="25" t="str">
        <f t="shared" si="40"/>
        <v/>
      </c>
      <c r="E347" s="37" t="str">
        <f t="shared" si="41"/>
        <v/>
      </c>
      <c r="F347" s="104" t="str">
        <f>IF(D347&gt;$C$10,"",VLOOKUP(E347,Podaci!L:M,2))</f>
        <v/>
      </c>
      <c r="G347" s="28" t="str">
        <f>IF(D346&gt;=$C$10,"",VLOOKUP(E347,Podaci!E:G,3,TRUE))</f>
        <v/>
      </c>
      <c r="H347" s="34" t="str">
        <f>IF(D346&gt;=$C$10,"",VLOOKUP(E347,Podaci!E:J,6,TRUE))</f>
        <v/>
      </c>
      <c r="I347" s="34" t="str">
        <f t="shared" si="35"/>
        <v/>
      </c>
      <c r="J347" s="84" t="str">
        <f t="shared" si="36"/>
        <v/>
      </c>
      <c r="K347" s="85" t="str">
        <f t="shared" si="37"/>
        <v/>
      </c>
      <c r="L347" s="85" t="str">
        <f t="shared" si="38"/>
        <v/>
      </c>
      <c r="M347" s="85" t="str">
        <f t="shared" si="39"/>
        <v/>
      </c>
      <c r="N347" s="86" t="str">
        <f>IF(D346&gt;=$C$10,"",N346*H347-K347-SUMPRODUCT(--(MONTH(Podaci!$O$5:$O$25)=MONTH(E347)),--(YEAR(Podaci!$O$5:$O$25)=YEAR(E347)),Podaci!$P$5:$P$25))</f>
        <v/>
      </c>
      <c r="O347" s="108" t="str">
        <f>IF(D347&gt;$C$10,"",Podaci!$B$12*(D347=0)+Podaci!$B$14*(MOD(D347,12)=0)*(D347&lt;&gt;$C$10)+Podaci!$B$16)</f>
        <v/>
      </c>
      <c r="P347" s="108" t="str">
        <f>IF(D347&gt;$C$10,"",IF(Podaci!$B$5="kn",K347+O347,K347+O347/F347))</f>
        <v/>
      </c>
    </row>
    <row r="348" spans="4:16" x14ac:dyDescent="0.2">
      <c r="D348" s="25" t="str">
        <f t="shared" si="40"/>
        <v/>
      </c>
      <c r="E348" s="37" t="str">
        <f t="shared" si="41"/>
        <v/>
      </c>
      <c r="F348" s="104" t="str">
        <f>IF(D348&gt;$C$10,"",VLOOKUP(E348,Podaci!L:M,2))</f>
        <v/>
      </c>
      <c r="G348" s="28" t="str">
        <f>IF(D347&gt;=$C$10,"",VLOOKUP(E348,Podaci!E:G,3,TRUE))</f>
        <v/>
      </c>
      <c r="H348" s="34" t="str">
        <f>IF(D347&gt;=$C$10,"",VLOOKUP(E348,Podaci!E:J,6,TRUE))</f>
        <v/>
      </c>
      <c r="I348" s="34" t="str">
        <f t="shared" si="35"/>
        <v/>
      </c>
      <c r="J348" s="84" t="str">
        <f t="shared" si="36"/>
        <v/>
      </c>
      <c r="K348" s="85" t="str">
        <f t="shared" si="37"/>
        <v/>
      </c>
      <c r="L348" s="85" t="str">
        <f t="shared" si="38"/>
        <v/>
      </c>
      <c r="M348" s="85" t="str">
        <f t="shared" si="39"/>
        <v/>
      </c>
      <c r="N348" s="86" t="str">
        <f>IF(D347&gt;=$C$10,"",N347*H348-K348-SUMPRODUCT(--(MONTH(Podaci!$O$5:$O$25)=MONTH(E348)),--(YEAR(Podaci!$O$5:$O$25)=YEAR(E348)),Podaci!$P$5:$P$25))</f>
        <v/>
      </c>
      <c r="O348" s="108" t="str">
        <f>IF(D348&gt;$C$10,"",Podaci!$B$12*(D348=0)+Podaci!$B$14*(MOD(D348,12)=0)*(D348&lt;&gt;$C$10)+Podaci!$B$16)</f>
        <v/>
      </c>
      <c r="P348" s="108" t="str">
        <f>IF(D348&gt;$C$10,"",IF(Podaci!$B$5="kn",K348+O348,K348+O348/F348))</f>
        <v/>
      </c>
    </row>
    <row r="349" spans="4:16" x14ac:dyDescent="0.2">
      <c r="D349" s="25" t="str">
        <f t="shared" si="40"/>
        <v/>
      </c>
      <c r="E349" s="37" t="str">
        <f t="shared" si="41"/>
        <v/>
      </c>
      <c r="F349" s="104" t="str">
        <f>IF(D349&gt;$C$10,"",VLOOKUP(E349,Podaci!L:M,2))</f>
        <v/>
      </c>
      <c r="G349" s="28" t="str">
        <f>IF(D348&gt;=$C$10,"",VLOOKUP(E349,Podaci!E:G,3,TRUE))</f>
        <v/>
      </c>
      <c r="H349" s="34" t="str">
        <f>IF(D348&gt;=$C$10,"",VLOOKUP(E349,Podaci!E:J,6,TRUE))</f>
        <v/>
      </c>
      <c r="I349" s="34" t="str">
        <f t="shared" si="35"/>
        <v/>
      </c>
      <c r="J349" s="84" t="str">
        <f t="shared" si="36"/>
        <v/>
      </c>
      <c r="K349" s="85" t="str">
        <f t="shared" si="37"/>
        <v/>
      </c>
      <c r="L349" s="85" t="str">
        <f t="shared" si="38"/>
        <v/>
      </c>
      <c r="M349" s="85" t="str">
        <f t="shared" si="39"/>
        <v/>
      </c>
      <c r="N349" s="86" t="str">
        <f>IF(D348&gt;=$C$10,"",N348*H349-K349-SUMPRODUCT(--(MONTH(Podaci!$O$5:$O$25)=MONTH(E349)),--(YEAR(Podaci!$O$5:$O$25)=YEAR(E349)),Podaci!$P$5:$P$25))</f>
        <v/>
      </c>
      <c r="O349" s="108" t="str">
        <f>IF(D349&gt;$C$10,"",Podaci!$B$12*(D349=0)+Podaci!$B$14*(MOD(D349,12)=0)*(D349&lt;&gt;$C$10)+Podaci!$B$16)</f>
        <v/>
      </c>
      <c r="P349" s="108" t="str">
        <f>IF(D349&gt;$C$10,"",IF(Podaci!$B$5="kn",K349+O349,K349+O349/F349))</f>
        <v/>
      </c>
    </row>
    <row r="350" spans="4:16" x14ac:dyDescent="0.2">
      <c r="D350" s="25" t="str">
        <f t="shared" si="40"/>
        <v/>
      </c>
      <c r="E350" s="37" t="str">
        <f t="shared" si="41"/>
        <v/>
      </c>
      <c r="F350" s="104" t="str">
        <f>IF(D350&gt;$C$10,"",VLOOKUP(E350,Podaci!L:M,2))</f>
        <v/>
      </c>
      <c r="G350" s="28" t="str">
        <f>IF(D349&gt;=$C$10,"",VLOOKUP(E350,Podaci!E:G,3,TRUE))</f>
        <v/>
      </c>
      <c r="H350" s="34" t="str">
        <f>IF(D349&gt;=$C$10,"",VLOOKUP(E350,Podaci!E:J,6,TRUE))</f>
        <v/>
      </c>
      <c r="I350" s="34" t="str">
        <f t="shared" si="35"/>
        <v/>
      </c>
      <c r="J350" s="84" t="str">
        <f t="shared" si="36"/>
        <v/>
      </c>
      <c r="K350" s="85" t="str">
        <f t="shared" si="37"/>
        <v/>
      </c>
      <c r="L350" s="85" t="str">
        <f t="shared" si="38"/>
        <v/>
      </c>
      <c r="M350" s="85" t="str">
        <f t="shared" si="39"/>
        <v/>
      </c>
      <c r="N350" s="86" t="str">
        <f>IF(D349&gt;=$C$10,"",N349*H350-K350-SUMPRODUCT(--(MONTH(Podaci!$O$5:$O$25)=MONTH(E350)),--(YEAR(Podaci!$O$5:$O$25)=YEAR(E350)),Podaci!$P$5:$P$25))</f>
        <v/>
      </c>
      <c r="O350" s="108" t="str">
        <f>IF(D350&gt;$C$10,"",Podaci!$B$12*(D350=0)+Podaci!$B$14*(MOD(D350,12)=0)*(D350&lt;&gt;$C$10)+Podaci!$B$16)</f>
        <v/>
      </c>
      <c r="P350" s="108" t="str">
        <f>IF(D350&gt;$C$10,"",IF(Podaci!$B$5="kn",K350+O350,K350+O350/F350))</f>
        <v/>
      </c>
    </row>
    <row r="351" spans="4:16" x14ac:dyDescent="0.2">
      <c r="D351" s="25" t="str">
        <f t="shared" si="40"/>
        <v/>
      </c>
      <c r="E351" s="37" t="str">
        <f t="shared" si="41"/>
        <v/>
      </c>
      <c r="F351" s="104" t="str">
        <f>IF(D351&gt;$C$10,"",VLOOKUP(E351,Podaci!L:M,2))</f>
        <v/>
      </c>
      <c r="G351" s="28" t="str">
        <f>IF(D350&gt;=$C$10,"",VLOOKUP(E351,Podaci!E:G,3,TRUE))</f>
        <v/>
      </c>
      <c r="H351" s="34" t="str">
        <f>IF(D350&gt;=$C$10,"",VLOOKUP(E351,Podaci!E:J,6,TRUE))</f>
        <v/>
      </c>
      <c r="I351" s="34" t="str">
        <f t="shared" si="35"/>
        <v/>
      </c>
      <c r="J351" s="84" t="str">
        <f t="shared" si="36"/>
        <v/>
      </c>
      <c r="K351" s="85" t="str">
        <f t="shared" si="37"/>
        <v/>
      </c>
      <c r="L351" s="85" t="str">
        <f t="shared" si="38"/>
        <v/>
      </c>
      <c r="M351" s="85" t="str">
        <f t="shared" si="39"/>
        <v/>
      </c>
      <c r="N351" s="86" t="str">
        <f>IF(D350&gt;=$C$10,"",N350*H351-K351-SUMPRODUCT(--(MONTH(Podaci!$O$5:$O$25)=MONTH(E351)),--(YEAR(Podaci!$O$5:$O$25)=YEAR(E351)),Podaci!$P$5:$P$25))</f>
        <v/>
      </c>
      <c r="O351" s="108" t="str">
        <f>IF(D351&gt;$C$10,"",Podaci!$B$12*(D351=0)+Podaci!$B$14*(MOD(D351,12)=0)*(D351&lt;&gt;$C$10)+Podaci!$B$16)</f>
        <v/>
      </c>
      <c r="P351" s="108" t="str">
        <f>IF(D351&gt;$C$10,"",IF(Podaci!$B$5="kn",K351+O351,K351+O351/F351))</f>
        <v/>
      </c>
    </row>
    <row r="352" spans="4:16" x14ac:dyDescent="0.2">
      <c r="D352" s="25" t="str">
        <f t="shared" si="40"/>
        <v/>
      </c>
      <c r="E352" s="37" t="str">
        <f t="shared" si="41"/>
        <v/>
      </c>
      <c r="F352" s="104" t="str">
        <f>IF(D352&gt;$C$10,"",VLOOKUP(E352,Podaci!L:M,2))</f>
        <v/>
      </c>
      <c r="G352" s="28" t="str">
        <f>IF(D351&gt;=$C$10,"",VLOOKUP(E352,Podaci!E:G,3,TRUE))</f>
        <v/>
      </c>
      <c r="H352" s="34" t="str">
        <f>IF(D351&gt;=$C$10,"",VLOOKUP(E352,Podaci!E:J,6,TRUE))</f>
        <v/>
      </c>
      <c r="I352" s="34" t="str">
        <f t="shared" si="35"/>
        <v/>
      </c>
      <c r="J352" s="84" t="str">
        <f t="shared" si="36"/>
        <v/>
      </c>
      <c r="K352" s="85" t="str">
        <f t="shared" si="37"/>
        <v/>
      </c>
      <c r="L352" s="85" t="str">
        <f t="shared" si="38"/>
        <v/>
      </c>
      <c r="M352" s="85" t="str">
        <f t="shared" si="39"/>
        <v/>
      </c>
      <c r="N352" s="86" t="str">
        <f>IF(D351&gt;=$C$10,"",N351*H352-K352-SUMPRODUCT(--(MONTH(Podaci!$O$5:$O$25)=MONTH(E352)),--(YEAR(Podaci!$O$5:$O$25)=YEAR(E352)),Podaci!$P$5:$P$25))</f>
        <v/>
      </c>
      <c r="O352" s="108" t="str">
        <f>IF(D352&gt;$C$10,"",Podaci!$B$12*(D352=0)+Podaci!$B$14*(MOD(D352,12)=0)*(D352&lt;&gt;$C$10)+Podaci!$B$16)</f>
        <v/>
      </c>
      <c r="P352" s="108" t="str">
        <f>IF(D352&gt;$C$10,"",IF(Podaci!$B$5="kn",K352+O352,K352+O352/F352))</f>
        <v/>
      </c>
    </row>
    <row r="353" spans="4:16" x14ac:dyDescent="0.2">
      <c r="D353" s="25" t="str">
        <f t="shared" si="40"/>
        <v/>
      </c>
      <c r="E353" s="37" t="str">
        <f t="shared" si="41"/>
        <v/>
      </c>
      <c r="F353" s="104" t="str">
        <f>IF(D353&gt;$C$10,"",VLOOKUP(E353,Podaci!L:M,2))</f>
        <v/>
      </c>
      <c r="G353" s="28" t="str">
        <f>IF(D352&gt;=$C$10,"",VLOOKUP(E353,Podaci!E:G,3,TRUE))</f>
        <v/>
      </c>
      <c r="H353" s="34" t="str">
        <f>IF(D352&gt;=$C$10,"",VLOOKUP(E353,Podaci!E:J,6,TRUE))</f>
        <v/>
      </c>
      <c r="I353" s="34" t="str">
        <f t="shared" si="35"/>
        <v/>
      </c>
      <c r="J353" s="84" t="str">
        <f t="shared" si="36"/>
        <v/>
      </c>
      <c r="K353" s="85" t="str">
        <f t="shared" si="37"/>
        <v/>
      </c>
      <c r="L353" s="85" t="str">
        <f t="shared" si="38"/>
        <v/>
      </c>
      <c r="M353" s="85" t="str">
        <f t="shared" si="39"/>
        <v/>
      </c>
      <c r="N353" s="86" t="str">
        <f>IF(D352&gt;=$C$10,"",N352*H353-K353-SUMPRODUCT(--(MONTH(Podaci!$O$5:$O$25)=MONTH(E353)),--(YEAR(Podaci!$O$5:$O$25)=YEAR(E353)),Podaci!$P$5:$P$25))</f>
        <v/>
      </c>
      <c r="O353" s="108" t="str">
        <f>IF(D353&gt;$C$10,"",Podaci!$B$12*(D353=0)+Podaci!$B$14*(MOD(D353,12)=0)*(D353&lt;&gt;$C$10)+Podaci!$B$16)</f>
        <v/>
      </c>
      <c r="P353" s="108" t="str">
        <f>IF(D353&gt;$C$10,"",IF(Podaci!$B$5="kn",K353+O353,K353+O353/F353))</f>
        <v/>
      </c>
    </row>
    <row r="354" spans="4:16" x14ac:dyDescent="0.2">
      <c r="D354" s="25" t="str">
        <f t="shared" si="40"/>
        <v/>
      </c>
      <c r="E354" s="37" t="str">
        <f t="shared" si="41"/>
        <v/>
      </c>
      <c r="F354" s="104" t="str">
        <f>IF(D354&gt;$C$10,"",VLOOKUP(E354,Podaci!L:M,2))</f>
        <v/>
      </c>
      <c r="G354" s="28" t="str">
        <f>IF(D353&gt;=$C$10,"",VLOOKUP(E354,Podaci!E:G,3,TRUE))</f>
        <v/>
      </c>
      <c r="H354" s="34" t="str">
        <f>IF(D353&gt;=$C$10,"",VLOOKUP(E354,Podaci!E:J,6,TRUE))</f>
        <v/>
      </c>
      <c r="I354" s="34" t="str">
        <f t="shared" si="35"/>
        <v/>
      </c>
      <c r="J354" s="84" t="str">
        <f t="shared" si="36"/>
        <v/>
      </c>
      <c r="K354" s="85" t="str">
        <f t="shared" si="37"/>
        <v/>
      </c>
      <c r="L354" s="85" t="str">
        <f t="shared" si="38"/>
        <v/>
      </c>
      <c r="M354" s="85" t="str">
        <f t="shared" si="39"/>
        <v/>
      </c>
      <c r="N354" s="86" t="str">
        <f>IF(D353&gt;=$C$10,"",N353*H354-K354-SUMPRODUCT(--(MONTH(Podaci!$O$5:$O$25)=MONTH(E354)),--(YEAR(Podaci!$O$5:$O$25)=YEAR(E354)),Podaci!$P$5:$P$25))</f>
        <v/>
      </c>
      <c r="O354" s="108" t="str">
        <f>IF(D354&gt;$C$10,"",Podaci!$B$12*(D354=0)+Podaci!$B$14*(MOD(D354,12)=0)*(D354&lt;&gt;$C$10)+Podaci!$B$16)</f>
        <v/>
      </c>
      <c r="P354" s="108" t="str">
        <f>IF(D354&gt;$C$10,"",IF(Podaci!$B$5="kn",K354+O354,K354+O354/F354))</f>
        <v/>
      </c>
    </row>
    <row r="355" spans="4:16" x14ac:dyDescent="0.2">
      <c r="D355" s="25" t="str">
        <f t="shared" si="40"/>
        <v/>
      </c>
      <c r="E355" s="37" t="str">
        <f t="shared" si="41"/>
        <v/>
      </c>
      <c r="F355" s="104" t="str">
        <f>IF(D355&gt;$C$10,"",VLOOKUP(E355,Podaci!L:M,2))</f>
        <v/>
      </c>
      <c r="G355" s="28" t="str">
        <f>IF(D354&gt;=$C$10,"",VLOOKUP(E355,Podaci!E:G,3,TRUE))</f>
        <v/>
      </c>
      <c r="H355" s="34" t="str">
        <f>IF(D354&gt;=$C$10,"",VLOOKUP(E355,Podaci!E:J,6,TRUE))</f>
        <v/>
      </c>
      <c r="I355" s="34" t="str">
        <f t="shared" si="35"/>
        <v/>
      </c>
      <c r="J355" s="84" t="str">
        <f t="shared" si="36"/>
        <v/>
      </c>
      <c r="K355" s="85" t="str">
        <f t="shared" si="37"/>
        <v/>
      </c>
      <c r="L355" s="85" t="str">
        <f t="shared" si="38"/>
        <v/>
      </c>
      <c r="M355" s="85" t="str">
        <f t="shared" si="39"/>
        <v/>
      </c>
      <c r="N355" s="86" t="str">
        <f>IF(D354&gt;=$C$10,"",N354*H355-K355-SUMPRODUCT(--(MONTH(Podaci!$O$5:$O$25)=MONTH(E355)),--(YEAR(Podaci!$O$5:$O$25)=YEAR(E355)),Podaci!$P$5:$P$25))</f>
        <v/>
      </c>
      <c r="O355" s="108" t="str">
        <f>IF(D355&gt;$C$10,"",Podaci!$B$12*(D355=0)+Podaci!$B$14*(MOD(D355,12)=0)*(D355&lt;&gt;$C$10)+Podaci!$B$16)</f>
        <v/>
      </c>
      <c r="P355" s="108" t="str">
        <f>IF(D355&gt;$C$10,"",IF(Podaci!$B$5="kn",K355+O355,K355+O355/F355))</f>
        <v/>
      </c>
    </row>
    <row r="356" spans="4:16" x14ac:dyDescent="0.2">
      <c r="D356" s="25" t="str">
        <f t="shared" si="40"/>
        <v/>
      </c>
      <c r="E356" s="37" t="str">
        <f t="shared" si="41"/>
        <v/>
      </c>
      <c r="F356" s="104" t="str">
        <f>IF(D356&gt;$C$10,"",VLOOKUP(E356,Podaci!L:M,2))</f>
        <v/>
      </c>
      <c r="G356" s="28" t="str">
        <f>IF(D355&gt;=$C$10,"",VLOOKUP(E356,Podaci!E:G,3,TRUE))</f>
        <v/>
      </c>
      <c r="H356" s="34" t="str">
        <f>IF(D355&gt;=$C$10,"",VLOOKUP(E356,Podaci!E:J,6,TRUE))</f>
        <v/>
      </c>
      <c r="I356" s="34" t="str">
        <f t="shared" si="35"/>
        <v/>
      </c>
      <c r="J356" s="84" t="str">
        <f t="shared" si="36"/>
        <v/>
      </c>
      <c r="K356" s="85" t="str">
        <f t="shared" si="37"/>
        <v/>
      </c>
      <c r="L356" s="85" t="str">
        <f t="shared" si="38"/>
        <v/>
      </c>
      <c r="M356" s="85" t="str">
        <f t="shared" si="39"/>
        <v/>
      </c>
      <c r="N356" s="86" t="str">
        <f>IF(D355&gt;=$C$10,"",N355*H356-K356-SUMPRODUCT(--(MONTH(Podaci!$O$5:$O$25)=MONTH(E356)),--(YEAR(Podaci!$O$5:$O$25)=YEAR(E356)),Podaci!$P$5:$P$25))</f>
        <v/>
      </c>
      <c r="O356" s="108" t="str">
        <f>IF(D356&gt;$C$10,"",Podaci!$B$12*(D356=0)+Podaci!$B$14*(MOD(D356,12)=0)*(D356&lt;&gt;$C$10)+Podaci!$B$16)</f>
        <v/>
      </c>
      <c r="P356" s="108" t="str">
        <f>IF(D356&gt;$C$10,"",IF(Podaci!$B$5="kn",K356+O356,K356+O356/F356))</f>
        <v/>
      </c>
    </row>
    <row r="357" spans="4:16" x14ac:dyDescent="0.2">
      <c r="D357" s="25" t="str">
        <f t="shared" si="40"/>
        <v/>
      </c>
      <c r="E357" s="37" t="str">
        <f t="shared" si="41"/>
        <v/>
      </c>
      <c r="F357" s="104" t="str">
        <f>IF(D357&gt;$C$10,"",VLOOKUP(E357,Podaci!L:M,2))</f>
        <v/>
      </c>
      <c r="G357" s="28" t="str">
        <f>IF(D356&gt;=$C$10,"",VLOOKUP(E357,Podaci!E:G,3,TRUE))</f>
        <v/>
      </c>
      <c r="H357" s="34" t="str">
        <f>IF(D356&gt;=$C$10,"",VLOOKUP(E357,Podaci!E:J,6,TRUE))</f>
        <v/>
      </c>
      <c r="I357" s="34" t="str">
        <f t="shared" si="35"/>
        <v/>
      </c>
      <c r="J357" s="84" t="str">
        <f t="shared" si="36"/>
        <v/>
      </c>
      <c r="K357" s="85" t="str">
        <f t="shared" si="37"/>
        <v/>
      </c>
      <c r="L357" s="85" t="str">
        <f t="shared" si="38"/>
        <v/>
      </c>
      <c r="M357" s="85" t="str">
        <f t="shared" si="39"/>
        <v/>
      </c>
      <c r="N357" s="86" t="str">
        <f>IF(D356&gt;=$C$10,"",N356*H357-K357-SUMPRODUCT(--(MONTH(Podaci!$O$5:$O$25)=MONTH(E357)),--(YEAR(Podaci!$O$5:$O$25)=YEAR(E357)),Podaci!$P$5:$P$25))</f>
        <v/>
      </c>
      <c r="O357" s="108" t="str">
        <f>IF(D357&gt;$C$10,"",Podaci!$B$12*(D357=0)+Podaci!$B$14*(MOD(D357,12)=0)*(D357&lt;&gt;$C$10)+Podaci!$B$16)</f>
        <v/>
      </c>
      <c r="P357" s="108" t="str">
        <f>IF(D357&gt;$C$10,"",IF(Podaci!$B$5="kn",K357+O357,K357+O357/F357))</f>
        <v/>
      </c>
    </row>
    <row r="358" spans="4:16" x14ac:dyDescent="0.2">
      <c r="D358" s="25" t="str">
        <f t="shared" si="40"/>
        <v/>
      </c>
      <c r="E358" s="37" t="str">
        <f t="shared" si="41"/>
        <v/>
      </c>
      <c r="F358" s="104" t="str">
        <f>IF(D358&gt;$C$10,"",VLOOKUP(E358,Podaci!L:M,2))</f>
        <v/>
      </c>
      <c r="G358" s="28" t="str">
        <f>IF(D357&gt;=$C$10,"",VLOOKUP(E358,Podaci!E:G,3,TRUE))</f>
        <v/>
      </c>
      <c r="H358" s="34" t="str">
        <f>IF(D357&gt;=$C$10,"",VLOOKUP(E358,Podaci!E:J,6,TRUE))</f>
        <v/>
      </c>
      <c r="I358" s="34" t="str">
        <f t="shared" si="35"/>
        <v/>
      </c>
      <c r="J358" s="84" t="str">
        <f t="shared" si="36"/>
        <v/>
      </c>
      <c r="K358" s="85" t="str">
        <f t="shared" si="37"/>
        <v/>
      </c>
      <c r="L358" s="85" t="str">
        <f t="shared" si="38"/>
        <v/>
      </c>
      <c r="M358" s="85" t="str">
        <f t="shared" si="39"/>
        <v/>
      </c>
      <c r="N358" s="86" t="str">
        <f>IF(D357&gt;=$C$10,"",N357*H358-K358-SUMPRODUCT(--(MONTH(Podaci!$O$5:$O$25)=MONTH(E358)),--(YEAR(Podaci!$O$5:$O$25)=YEAR(E358)),Podaci!$P$5:$P$25))</f>
        <v/>
      </c>
      <c r="O358" s="108" t="str">
        <f>IF(D358&gt;$C$10,"",Podaci!$B$12*(D358=0)+Podaci!$B$14*(MOD(D358,12)=0)*(D358&lt;&gt;$C$10)+Podaci!$B$16)</f>
        <v/>
      </c>
      <c r="P358" s="108" t="str">
        <f>IF(D358&gt;$C$10,"",IF(Podaci!$B$5="kn",K358+O358,K358+O358/F358))</f>
        <v/>
      </c>
    </row>
    <row r="359" spans="4:16" x14ac:dyDescent="0.2">
      <c r="D359" s="25" t="str">
        <f t="shared" si="40"/>
        <v/>
      </c>
      <c r="E359" s="37" t="str">
        <f t="shared" si="41"/>
        <v/>
      </c>
      <c r="F359" s="104" t="str">
        <f>IF(D359&gt;$C$10,"",VLOOKUP(E359,Podaci!L:M,2))</f>
        <v/>
      </c>
      <c r="G359" s="28" t="str">
        <f>IF(D358&gt;=$C$10,"",VLOOKUP(E359,Podaci!E:G,3,TRUE))</f>
        <v/>
      </c>
      <c r="H359" s="34" t="str">
        <f>IF(D358&gt;=$C$10,"",VLOOKUP(E359,Podaci!E:J,6,TRUE))</f>
        <v/>
      </c>
      <c r="I359" s="34" t="str">
        <f t="shared" si="35"/>
        <v/>
      </c>
      <c r="J359" s="84" t="str">
        <f t="shared" si="36"/>
        <v/>
      </c>
      <c r="K359" s="85" t="str">
        <f t="shared" si="37"/>
        <v/>
      </c>
      <c r="L359" s="85" t="str">
        <f t="shared" si="38"/>
        <v/>
      </c>
      <c r="M359" s="85" t="str">
        <f t="shared" si="39"/>
        <v/>
      </c>
      <c r="N359" s="86" t="str">
        <f>IF(D358&gt;=$C$10,"",N358*H359-K359-SUMPRODUCT(--(MONTH(Podaci!$O$5:$O$25)=MONTH(E359)),--(YEAR(Podaci!$O$5:$O$25)=YEAR(E359)),Podaci!$P$5:$P$25))</f>
        <v/>
      </c>
      <c r="O359" s="108" t="str">
        <f>IF(D359&gt;$C$10,"",Podaci!$B$12*(D359=0)+Podaci!$B$14*(MOD(D359,12)=0)*(D359&lt;&gt;$C$10)+Podaci!$B$16)</f>
        <v/>
      </c>
      <c r="P359" s="108" t="str">
        <f>IF(D359&gt;$C$10,"",IF(Podaci!$B$5="kn",K359+O359,K359+O359/F359))</f>
        <v/>
      </c>
    </row>
    <row r="360" spans="4:16" x14ac:dyDescent="0.2">
      <c r="D360" s="25" t="str">
        <f t="shared" si="40"/>
        <v/>
      </c>
      <c r="E360" s="37" t="str">
        <f t="shared" si="41"/>
        <v/>
      </c>
      <c r="F360" s="104" t="str">
        <f>IF(D360&gt;$C$10,"",VLOOKUP(E360,Podaci!L:M,2))</f>
        <v/>
      </c>
      <c r="G360" s="28" t="str">
        <f>IF(D359&gt;=$C$10,"",VLOOKUP(E360,Podaci!E:G,3,TRUE))</f>
        <v/>
      </c>
      <c r="H360" s="34" t="str">
        <f>IF(D359&gt;=$C$10,"",VLOOKUP(E360,Podaci!E:J,6,TRUE))</f>
        <v/>
      </c>
      <c r="I360" s="34" t="str">
        <f t="shared" si="35"/>
        <v/>
      </c>
      <c r="J360" s="84" t="str">
        <f t="shared" si="36"/>
        <v/>
      </c>
      <c r="K360" s="85" t="str">
        <f t="shared" si="37"/>
        <v/>
      </c>
      <c r="L360" s="85" t="str">
        <f t="shared" si="38"/>
        <v/>
      </c>
      <c r="M360" s="85" t="str">
        <f t="shared" si="39"/>
        <v/>
      </c>
      <c r="N360" s="86" t="str">
        <f>IF(D359&gt;=$C$10,"",N359*H360-K360-SUMPRODUCT(--(MONTH(Podaci!$O$5:$O$25)=MONTH(E360)),--(YEAR(Podaci!$O$5:$O$25)=YEAR(E360)),Podaci!$P$5:$P$25))</f>
        <v/>
      </c>
      <c r="O360" s="108" t="str">
        <f>IF(D360&gt;$C$10,"",Podaci!$B$12*(D360=0)+Podaci!$B$14*(MOD(D360,12)=0)*(D360&lt;&gt;$C$10)+Podaci!$B$16)</f>
        <v/>
      </c>
      <c r="P360" s="108" t="str">
        <f>IF(D360&gt;$C$10,"",IF(Podaci!$B$5="kn",K360+O360,K360+O360/F360))</f>
        <v/>
      </c>
    </row>
    <row r="361" spans="4:16" x14ac:dyDescent="0.2">
      <c r="D361" s="25" t="str">
        <f t="shared" si="40"/>
        <v/>
      </c>
      <c r="E361" s="37" t="str">
        <f t="shared" si="41"/>
        <v/>
      </c>
      <c r="F361" s="104" t="str">
        <f>IF(D361&gt;$C$10,"",VLOOKUP(E361,Podaci!L:M,2))</f>
        <v/>
      </c>
      <c r="G361" s="28" t="str">
        <f>IF(D360&gt;=$C$10,"",VLOOKUP(E361,Podaci!E:G,3,TRUE))</f>
        <v/>
      </c>
      <c r="H361" s="34" t="str">
        <f>IF(D360&gt;=$C$10,"",VLOOKUP(E361,Podaci!E:J,6,TRUE))</f>
        <v/>
      </c>
      <c r="I361" s="34" t="str">
        <f t="shared" si="35"/>
        <v/>
      </c>
      <c r="J361" s="84" t="str">
        <f t="shared" si="36"/>
        <v/>
      </c>
      <c r="K361" s="85" t="str">
        <f t="shared" si="37"/>
        <v/>
      </c>
      <c r="L361" s="85" t="str">
        <f t="shared" si="38"/>
        <v/>
      </c>
      <c r="M361" s="85" t="str">
        <f t="shared" si="39"/>
        <v/>
      </c>
      <c r="N361" s="86" t="str">
        <f>IF(D360&gt;=$C$10,"",N360*H361-K361-SUMPRODUCT(--(MONTH(Podaci!$O$5:$O$25)=MONTH(E361)),--(YEAR(Podaci!$O$5:$O$25)=YEAR(E361)),Podaci!$P$5:$P$25))</f>
        <v/>
      </c>
      <c r="O361" s="108" t="str">
        <f>IF(D361&gt;$C$10,"",Podaci!$B$12*(D361=0)+Podaci!$B$14*(MOD(D361,12)=0)*(D361&lt;&gt;$C$10)+Podaci!$B$16)</f>
        <v/>
      </c>
      <c r="P361" s="108" t="str">
        <f>IF(D361&gt;$C$10,"",IF(Podaci!$B$5="kn",K361+O361,K361+O361/F361))</f>
        <v/>
      </c>
    </row>
    <row r="362" spans="4:16" x14ac:dyDescent="0.2">
      <c r="D362" s="25" t="str">
        <f t="shared" si="40"/>
        <v/>
      </c>
      <c r="E362" s="37" t="str">
        <f t="shared" si="41"/>
        <v/>
      </c>
      <c r="F362" s="104" t="str">
        <f>IF(D362&gt;$C$10,"",VLOOKUP(E362,Podaci!L:M,2))</f>
        <v/>
      </c>
      <c r="G362" s="28" t="str">
        <f>IF(D361&gt;=$C$10,"",VLOOKUP(E362,Podaci!E:G,3,TRUE))</f>
        <v/>
      </c>
      <c r="H362" s="34" t="str">
        <f>IF(D361&gt;=$C$10,"",VLOOKUP(E362,Podaci!E:J,6,TRUE))</f>
        <v/>
      </c>
      <c r="I362" s="34" t="str">
        <f t="shared" si="35"/>
        <v/>
      </c>
      <c r="J362" s="84" t="str">
        <f t="shared" si="36"/>
        <v/>
      </c>
      <c r="K362" s="85" t="str">
        <f t="shared" si="37"/>
        <v/>
      </c>
      <c r="L362" s="85" t="str">
        <f t="shared" si="38"/>
        <v/>
      </c>
      <c r="M362" s="85" t="str">
        <f t="shared" si="39"/>
        <v/>
      </c>
      <c r="N362" s="86" t="str">
        <f>IF(D361&gt;=$C$10,"",N361*H362-K362-SUMPRODUCT(--(MONTH(Podaci!$O$5:$O$25)=MONTH(E362)),--(YEAR(Podaci!$O$5:$O$25)=YEAR(E362)),Podaci!$P$5:$P$25))</f>
        <v/>
      </c>
      <c r="O362" s="108" t="str">
        <f>IF(D362&gt;$C$10,"",Podaci!$B$12*(D362=0)+Podaci!$B$14*(MOD(D362,12)=0)*(D362&lt;&gt;$C$10)+Podaci!$B$16)</f>
        <v/>
      </c>
      <c r="P362" s="108" t="str">
        <f>IF(D362&gt;$C$10,"",IF(Podaci!$B$5="kn",K362+O362,K362+O362/F362))</f>
        <v/>
      </c>
    </row>
    <row r="363" spans="4:16" x14ac:dyDescent="0.2">
      <c r="D363" s="25" t="str">
        <f t="shared" si="40"/>
        <v/>
      </c>
      <c r="E363" s="37" t="str">
        <f t="shared" si="41"/>
        <v/>
      </c>
      <c r="F363" s="104" t="str">
        <f>IF(D363&gt;$C$10,"",VLOOKUP(E363,Podaci!L:M,2))</f>
        <v/>
      </c>
      <c r="G363" s="28" t="str">
        <f>IF(D362&gt;=$C$10,"",VLOOKUP(E363,Podaci!E:G,3,TRUE))</f>
        <v/>
      </c>
      <c r="H363" s="34" t="str">
        <f>IF(D362&gt;=$C$10,"",VLOOKUP(E363,Podaci!E:J,6,TRUE))</f>
        <v/>
      </c>
      <c r="I363" s="34" t="str">
        <f t="shared" si="35"/>
        <v/>
      </c>
      <c r="J363" s="84" t="str">
        <f t="shared" si="36"/>
        <v/>
      </c>
      <c r="K363" s="85" t="str">
        <f t="shared" si="37"/>
        <v/>
      </c>
      <c r="L363" s="85" t="str">
        <f t="shared" si="38"/>
        <v/>
      </c>
      <c r="M363" s="85" t="str">
        <f t="shared" si="39"/>
        <v/>
      </c>
      <c r="N363" s="86" t="str">
        <f>IF(D362&gt;=$C$10,"",N362*H363-K363-SUMPRODUCT(--(MONTH(Podaci!$O$5:$O$25)=MONTH(E363)),--(YEAR(Podaci!$O$5:$O$25)=YEAR(E363)),Podaci!$P$5:$P$25))</f>
        <v/>
      </c>
      <c r="O363" s="108" t="str">
        <f>IF(D363&gt;$C$10,"",Podaci!$B$12*(D363=0)+Podaci!$B$14*(MOD(D363,12)=0)*(D363&lt;&gt;$C$10)+Podaci!$B$16)</f>
        <v/>
      </c>
      <c r="P363" s="108" t="str">
        <f>IF(D363&gt;$C$10,"",IF(Podaci!$B$5="kn",K363+O363,K363+O363/F363))</f>
        <v/>
      </c>
    </row>
    <row r="364" spans="4:16" x14ac:dyDescent="0.2">
      <c r="D364" s="25" t="str">
        <f t="shared" si="40"/>
        <v/>
      </c>
      <c r="E364" s="37" t="str">
        <f t="shared" si="41"/>
        <v/>
      </c>
      <c r="F364" s="104" t="str">
        <f>IF(D364&gt;$C$10,"",VLOOKUP(E364,Podaci!L:M,2))</f>
        <v/>
      </c>
      <c r="G364" s="28" t="str">
        <f>IF(D363&gt;=$C$10,"",VLOOKUP(E364,Podaci!E:G,3,TRUE))</f>
        <v/>
      </c>
      <c r="H364" s="34" t="str">
        <f>IF(D363&gt;=$C$10,"",VLOOKUP(E364,Podaci!E:J,6,TRUE))</f>
        <v/>
      </c>
      <c r="I364" s="34" t="str">
        <f t="shared" si="35"/>
        <v/>
      </c>
      <c r="J364" s="84" t="str">
        <f t="shared" si="36"/>
        <v/>
      </c>
      <c r="K364" s="85" t="str">
        <f t="shared" si="37"/>
        <v/>
      </c>
      <c r="L364" s="85" t="str">
        <f t="shared" si="38"/>
        <v/>
      </c>
      <c r="M364" s="85" t="str">
        <f t="shared" si="39"/>
        <v/>
      </c>
      <c r="N364" s="86" t="str">
        <f>IF(D363&gt;=$C$10,"",N363*H364-K364-SUMPRODUCT(--(MONTH(Podaci!$O$5:$O$25)=MONTH(E364)),--(YEAR(Podaci!$O$5:$O$25)=YEAR(E364)),Podaci!$P$5:$P$25))</f>
        <v/>
      </c>
      <c r="O364" s="108" t="str">
        <f>IF(D364&gt;$C$10,"",Podaci!$B$12*(D364=0)+Podaci!$B$14*(MOD(D364,12)=0)*(D364&lt;&gt;$C$10)+Podaci!$B$16)</f>
        <v/>
      </c>
      <c r="P364" s="108" t="str">
        <f>IF(D364&gt;$C$10,"",IF(Podaci!$B$5="kn",K364+O364,K364+O364/F364))</f>
        <v/>
      </c>
    </row>
    <row r="365" spans="4:16" x14ac:dyDescent="0.2">
      <c r="D365" s="25" t="str">
        <f t="shared" si="40"/>
        <v/>
      </c>
      <c r="E365" s="37" t="str">
        <f t="shared" si="41"/>
        <v/>
      </c>
      <c r="F365" s="104" t="str">
        <f>IF(D365&gt;$C$10,"",VLOOKUP(E365,Podaci!L:M,2))</f>
        <v/>
      </c>
      <c r="G365" s="28" t="str">
        <f>IF(D364&gt;=$C$10,"",VLOOKUP(E365,Podaci!E:G,3,TRUE))</f>
        <v/>
      </c>
      <c r="H365" s="34" t="str">
        <f>IF(D364&gt;=$C$10,"",VLOOKUP(E365,Podaci!E:J,6,TRUE))</f>
        <v/>
      </c>
      <c r="I365" s="34" t="str">
        <f t="shared" si="35"/>
        <v/>
      </c>
      <c r="J365" s="84" t="str">
        <f t="shared" si="36"/>
        <v/>
      </c>
      <c r="K365" s="85" t="str">
        <f t="shared" si="37"/>
        <v/>
      </c>
      <c r="L365" s="85" t="str">
        <f t="shared" si="38"/>
        <v/>
      </c>
      <c r="M365" s="85" t="str">
        <f t="shared" si="39"/>
        <v/>
      </c>
      <c r="N365" s="86" t="str">
        <f>IF(D364&gt;=$C$10,"",N364*H365-K365-SUMPRODUCT(--(MONTH(Podaci!$O$5:$O$25)=MONTH(E365)),--(YEAR(Podaci!$O$5:$O$25)=YEAR(E365)),Podaci!$P$5:$P$25))</f>
        <v/>
      </c>
      <c r="O365" s="108" t="str">
        <f>IF(D365&gt;$C$10,"",Podaci!$B$12*(D365=0)+Podaci!$B$14*(MOD(D365,12)=0)*(D365&lt;&gt;$C$10)+Podaci!$B$16)</f>
        <v/>
      </c>
      <c r="P365" s="108" t="str">
        <f>IF(D365&gt;$C$10,"",IF(Podaci!$B$5="kn",K365+O365,K365+O365/F365))</f>
        <v/>
      </c>
    </row>
    <row r="366" spans="4:16" x14ac:dyDescent="0.2">
      <c r="D366" s="25" t="str">
        <f t="shared" si="40"/>
        <v/>
      </c>
      <c r="E366" s="37" t="str">
        <f t="shared" si="41"/>
        <v/>
      </c>
      <c r="F366" s="104" t="str">
        <f>IF(D366&gt;$C$10,"",VLOOKUP(E366,Podaci!L:M,2))</f>
        <v/>
      </c>
      <c r="G366" s="28" t="str">
        <f>IF(D365&gt;=$C$10,"",VLOOKUP(E366,Podaci!E:G,3,TRUE))</f>
        <v/>
      </c>
      <c r="H366" s="34" t="str">
        <f>IF(D365&gt;=$C$10,"",VLOOKUP(E366,Podaci!E:J,6,TRUE))</f>
        <v/>
      </c>
      <c r="I366" s="34" t="str">
        <f t="shared" si="35"/>
        <v/>
      </c>
      <c r="J366" s="84" t="str">
        <f t="shared" si="36"/>
        <v/>
      </c>
      <c r="K366" s="85" t="str">
        <f t="shared" si="37"/>
        <v/>
      </c>
      <c r="L366" s="85" t="str">
        <f t="shared" si="38"/>
        <v/>
      </c>
      <c r="M366" s="85" t="str">
        <f t="shared" si="39"/>
        <v/>
      </c>
      <c r="N366" s="86" t="str">
        <f>IF(D365&gt;=$C$10,"",N365*H366-K366-SUMPRODUCT(--(MONTH(Podaci!$O$5:$O$25)=MONTH(E366)),--(YEAR(Podaci!$O$5:$O$25)=YEAR(E366)),Podaci!$P$5:$P$25))</f>
        <v/>
      </c>
      <c r="O366" s="108" t="str">
        <f>IF(D366&gt;$C$10,"",Podaci!$B$12*(D366=0)+Podaci!$B$14*(MOD(D366,12)=0)*(D366&lt;&gt;$C$10)+Podaci!$B$16)</f>
        <v/>
      </c>
      <c r="P366" s="108" t="str">
        <f>IF(D366&gt;$C$10,"",IF(Podaci!$B$5="kn",K366+O366,K366+O366/F366))</f>
        <v/>
      </c>
    </row>
    <row r="367" spans="4:16" x14ac:dyDescent="0.2">
      <c r="D367" s="25" t="str">
        <f t="shared" si="40"/>
        <v/>
      </c>
      <c r="E367" s="37" t="str">
        <f t="shared" si="41"/>
        <v/>
      </c>
      <c r="F367" s="104" t="str">
        <f>IF(D367&gt;$C$10,"",VLOOKUP(E367,Podaci!L:M,2))</f>
        <v/>
      </c>
      <c r="G367" s="28" t="str">
        <f>IF(D366&gt;=$C$10,"",VLOOKUP(E367,Podaci!E:G,3,TRUE))</f>
        <v/>
      </c>
      <c r="H367" s="34" t="str">
        <f>IF(D366&gt;=$C$10,"",VLOOKUP(E367,Podaci!E:J,6,TRUE))</f>
        <v/>
      </c>
      <c r="I367" s="34" t="str">
        <f t="shared" si="35"/>
        <v/>
      </c>
      <c r="J367" s="84" t="str">
        <f t="shared" si="36"/>
        <v/>
      </c>
      <c r="K367" s="85" t="str">
        <f t="shared" si="37"/>
        <v/>
      </c>
      <c r="L367" s="85" t="str">
        <f t="shared" si="38"/>
        <v/>
      </c>
      <c r="M367" s="85" t="str">
        <f t="shared" si="39"/>
        <v/>
      </c>
      <c r="N367" s="86" t="str">
        <f>IF(D366&gt;=$C$10,"",N366*H367-K367-SUMPRODUCT(--(MONTH(Podaci!$O$5:$O$25)=MONTH(E367)),--(YEAR(Podaci!$O$5:$O$25)=YEAR(E367)),Podaci!$P$5:$P$25))</f>
        <v/>
      </c>
      <c r="O367" s="108" t="str">
        <f>IF(D367&gt;$C$10,"",Podaci!$B$12*(D367=0)+Podaci!$B$14*(MOD(D367,12)=0)*(D367&lt;&gt;$C$10)+Podaci!$B$16)</f>
        <v/>
      </c>
      <c r="P367" s="108" t="str">
        <f>IF(D367&gt;$C$10,"",IF(Podaci!$B$5="kn",K367+O367,K367+O367/F367))</f>
        <v/>
      </c>
    </row>
    <row r="368" spans="4:16" x14ac:dyDescent="0.2">
      <c r="D368" s="25" t="str">
        <f t="shared" si="40"/>
        <v/>
      </c>
      <c r="E368" s="37" t="str">
        <f t="shared" si="41"/>
        <v/>
      </c>
      <c r="F368" s="104" t="str">
        <f>IF(D368&gt;$C$10,"",VLOOKUP(E368,Podaci!L:M,2))</f>
        <v/>
      </c>
      <c r="G368" s="28" t="str">
        <f>IF(D367&gt;=$C$10,"",VLOOKUP(E368,Podaci!E:G,3,TRUE))</f>
        <v/>
      </c>
      <c r="H368" s="34" t="str">
        <f>IF(D367&gt;=$C$10,"",VLOOKUP(E368,Podaci!E:J,6,TRUE))</f>
        <v/>
      </c>
      <c r="I368" s="34" t="str">
        <f t="shared" si="35"/>
        <v/>
      </c>
      <c r="J368" s="84" t="str">
        <f t="shared" si="36"/>
        <v/>
      </c>
      <c r="K368" s="85" t="str">
        <f t="shared" si="37"/>
        <v/>
      </c>
      <c r="L368" s="85" t="str">
        <f t="shared" si="38"/>
        <v/>
      </c>
      <c r="M368" s="85" t="str">
        <f t="shared" si="39"/>
        <v/>
      </c>
      <c r="N368" s="86" t="str">
        <f>IF(D367&gt;=$C$10,"",N367*H368-K368-SUMPRODUCT(--(MONTH(Podaci!$O$5:$O$25)=MONTH(E368)),--(YEAR(Podaci!$O$5:$O$25)=YEAR(E368)),Podaci!$P$5:$P$25))</f>
        <v/>
      </c>
      <c r="O368" s="108" t="str">
        <f>IF(D368&gt;$C$10,"",Podaci!$B$12*(D368=0)+Podaci!$B$14*(MOD(D368,12)=0)*(D368&lt;&gt;$C$10)+Podaci!$B$16)</f>
        <v/>
      </c>
      <c r="P368" s="108" t="str">
        <f>IF(D368&gt;$C$10,"",IF(Podaci!$B$5="kn",K368+O368,K368+O368/F368))</f>
        <v/>
      </c>
    </row>
    <row r="369" spans="4:16" x14ac:dyDescent="0.2">
      <c r="D369" s="25" t="str">
        <f t="shared" si="40"/>
        <v/>
      </c>
      <c r="E369" s="37" t="str">
        <f t="shared" si="41"/>
        <v/>
      </c>
      <c r="F369" s="104" t="str">
        <f>IF(D369&gt;$C$10,"",VLOOKUP(E369,Podaci!L:M,2))</f>
        <v/>
      </c>
      <c r="G369" s="28" t="str">
        <f>IF(D368&gt;=$C$10,"",VLOOKUP(E369,Podaci!E:G,3,TRUE))</f>
        <v/>
      </c>
      <c r="H369" s="34" t="str">
        <f>IF(D368&gt;=$C$10,"",VLOOKUP(E369,Podaci!E:J,6,TRUE))</f>
        <v/>
      </c>
      <c r="I369" s="34" t="str">
        <f t="shared" si="35"/>
        <v/>
      </c>
      <c r="J369" s="84" t="str">
        <f t="shared" si="36"/>
        <v/>
      </c>
      <c r="K369" s="85" t="str">
        <f t="shared" si="37"/>
        <v/>
      </c>
      <c r="L369" s="85" t="str">
        <f t="shared" si="38"/>
        <v/>
      </c>
      <c r="M369" s="85" t="str">
        <f t="shared" si="39"/>
        <v/>
      </c>
      <c r="N369" s="86" t="str">
        <f>IF(D368&gt;=$C$10,"",N368*H369-K369-SUMPRODUCT(--(MONTH(Podaci!$O$5:$O$25)=MONTH(E369)),--(YEAR(Podaci!$O$5:$O$25)=YEAR(E369)),Podaci!$P$5:$P$25))</f>
        <v/>
      </c>
      <c r="O369" s="108" t="str">
        <f>IF(D369&gt;$C$10,"",Podaci!$B$12*(D369=0)+Podaci!$B$14*(MOD(D369,12)=0)*(D369&lt;&gt;$C$10)+Podaci!$B$16)</f>
        <v/>
      </c>
      <c r="P369" s="108" t="str">
        <f>IF(D369&gt;$C$10,"",IF(Podaci!$B$5="kn",K369+O369,K369+O369/F369))</f>
        <v/>
      </c>
    </row>
    <row r="370" spans="4:16" x14ac:dyDescent="0.2">
      <c r="D370" s="25" t="str">
        <f t="shared" si="40"/>
        <v/>
      </c>
      <c r="E370" s="37" t="str">
        <f t="shared" si="41"/>
        <v/>
      </c>
      <c r="F370" s="104" t="str">
        <f>IF(D370&gt;$C$10,"",VLOOKUP(E370,Podaci!L:M,2))</f>
        <v/>
      </c>
      <c r="G370" s="28" t="str">
        <f>IF(D369&gt;=$C$10,"",VLOOKUP(E370,Podaci!E:G,3,TRUE))</f>
        <v/>
      </c>
      <c r="H370" s="34" t="str">
        <f>IF(D369&gt;=$C$10,"",VLOOKUP(E370,Podaci!E:J,6,TRUE))</f>
        <v/>
      </c>
      <c r="I370" s="34" t="str">
        <f t="shared" si="35"/>
        <v/>
      </c>
      <c r="J370" s="84" t="str">
        <f t="shared" si="36"/>
        <v/>
      </c>
      <c r="K370" s="85" t="str">
        <f t="shared" si="37"/>
        <v/>
      </c>
      <c r="L370" s="85" t="str">
        <f t="shared" si="38"/>
        <v/>
      </c>
      <c r="M370" s="85" t="str">
        <f t="shared" si="39"/>
        <v/>
      </c>
      <c r="N370" s="86" t="str">
        <f>IF(D369&gt;=$C$10,"",N369*H370-K370-SUMPRODUCT(--(MONTH(Podaci!$O$5:$O$25)=MONTH(E370)),--(YEAR(Podaci!$O$5:$O$25)=YEAR(E370)),Podaci!$P$5:$P$25))</f>
        <v/>
      </c>
      <c r="O370" s="108" t="str">
        <f>IF(D370&gt;$C$10,"",Podaci!$B$12*(D370=0)+Podaci!$B$14*(MOD(D370,12)=0)*(D370&lt;&gt;$C$10)+Podaci!$B$16)</f>
        <v/>
      </c>
      <c r="P370" s="108" t="str">
        <f>IF(D370&gt;$C$10,"",IF(Podaci!$B$5="kn",K370+O370,K370+O370/F370))</f>
        <v/>
      </c>
    </row>
    <row r="371" spans="4:16" x14ac:dyDescent="0.2">
      <c r="D371" s="25" t="str">
        <f t="shared" si="40"/>
        <v/>
      </c>
      <c r="E371" s="37" t="str">
        <f t="shared" si="41"/>
        <v/>
      </c>
      <c r="F371" s="104" t="str">
        <f>IF(D371&gt;$C$10,"",VLOOKUP(E371,Podaci!L:M,2))</f>
        <v/>
      </c>
      <c r="G371" s="28" t="str">
        <f>IF(D370&gt;=$C$10,"",VLOOKUP(E371,Podaci!E:G,3,TRUE))</f>
        <v/>
      </c>
      <c r="H371" s="34" t="str">
        <f>IF(D370&gt;=$C$10,"",VLOOKUP(E371,Podaci!E:J,6,TRUE))</f>
        <v/>
      </c>
      <c r="I371" s="34" t="str">
        <f t="shared" si="35"/>
        <v/>
      </c>
      <c r="J371" s="84" t="str">
        <f t="shared" si="36"/>
        <v/>
      </c>
      <c r="K371" s="85" t="str">
        <f t="shared" si="37"/>
        <v/>
      </c>
      <c r="L371" s="85" t="str">
        <f t="shared" si="38"/>
        <v/>
      </c>
      <c r="M371" s="85" t="str">
        <f t="shared" si="39"/>
        <v/>
      </c>
      <c r="N371" s="86" t="str">
        <f>IF(D370&gt;=$C$10,"",N370*H371-K371-SUMPRODUCT(--(MONTH(Podaci!$O$5:$O$25)=MONTH(E371)),--(YEAR(Podaci!$O$5:$O$25)=YEAR(E371)),Podaci!$P$5:$P$25))</f>
        <v/>
      </c>
      <c r="O371" s="108" t="str">
        <f>IF(D371&gt;$C$10,"",Podaci!$B$12*(D371=0)+Podaci!$B$14*(MOD(D371,12)=0)*(D371&lt;&gt;$C$10)+Podaci!$B$16)</f>
        <v/>
      </c>
      <c r="P371" s="108" t="str">
        <f>IF(D371&gt;$C$10,"",IF(Podaci!$B$5="kn",K371+O371,K371+O371/F371))</f>
        <v/>
      </c>
    </row>
    <row r="372" spans="4:16" x14ac:dyDescent="0.2">
      <c r="D372" s="25" t="str">
        <f t="shared" si="40"/>
        <v/>
      </c>
      <c r="E372" s="37" t="str">
        <f t="shared" si="41"/>
        <v/>
      </c>
      <c r="F372" s="104" t="str">
        <f>IF(D372&gt;$C$10,"",VLOOKUP(E372,Podaci!L:M,2))</f>
        <v/>
      </c>
      <c r="G372" s="28" t="str">
        <f>IF(D371&gt;=$C$10,"",VLOOKUP(E372,Podaci!E:G,3,TRUE))</f>
        <v/>
      </c>
      <c r="H372" s="34" t="str">
        <f>IF(D371&gt;=$C$10,"",VLOOKUP(E372,Podaci!E:J,6,TRUE))</f>
        <v/>
      </c>
      <c r="I372" s="34" t="str">
        <f t="shared" si="35"/>
        <v/>
      </c>
      <c r="J372" s="84" t="str">
        <f t="shared" si="36"/>
        <v/>
      </c>
      <c r="K372" s="85" t="str">
        <f t="shared" si="37"/>
        <v/>
      </c>
      <c r="L372" s="85" t="str">
        <f t="shared" si="38"/>
        <v/>
      </c>
      <c r="M372" s="85" t="str">
        <f t="shared" si="39"/>
        <v/>
      </c>
      <c r="N372" s="86" t="str">
        <f>IF(D371&gt;=$C$10,"",N371*H372-K372-SUMPRODUCT(--(MONTH(Podaci!$O$5:$O$25)=MONTH(E372)),--(YEAR(Podaci!$O$5:$O$25)=YEAR(E372)),Podaci!$P$5:$P$25))</f>
        <v/>
      </c>
      <c r="O372" s="108" t="str">
        <f>IF(D372&gt;$C$10,"",Podaci!$B$12*(D372=0)+Podaci!$B$14*(MOD(D372,12)=0)*(D372&lt;&gt;$C$10)+Podaci!$B$16)</f>
        <v/>
      </c>
      <c r="P372" s="108" t="str">
        <f>IF(D372&gt;$C$10,"",IF(Podaci!$B$5="kn",K372+O372,K372+O372/F372))</f>
        <v/>
      </c>
    </row>
    <row r="373" spans="4:16" x14ac:dyDescent="0.2">
      <c r="D373" s="25" t="str">
        <f t="shared" si="40"/>
        <v/>
      </c>
      <c r="E373" s="37" t="str">
        <f t="shared" si="41"/>
        <v/>
      </c>
      <c r="F373" s="104" t="str">
        <f>IF(D373&gt;$C$10,"",VLOOKUP(E373,Podaci!L:M,2))</f>
        <v/>
      </c>
      <c r="G373" s="28" t="str">
        <f>IF(D372&gt;=$C$10,"",VLOOKUP(E373,Podaci!E:G,3,TRUE))</f>
        <v/>
      </c>
      <c r="H373" s="34" t="str">
        <f>IF(D372&gt;=$C$10,"",VLOOKUP(E373,Podaci!E:J,6,TRUE))</f>
        <v/>
      </c>
      <c r="I373" s="34" t="str">
        <f t="shared" si="35"/>
        <v/>
      </c>
      <c r="J373" s="84" t="str">
        <f t="shared" si="36"/>
        <v/>
      </c>
      <c r="K373" s="85" t="str">
        <f t="shared" si="37"/>
        <v/>
      </c>
      <c r="L373" s="85" t="str">
        <f t="shared" si="38"/>
        <v/>
      </c>
      <c r="M373" s="85" t="str">
        <f t="shared" si="39"/>
        <v/>
      </c>
      <c r="N373" s="86" t="str">
        <f>IF(D372&gt;=$C$10,"",N372*H373-K373-SUMPRODUCT(--(MONTH(Podaci!$O$5:$O$25)=MONTH(E373)),--(YEAR(Podaci!$O$5:$O$25)=YEAR(E373)),Podaci!$P$5:$P$25))</f>
        <v/>
      </c>
      <c r="O373" s="108" t="str">
        <f>IF(D373&gt;$C$10,"",Podaci!$B$12*(D373=0)+Podaci!$B$14*(MOD(D373,12)=0)*(D373&lt;&gt;$C$10)+Podaci!$B$16)</f>
        <v/>
      </c>
      <c r="P373" s="108" t="str">
        <f>IF(D373&gt;$C$10,"",IF(Podaci!$B$5="kn",K373+O373,K373+O373/F373))</f>
        <v/>
      </c>
    </row>
    <row r="374" spans="4:16" x14ac:dyDescent="0.2">
      <c r="D374" s="25" t="str">
        <f t="shared" si="40"/>
        <v/>
      </c>
      <c r="E374" s="37" t="str">
        <f t="shared" si="41"/>
        <v/>
      </c>
      <c r="F374" s="104" t="str">
        <f>IF(D374&gt;$C$10,"",VLOOKUP(E374,Podaci!L:M,2))</f>
        <v/>
      </c>
      <c r="G374" s="28" t="str">
        <f>IF(D373&gt;=$C$10,"",VLOOKUP(E374,Podaci!E:G,3,TRUE))</f>
        <v/>
      </c>
      <c r="H374" s="34" t="str">
        <f>IF(D373&gt;=$C$10,"",VLOOKUP(E374,Podaci!E:J,6,TRUE))</f>
        <v/>
      </c>
      <c r="I374" s="34" t="str">
        <f t="shared" si="35"/>
        <v/>
      </c>
      <c r="J374" s="84" t="str">
        <f t="shared" si="36"/>
        <v/>
      </c>
      <c r="K374" s="85" t="str">
        <f t="shared" si="37"/>
        <v/>
      </c>
      <c r="L374" s="85" t="str">
        <f t="shared" si="38"/>
        <v/>
      </c>
      <c r="M374" s="85" t="str">
        <f t="shared" si="39"/>
        <v/>
      </c>
      <c r="N374" s="86" t="str">
        <f>IF(D373&gt;=$C$10,"",N373*H374-K374-SUMPRODUCT(--(MONTH(Podaci!$O$5:$O$25)=MONTH(E374)),--(YEAR(Podaci!$O$5:$O$25)=YEAR(E374)),Podaci!$P$5:$P$25))</f>
        <v/>
      </c>
      <c r="O374" s="108" t="str">
        <f>IF(D374&gt;$C$10,"",Podaci!$B$12*(D374=0)+Podaci!$B$14*(MOD(D374,12)=0)*(D374&lt;&gt;$C$10)+Podaci!$B$16)</f>
        <v/>
      </c>
      <c r="P374" s="108" t="str">
        <f>IF(D374&gt;$C$10,"",IF(Podaci!$B$5="kn",K374+O374,K374+O374/F374))</f>
        <v/>
      </c>
    </row>
    <row r="375" spans="4:16" x14ac:dyDescent="0.2">
      <c r="D375" s="25" t="str">
        <f t="shared" si="40"/>
        <v/>
      </c>
      <c r="E375" s="37" t="str">
        <f t="shared" si="41"/>
        <v/>
      </c>
      <c r="F375" s="104" t="str">
        <f>IF(D375&gt;$C$10,"",VLOOKUP(E375,Podaci!L:M,2))</f>
        <v/>
      </c>
      <c r="G375" s="28" t="str">
        <f>IF(D374&gt;=$C$10,"",VLOOKUP(E375,Podaci!E:G,3,TRUE))</f>
        <v/>
      </c>
      <c r="H375" s="34" t="str">
        <f>IF(D374&gt;=$C$10,"",VLOOKUP(E375,Podaci!E:J,6,TRUE))</f>
        <v/>
      </c>
      <c r="I375" s="34" t="str">
        <f t="shared" si="35"/>
        <v/>
      </c>
      <c r="J375" s="84" t="str">
        <f t="shared" si="36"/>
        <v/>
      </c>
      <c r="K375" s="85" t="str">
        <f t="shared" si="37"/>
        <v/>
      </c>
      <c r="L375" s="85" t="str">
        <f t="shared" si="38"/>
        <v/>
      </c>
      <c r="M375" s="85" t="str">
        <f t="shared" si="39"/>
        <v/>
      </c>
      <c r="N375" s="86" t="str">
        <f>IF(D374&gt;=$C$10,"",N374*H375-K375-SUMPRODUCT(--(MONTH(Podaci!$O$5:$O$25)=MONTH(E375)),--(YEAR(Podaci!$O$5:$O$25)=YEAR(E375)),Podaci!$P$5:$P$25))</f>
        <v/>
      </c>
      <c r="O375" s="108" t="str">
        <f>IF(D375&gt;$C$10,"",Podaci!$B$12*(D375=0)+Podaci!$B$14*(MOD(D375,12)=0)*(D375&lt;&gt;$C$10)+Podaci!$B$16)</f>
        <v/>
      </c>
      <c r="P375" s="108" t="str">
        <f>IF(D375&gt;$C$10,"",IF(Podaci!$B$5="kn",K375+O375,K375+O375/F375))</f>
        <v/>
      </c>
    </row>
    <row r="376" spans="4:16" x14ac:dyDescent="0.2">
      <c r="D376" s="25" t="str">
        <f t="shared" si="40"/>
        <v/>
      </c>
      <c r="E376" s="37" t="str">
        <f t="shared" si="41"/>
        <v/>
      </c>
      <c r="F376" s="104" t="str">
        <f>IF(D376&gt;$C$10,"",VLOOKUP(E376,Podaci!L:M,2))</f>
        <v/>
      </c>
      <c r="G376" s="28" t="str">
        <f>IF(D375&gt;=$C$10,"",VLOOKUP(E376,Podaci!E:G,3,TRUE))</f>
        <v/>
      </c>
      <c r="H376" s="34" t="str">
        <f>IF(D375&gt;=$C$10,"",VLOOKUP(E376,Podaci!E:J,6,TRUE))</f>
        <v/>
      </c>
      <c r="I376" s="34" t="str">
        <f t="shared" si="35"/>
        <v/>
      </c>
      <c r="J376" s="84" t="str">
        <f t="shared" si="36"/>
        <v/>
      </c>
      <c r="K376" s="85" t="str">
        <f t="shared" si="37"/>
        <v/>
      </c>
      <c r="L376" s="85" t="str">
        <f t="shared" si="38"/>
        <v/>
      </c>
      <c r="M376" s="85" t="str">
        <f t="shared" si="39"/>
        <v/>
      </c>
      <c r="N376" s="86" t="str">
        <f>IF(D375&gt;=$C$10,"",N375*H376-K376-SUMPRODUCT(--(MONTH(Podaci!$O$5:$O$25)=MONTH(E376)),--(YEAR(Podaci!$O$5:$O$25)=YEAR(E376)),Podaci!$P$5:$P$25))</f>
        <v/>
      </c>
      <c r="O376" s="108" t="str">
        <f>IF(D376&gt;$C$10,"",Podaci!$B$12*(D376=0)+Podaci!$B$14*(MOD(D376,12)=0)*(D376&lt;&gt;$C$10)+Podaci!$B$16)</f>
        <v/>
      </c>
      <c r="P376" s="108" t="str">
        <f>IF(D376&gt;$C$10,"",IF(Podaci!$B$5="kn",K376+O376,K376+O376/F376))</f>
        <v/>
      </c>
    </row>
    <row r="377" spans="4:16" x14ac:dyDescent="0.2">
      <c r="D377" s="25" t="str">
        <f t="shared" si="40"/>
        <v/>
      </c>
      <c r="E377" s="37" t="str">
        <f t="shared" si="41"/>
        <v/>
      </c>
      <c r="F377" s="104" t="str">
        <f>IF(D377&gt;$C$10,"",VLOOKUP(E377,Podaci!L:M,2))</f>
        <v/>
      </c>
      <c r="G377" s="28" t="str">
        <f>IF(D376&gt;=$C$10,"",VLOOKUP(E377,Podaci!E:G,3,TRUE))</f>
        <v/>
      </c>
      <c r="H377" s="34" t="str">
        <f>IF(D376&gt;=$C$10,"",VLOOKUP(E377,Podaci!E:J,6,TRUE))</f>
        <v/>
      </c>
      <c r="I377" s="34" t="str">
        <f t="shared" si="35"/>
        <v/>
      </c>
      <c r="J377" s="84" t="str">
        <f t="shared" si="36"/>
        <v/>
      </c>
      <c r="K377" s="85" t="str">
        <f t="shared" si="37"/>
        <v/>
      </c>
      <c r="L377" s="85" t="str">
        <f t="shared" si="38"/>
        <v/>
      </c>
      <c r="M377" s="85" t="str">
        <f t="shared" si="39"/>
        <v/>
      </c>
      <c r="N377" s="86" t="str">
        <f>IF(D376&gt;=$C$10,"",N376*H377-K377-SUMPRODUCT(--(MONTH(Podaci!$O$5:$O$25)=MONTH(E377)),--(YEAR(Podaci!$O$5:$O$25)=YEAR(E377)),Podaci!$P$5:$P$25))</f>
        <v/>
      </c>
      <c r="O377" s="108" t="str">
        <f>IF(D377&gt;$C$10,"",Podaci!$B$12*(D377=0)+Podaci!$B$14*(MOD(D377,12)=0)*(D377&lt;&gt;$C$10)+Podaci!$B$16)</f>
        <v/>
      </c>
      <c r="P377" s="108" t="str">
        <f>IF(D377&gt;$C$10,"",IF(Podaci!$B$5="kn",K377+O377,K377+O377/F377))</f>
        <v/>
      </c>
    </row>
    <row r="378" spans="4:16" x14ac:dyDescent="0.2">
      <c r="D378" s="25" t="str">
        <f t="shared" si="40"/>
        <v/>
      </c>
      <c r="E378" s="37" t="str">
        <f t="shared" si="41"/>
        <v/>
      </c>
      <c r="F378" s="104" t="str">
        <f>IF(D378&gt;$C$10,"",VLOOKUP(E378,Podaci!L:M,2))</f>
        <v/>
      </c>
      <c r="G378" s="28" t="str">
        <f>IF(D377&gt;=$C$10,"",VLOOKUP(E378,Podaci!E:G,3,TRUE))</f>
        <v/>
      </c>
      <c r="H378" s="34" t="str">
        <f>IF(D377&gt;=$C$10,"",VLOOKUP(E378,Podaci!E:J,6,TRUE))</f>
        <v/>
      </c>
      <c r="I378" s="34" t="str">
        <f t="shared" si="35"/>
        <v/>
      </c>
      <c r="J378" s="84" t="str">
        <f t="shared" si="36"/>
        <v/>
      </c>
      <c r="K378" s="85" t="str">
        <f t="shared" si="37"/>
        <v/>
      </c>
      <c r="L378" s="85" t="str">
        <f t="shared" si="38"/>
        <v/>
      </c>
      <c r="M378" s="85" t="str">
        <f t="shared" si="39"/>
        <v/>
      </c>
      <c r="N378" s="86" t="str">
        <f>IF(D377&gt;=$C$10,"",N377*H378-K378-SUMPRODUCT(--(MONTH(Podaci!$O$5:$O$25)=MONTH(E378)),--(YEAR(Podaci!$O$5:$O$25)=YEAR(E378)),Podaci!$P$5:$P$25))</f>
        <v/>
      </c>
      <c r="O378" s="108" t="str">
        <f>IF(D378&gt;$C$10,"",Podaci!$B$12*(D378=0)+Podaci!$B$14*(MOD(D378,12)=0)*(D378&lt;&gt;$C$10)+Podaci!$B$16)</f>
        <v/>
      </c>
      <c r="P378" s="108" t="str">
        <f>IF(D378&gt;$C$10,"",IF(Podaci!$B$5="kn",K378+O378,K378+O378/F378))</f>
        <v/>
      </c>
    </row>
    <row r="379" spans="4:16" x14ac:dyDescent="0.2">
      <c r="D379" s="25" t="str">
        <f t="shared" si="40"/>
        <v/>
      </c>
      <c r="E379" s="37" t="str">
        <f t="shared" si="41"/>
        <v/>
      </c>
      <c r="F379" s="104" t="str">
        <f>IF(D379&gt;$C$10,"",VLOOKUP(E379,Podaci!L:M,2))</f>
        <v/>
      </c>
      <c r="G379" s="28" t="str">
        <f>IF(D378&gt;=$C$10,"",VLOOKUP(E379,Podaci!E:G,3,TRUE))</f>
        <v/>
      </c>
      <c r="H379" s="34" t="str">
        <f>IF(D378&gt;=$C$10,"",VLOOKUP(E379,Podaci!E:J,6,TRUE))</f>
        <v/>
      </c>
      <c r="I379" s="34" t="str">
        <f t="shared" si="35"/>
        <v/>
      </c>
      <c r="J379" s="84" t="str">
        <f t="shared" si="36"/>
        <v/>
      </c>
      <c r="K379" s="85" t="str">
        <f t="shared" si="37"/>
        <v/>
      </c>
      <c r="L379" s="85" t="str">
        <f t="shared" si="38"/>
        <v/>
      </c>
      <c r="M379" s="85" t="str">
        <f t="shared" si="39"/>
        <v/>
      </c>
      <c r="N379" s="86" t="str">
        <f>IF(D378&gt;=$C$10,"",N378*H379-K379-SUMPRODUCT(--(MONTH(Podaci!$O$5:$O$25)=MONTH(E379)),--(YEAR(Podaci!$O$5:$O$25)=YEAR(E379)),Podaci!$P$5:$P$25))</f>
        <v/>
      </c>
      <c r="O379" s="108" t="str">
        <f>IF(D379&gt;$C$10,"",Podaci!$B$12*(D379=0)+Podaci!$B$14*(MOD(D379,12)=0)*(D379&lt;&gt;$C$10)+Podaci!$B$16)</f>
        <v/>
      </c>
      <c r="P379" s="108" t="str">
        <f>IF(D379&gt;$C$10,"",IF(Podaci!$B$5="kn",K379+O379,K379+O379/F379))</f>
        <v/>
      </c>
    </row>
    <row r="380" spans="4:16" x14ac:dyDescent="0.2">
      <c r="D380" s="25" t="str">
        <f t="shared" si="40"/>
        <v/>
      </c>
      <c r="E380" s="37" t="str">
        <f t="shared" si="41"/>
        <v/>
      </c>
      <c r="F380" s="104" t="str">
        <f>IF(D380&gt;$C$10,"",VLOOKUP(E380,Podaci!L:M,2))</f>
        <v/>
      </c>
      <c r="G380" s="28" t="str">
        <f>IF(D379&gt;=$C$10,"",VLOOKUP(E380,Podaci!E:G,3,TRUE))</f>
        <v/>
      </c>
      <c r="H380" s="34" t="str">
        <f>IF(D379&gt;=$C$10,"",VLOOKUP(E380,Podaci!E:J,6,TRUE))</f>
        <v/>
      </c>
      <c r="I380" s="34" t="str">
        <f t="shared" si="35"/>
        <v/>
      </c>
      <c r="J380" s="84" t="str">
        <f t="shared" si="36"/>
        <v/>
      </c>
      <c r="K380" s="85" t="str">
        <f t="shared" si="37"/>
        <v/>
      </c>
      <c r="L380" s="85" t="str">
        <f t="shared" si="38"/>
        <v/>
      </c>
      <c r="M380" s="85" t="str">
        <f t="shared" si="39"/>
        <v/>
      </c>
      <c r="N380" s="86" t="str">
        <f>IF(D379&gt;=$C$10,"",N379*H380-K380-SUMPRODUCT(--(MONTH(Podaci!$O$5:$O$25)=MONTH(E380)),--(YEAR(Podaci!$O$5:$O$25)=YEAR(E380)),Podaci!$P$5:$P$25))</f>
        <v/>
      </c>
      <c r="O380" s="108" t="str">
        <f>IF(D380&gt;$C$10,"",Podaci!$B$12*(D380=0)+Podaci!$B$14*(MOD(D380,12)=0)*(D380&lt;&gt;$C$10)+Podaci!$B$16)</f>
        <v/>
      </c>
      <c r="P380" s="108" t="str">
        <f>IF(D380&gt;$C$10,"",IF(Podaci!$B$5="kn",K380+O380,K380+O380/F380))</f>
        <v/>
      </c>
    </row>
    <row r="381" spans="4:16" x14ac:dyDescent="0.2">
      <c r="D381" s="25" t="str">
        <f t="shared" si="40"/>
        <v/>
      </c>
      <c r="E381" s="37" t="str">
        <f t="shared" si="41"/>
        <v/>
      </c>
      <c r="F381" s="104" t="str">
        <f>IF(D381&gt;$C$10,"",VLOOKUP(E381,Podaci!L:M,2))</f>
        <v/>
      </c>
      <c r="G381" s="28" t="str">
        <f>IF(D380&gt;=$C$10,"",VLOOKUP(E381,Podaci!E:G,3,TRUE))</f>
        <v/>
      </c>
      <c r="H381" s="34" t="str">
        <f>IF(D380&gt;=$C$10,"",VLOOKUP(E381,Podaci!E:J,6,TRUE))</f>
        <v/>
      </c>
      <c r="I381" s="34" t="str">
        <f t="shared" si="35"/>
        <v/>
      </c>
      <c r="J381" s="84" t="str">
        <f t="shared" si="36"/>
        <v/>
      </c>
      <c r="K381" s="85" t="str">
        <f t="shared" si="37"/>
        <v/>
      </c>
      <c r="L381" s="85" t="str">
        <f t="shared" si="38"/>
        <v/>
      </c>
      <c r="M381" s="85" t="str">
        <f t="shared" si="39"/>
        <v/>
      </c>
      <c r="N381" s="86" t="str">
        <f>IF(D380&gt;=$C$10,"",N380*H381-K381-SUMPRODUCT(--(MONTH(Podaci!$O$5:$O$25)=MONTH(E381)),--(YEAR(Podaci!$O$5:$O$25)=YEAR(E381)),Podaci!$P$5:$P$25))</f>
        <v/>
      </c>
      <c r="O381" s="108" t="str">
        <f>IF(D381&gt;$C$10,"",Podaci!$B$12*(D381=0)+Podaci!$B$14*(MOD(D381,12)=0)*(D381&lt;&gt;$C$10)+Podaci!$B$16)</f>
        <v/>
      </c>
      <c r="P381" s="108" t="str">
        <f>IF(D381&gt;$C$10,"",IF(Podaci!$B$5="kn",K381+O381,K381+O381/F381))</f>
        <v/>
      </c>
    </row>
    <row r="382" spans="4:16" x14ac:dyDescent="0.2">
      <c r="D382" s="25" t="str">
        <f t="shared" si="40"/>
        <v/>
      </c>
      <c r="E382" s="37" t="str">
        <f t="shared" si="41"/>
        <v/>
      </c>
      <c r="F382" s="104" t="str">
        <f>IF(D382&gt;$C$10,"",VLOOKUP(E382,Podaci!L:M,2))</f>
        <v/>
      </c>
      <c r="G382" s="28" t="str">
        <f>IF(D381&gt;=$C$10,"",VLOOKUP(E382,Podaci!E:G,3,TRUE))</f>
        <v/>
      </c>
      <c r="H382" s="34" t="str">
        <f>IF(D381&gt;=$C$10,"",VLOOKUP(E382,Podaci!E:J,6,TRUE))</f>
        <v/>
      </c>
      <c r="I382" s="34" t="str">
        <f t="shared" si="35"/>
        <v/>
      </c>
      <c r="J382" s="84" t="str">
        <f t="shared" si="36"/>
        <v/>
      </c>
      <c r="K382" s="85" t="str">
        <f t="shared" si="37"/>
        <v/>
      </c>
      <c r="L382" s="85" t="str">
        <f t="shared" si="38"/>
        <v/>
      </c>
      <c r="M382" s="85" t="str">
        <f t="shared" si="39"/>
        <v/>
      </c>
      <c r="N382" s="86" t="str">
        <f>IF(D381&gt;=$C$10,"",N381*H382-K382-SUMPRODUCT(--(MONTH(Podaci!$O$5:$O$25)=MONTH(E382)),--(YEAR(Podaci!$O$5:$O$25)=YEAR(E382)),Podaci!$P$5:$P$25))</f>
        <v/>
      </c>
      <c r="O382" s="108" t="str">
        <f>IF(D382&gt;$C$10,"",Podaci!$B$12*(D382=0)+Podaci!$B$14*(MOD(D382,12)=0)*(D382&lt;&gt;$C$10)+Podaci!$B$16)</f>
        <v/>
      </c>
      <c r="P382" s="108" t="str">
        <f>IF(D382&gt;$C$10,"",IF(Podaci!$B$5="kn",K382+O382,K382+O382/F382))</f>
        <v/>
      </c>
    </row>
    <row r="383" spans="4:16" x14ac:dyDescent="0.2">
      <c r="D383" s="25" t="str">
        <f t="shared" si="40"/>
        <v/>
      </c>
      <c r="E383" s="37" t="str">
        <f t="shared" si="41"/>
        <v/>
      </c>
      <c r="F383" s="104" t="str">
        <f>IF(D383&gt;$C$10,"",VLOOKUP(E383,Podaci!L:M,2))</f>
        <v/>
      </c>
      <c r="G383" s="28" t="str">
        <f>IF(D382&gt;=$C$10,"",VLOOKUP(E383,Podaci!E:G,3,TRUE))</f>
        <v/>
      </c>
      <c r="H383" s="34" t="str">
        <f>IF(D382&gt;=$C$10,"",VLOOKUP(E383,Podaci!E:J,6,TRUE))</f>
        <v/>
      </c>
      <c r="I383" s="34" t="str">
        <f t="shared" si="35"/>
        <v/>
      </c>
      <c r="J383" s="84" t="str">
        <f t="shared" si="36"/>
        <v/>
      </c>
      <c r="K383" s="85" t="str">
        <f t="shared" si="37"/>
        <v/>
      </c>
      <c r="L383" s="85" t="str">
        <f t="shared" si="38"/>
        <v/>
      </c>
      <c r="M383" s="85" t="str">
        <f t="shared" si="39"/>
        <v/>
      </c>
      <c r="N383" s="86" t="str">
        <f>IF(D382&gt;=$C$10,"",N382*H383-K383-SUMPRODUCT(--(MONTH(Podaci!$O$5:$O$25)=MONTH(E383)),--(YEAR(Podaci!$O$5:$O$25)=YEAR(E383)),Podaci!$P$5:$P$25))</f>
        <v/>
      </c>
      <c r="O383" s="108" t="str">
        <f>IF(D383&gt;$C$10,"",Podaci!$B$12*(D383=0)+Podaci!$B$14*(MOD(D383,12)=0)*(D383&lt;&gt;$C$10)+Podaci!$B$16)</f>
        <v/>
      </c>
      <c r="P383" s="108" t="str">
        <f>IF(D383&gt;$C$10,"",IF(Podaci!$B$5="kn",K383+O383,K383+O383/F383))</f>
        <v/>
      </c>
    </row>
    <row r="384" spans="4:16" x14ac:dyDescent="0.2">
      <c r="D384" s="25" t="str">
        <f t="shared" si="40"/>
        <v/>
      </c>
      <c r="E384" s="37" t="str">
        <f t="shared" si="41"/>
        <v/>
      </c>
      <c r="F384" s="104" t="str">
        <f>IF(D384&gt;$C$10,"",VLOOKUP(E384,Podaci!L:M,2))</f>
        <v/>
      </c>
      <c r="G384" s="28" t="str">
        <f>IF(D383&gt;=$C$10,"",VLOOKUP(E384,Podaci!E:G,3,TRUE))</f>
        <v/>
      </c>
      <c r="H384" s="34" t="str">
        <f>IF(D383&gt;=$C$10,"",VLOOKUP(E384,Podaci!E:J,6,TRUE))</f>
        <v/>
      </c>
      <c r="I384" s="34" t="str">
        <f t="shared" si="35"/>
        <v/>
      </c>
      <c r="J384" s="84" t="str">
        <f t="shared" si="36"/>
        <v/>
      </c>
      <c r="K384" s="85" t="str">
        <f t="shared" si="37"/>
        <v/>
      </c>
      <c r="L384" s="85" t="str">
        <f t="shared" si="38"/>
        <v/>
      </c>
      <c r="M384" s="85" t="str">
        <f t="shared" si="39"/>
        <v/>
      </c>
      <c r="N384" s="86" t="str">
        <f>IF(D383&gt;=$C$10,"",N383*H384-K384-SUMPRODUCT(--(MONTH(Podaci!$O$5:$O$25)=MONTH(E384)),--(YEAR(Podaci!$O$5:$O$25)=YEAR(E384)),Podaci!$P$5:$P$25))</f>
        <v/>
      </c>
      <c r="O384" s="108" t="str">
        <f>IF(D384&gt;$C$10,"",Podaci!$B$12*(D384=0)+Podaci!$B$14*(MOD(D384,12)=0)*(D384&lt;&gt;$C$10)+Podaci!$B$16)</f>
        <v/>
      </c>
      <c r="P384" s="108" t="str">
        <f>IF(D384&gt;$C$10,"",IF(Podaci!$B$5="kn",K384+O384,K384+O384/F384))</f>
        <v/>
      </c>
    </row>
    <row r="385" spans="4:16" x14ac:dyDescent="0.2">
      <c r="D385" s="25" t="str">
        <f t="shared" si="40"/>
        <v/>
      </c>
      <c r="E385" s="37" t="str">
        <f t="shared" si="41"/>
        <v/>
      </c>
      <c r="F385" s="104" t="str">
        <f>IF(D385&gt;$C$10,"",VLOOKUP(E385,Podaci!L:M,2))</f>
        <v/>
      </c>
      <c r="G385" s="28" t="str">
        <f>IF(D384&gt;=$C$10,"",VLOOKUP(E385,Podaci!E:G,3,TRUE))</f>
        <v/>
      </c>
      <c r="H385" s="34" t="str">
        <f>IF(D384&gt;=$C$10,"",VLOOKUP(E385,Podaci!E:J,6,TRUE))</f>
        <v/>
      </c>
      <c r="I385" s="34" t="str">
        <f t="shared" si="35"/>
        <v/>
      </c>
      <c r="J385" s="84" t="str">
        <f t="shared" si="36"/>
        <v/>
      </c>
      <c r="K385" s="85" t="str">
        <f t="shared" si="37"/>
        <v/>
      </c>
      <c r="L385" s="85" t="str">
        <f t="shared" si="38"/>
        <v/>
      </c>
      <c r="M385" s="85" t="str">
        <f t="shared" si="39"/>
        <v/>
      </c>
      <c r="N385" s="86" t="str">
        <f>IF(D384&gt;=$C$10,"",N384*H385-K385-SUMPRODUCT(--(MONTH(Podaci!$O$5:$O$25)=MONTH(E385)),--(YEAR(Podaci!$O$5:$O$25)=YEAR(E385)),Podaci!$P$5:$P$25))</f>
        <v/>
      </c>
      <c r="O385" s="108" t="str">
        <f>IF(D385&gt;$C$10,"",Podaci!$B$12*(D385=0)+Podaci!$B$14*(MOD(D385,12)=0)*(D385&lt;&gt;$C$10)+Podaci!$B$16)</f>
        <v/>
      </c>
      <c r="P385" s="108" t="str">
        <f>IF(D385&gt;$C$10,"",IF(Podaci!$B$5="kn",K385+O385,K385+O385/F385))</f>
        <v/>
      </c>
    </row>
    <row r="386" spans="4:16" x14ac:dyDescent="0.2">
      <c r="D386" s="25" t="str">
        <f t="shared" si="40"/>
        <v/>
      </c>
      <c r="E386" s="37" t="str">
        <f t="shared" si="41"/>
        <v/>
      </c>
      <c r="F386" s="104" t="str">
        <f>IF(D386&gt;$C$10,"",VLOOKUP(E386,Podaci!L:M,2))</f>
        <v/>
      </c>
      <c r="G386" s="28" t="str">
        <f>IF(D385&gt;=$C$10,"",VLOOKUP(E386,Podaci!E:G,3,TRUE))</f>
        <v/>
      </c>
      <c r="H386" s="34" t="str">
        <f>IF(D385&gt;=$C$10,"",VLOOKUP(E386,Podaci!E:J,6,TRUE))</f>
        <v/>
      </c>
      <c r="I386" s="34" t="str">
        <f t="shared" si="35"/>
        <v/>
      </c>
      <c r="J386" s="84" t="str">
        <f t="shared" si="36"/>
        <v/>
      </c>
      <c r="K386" s="85" t="str">
        <f t="shared" si="37"/>
        <v/>
      </c>
      <c r="L386" s="85" t="str">
        <f t="shared" si="38"/>
        <v/>
      </c>
      <c r="M386" s="85" t="str">
        <f t="shared" si="39"/>
        <v/>
      </c>
      <c r="N386" s="86" t="str">
        <f>IF(D385&gt;=$C$10,"",N385*H386-K386-SUMPRODUCT(--(MONTH(Podaci!$O$5:$O$25)=MONTH(E386)),--(YEAR(Podaci!$O$5:$O$25)=YEAR(E386)),Podaci!$P$5:$P$25))</f>
        <v/>
      </c>
      <c r="O386" s="108" t="str">
        <f>IF(D386&gt;$C$10,"",Podaci!$B$12*(D386=0)+Podaci!$B$14*(MOD(D386,12)=0)*(D386&lt;&gt;$C$10)+Podaci!$B$16)</f>
        <v/>
      </c>
      <c r="P386" s="108" t="str">
        <f>IF(D386&gt;$C$10,"",IF(Podaci!$B$5="kn",K386+O386,K386+O386/F386))</f>
        <v/>
      </c>
    </row>
    <row r="387" spans="4:16" x14ac:dyDescent="0.2">
      <c r="D387" s="25" t="str">
        <f t="shared" si="40"/>
        <v/>
      </c>
      <c r="E387" s="37" t="str">
        <f t="shared" si="41"/>
        <v/>
      </c>
      <c r="F387" s="104" t="str">
        <f>IF(D387&gt;$C$10,"",VLOOKUP(E387,Podaci!L:M,2))</f>
        <v/>
      </c>
      <c r="G387" s="28" t="str">
        <f>IF(D386&gt;=$C$10,"",VLOOKUP(E387,Podaci!E:G,3,TRUE))</f>
        <v/>
      </c>
      <c r="H387" s="34" t="str">
        <f>IF(D386&gt;=$C$10,"",VLOOKUP(E387,Podaci!E:J,6,TRUE))</f>
        <v/>
      </c>
      <c r="I387" s="34" t="str">
        <f t="shared" si="35"/>
        <v/>
      </c>
      <c r="J387" s="84" t="str">
        <f t="shared" si="36"/>
        <v/>
      </c>
      <c r="K387" s="85" t="str">
        <f t="shared" si="37"/>
        <v/>
      </c>
      <c r="L387" s="85" t="str">
        <f t="shared" si="38"/>
        <v/>
      </c>
      <c r="M387" s="85" t="str">
        <f t="shared" si="39"/>
        <v/>
      </c>
      <c r="N387" s="86" t="str">
        <f>IF(D386&gt;=$C$10,"",N386*H387-K387-SUMPRODUCT(--(MONTH(Podaci!$O$5:$O$25)=MONTH(E387)),--(YEAR(Podaci!$O$5:$O$25)=YEAR(E387)),Podaci!$P$5:$P$25))</f>
        <v/>
      </c>
      <c r="O387" s="108" t="str">
        <f>IF(D387&gt;$C$10,"",Podaci!$B$12*(D387=0)+Podaci!$B$14*(MOD(D387,12)=0)*(D387&lt;&gt;$C$10)+Podaci!$B$16)</f>
        <v/>
      </c>
      <c r="P387" s="108" t="str">
        <f>IF(D387&gt;$C$10,"",IF(Podaci!$B$5="kn",K387+O387,K387+O387/F387))</f>
        <v/>
      </c>
    </row>
    <row r="388" spans="4:16" x14ac:dyDescent="0.2">
      <c r="D388" s="25" t="str">
        <f t="shared" si="40"/>
        <v/>
      </c>
      <c r="E388" s="37" t="str">
        <f t="shared" si="41"/>
        <v/>
      </c>
      <c r="F388" s="104" t="str">
        <f>IF(D388&gt;$C$10,"",VLOOKUP(E388,Podaci!L:M,2))</f>
        <v/>
      </c>
      <c r="G388" s="28" t="str">
        <f>IF(D387&gt;=$C$10,"",VLOOKUP(E388,Podaci!E:G,3,TRUE))</f>
        <v/>
      </c>
      <c r="H388" s="34" t="str">
        <f>IF(D387&gt;=$C$10,"",VLOOKUP(E388,Podaci!E:J,6,TRUE))</f>
        <v/>
      </c>
      <c r="I388" s="34" t="str">
        <f t="shared" ref="I388:I451" si="42">IF(D387&gt;=$C$10,"",POWER(H388,$C$10+1-D388))</f>
        <v/>
      </c>
      <c r="J388" s="84" t="str">
        <f t="shared" ref="J388:J451" si="43">IF(D388&gt;$C$10,"",IF($C$9="kn",K388/F388,K388*F388))</f>
        <v/>
      </c>
      <c r="K388" s="85" t="str">
        <f t="shared" ref="K388:K451" si="44">IF(D387&gt;=$C$10,"",(N387-$C$13)*I388*(H388-1)/(I388-1)+$C$13*(H388-1))</f>
        <v/>
      </c>
      <c r="L388" s="85" t="str">
        <f t="shared" ref="L388:L451" si="45">IF(D387&gt;=$C$10,"",K388-M388)</f>
        <v/>
      </c>
      <c r="M388" s="85" t="str">
        <f t="shared" ref="M388:M451" si="46">IF(D387&gt;=$C$10,"",N387*(H388-1))</f>
        <v/>
      </c>
      <c r="N388" s="86" t="str">
        <f>IF(D387&gt;=$C$10,"",N387*H388-K388-SUMPRODUCT(--(MONTH(Podaci!$O$5:$O$25)=MONTH(E388)),--(YEAR(Podaci!$O$5:$O$25)=YEAR(E388)),Podaci!$P$5:$P$25))</f>
        <v/>
      </c>
      <c r="O388" s="108" t="str">
        <f>IF(D388&gt;$C$10,"",Podaci!$B$12*(D388=0)+Podaci!$B$14*(MOD(D388,12)=0)*(D388&lt;&gt;$C$10)+Podaci!$B$16)</f>
        <v/>
      </c>
      <c r="P388" s="108" t="str">
        <f>IF(D388&gt;$C$10,"",IF(Podaci!$B$5="kn",K388+O388,K388+O388/F388))</f>
        <v/>
      </c>
    </row>
    <row r="389" spans="4:16" x14ac:dyDescent="0.2">
      <c r="D389" s="25" t="str">
        <f t="shared" ref="D389:D452" si="47">IF(D388&gt;=$C$10,"",D388+1)</f>
        <v/>
      </c>
      <c r="E389" s="37" t="str">
        <f t="shared" si="41"/>
        <v/>
      </c>
      <c r="F389" s="104" t="str">
        <f>IF(D389&gt;$C$10,"",VLOOKUP(E389,Podaci!L:M,2))</f>
        <v/>
      </c>
      <c r="G389" s="28" t="str">
        <f>IF(D388&gt;=$C$10,"",VLOOKUP(E389,Podaci!E:G,3,TRUE))</f>
        <v/>
      </c>
      <c r="H389" s="34" t="str">
        <f>IF(D388&gt;=$C$10,"",VLOOKUP(E389,Podaci!E:J,6,TRUE))</f>
        <v/>
      </c>
      <c r="I389" s="34" t="str">
        <f t="shared" si="42"/>
        <v/>
      </c>
      <c r="J389" s="84" t="str">
        <f t="shared" si="43"/>
        <v/>
      </c>
      <c r="K389" s="85" t="str">
        <f t="shared" si="44"/>
        <v/>
      </c>
      <c r="L389" s="85" t="str">
        <f t="shared" si="45"/>
        <v/>
      </c>
      <c r="M389" s="85" t="str">
        <f t="shared" si="46"/>
        <v/>
      </c>
      <c r="N389" s="86" t="str">
        <f>IF(D388&gt;=$C$10,"",N388*H389-K389-SUMPRODUCT(--(MONTH(Podaci!$O$5:$O$25)=MONTH(E389)),--(YEAR(Podaci!$O$5:$O$25)=YEAR(E389)),Podaci!$P$5:$P$25))</f>
        <v/>
      </c>
      <c r="O389" s="108" t="str">
        <f>IF(D389&gt;$C$10,"",Podaci!$B$12*(D389=0)+Podaci!$B$14*(MOD(D389,12)=0)*(D389&lt;&gt;$C$10)+Podaci!$B$16)</f>
        <v/>
      </c>
      <c r="P389" s="108" t="str">
        <f>IF(D389&gt;$C$10,"",IF(Podaci!$B$5="kn",K389+O389,K389+O389/F389))</f>
        <v/>
      </c>
    </row>
    <row r="390" spans="4:16" x14ac:dyDescent="0.2">
      <c r="D390" s="25" t="str">
        <f t="shared" si="47"/>
        <v/>
      </c>
      <c r="E390" s="37" t="str">
        <f t="shared" ref="E390:E453" si="48">IF(D389&gt;=$C$10,"",DATE(YEAR(E$4),MONTH(E$4)+D389,MIN(DAY(E$4),DAY(DATE(YEAR(E$4),MONTH(E$4)+D389+1,0)))))</f>
        <v/>
      </c>
      <c r="F390" s="104" t="str">
        <f>IF(D390&gt;$C$10,"",VLOOKUP(E390,Podaci!L:M,2))</f>
        <v/>
      </c>
      <c r="G390" s="28" t="str">
        <f>IF(D389&gt;=$C$10,"",VLOOKUP(E390,Podaci!E:G,3,TRUE))</f>
        <v/>
      </c>
      <c r="H390" s="34" t="str">
        <f>IF(D389&gt;=$C$10,"",VLOOKUP(E390,Podaci!E:J,6,TRUE))</f>
        <v/>
      </c>
      <c r="I390" s="34" t="str">
        <f t="shared" si="42"/>
        <v/>
      </c>
      <c r="J390" s="84" t="str">
        <f t="shared" si="43"/>
        <v/>
      </c>
      <c r="K390" s="85" t="str">
        <f t="shared" si="44"/>
        <v/>
      </c>
      <c r="L390" s="85" t="str">
        <f t="shared" si="45"/>
        <v/>
      </c>
      <c r="M390" s="85" t="str">
        <f t="shared" si="46"/>
        <v/>
      </c>
      <c r="N390" s="86" t="str">
        <f>IF(D389&gt;=$C$10,"",N389*H390-K390-SUMPRODUCT(--(MONTH(Podaci!$O$5:$O$25)=MONTH(E390)),--(YEAR(Podaci!$O$5:$O$25)=YEAR(E390)),Podaci!$P$5:$P$25))</f>
        <v/>
      </c>
      <c r="O390" s="108" t="str">
        <f>IF(D390&gt;$C$10,"",Podaci!$B$12*(D390=0)+Podaci!$B$14*(MOD(D390,12)=0)*(D390&lt;&gt;$C$10)+Podaci!$B$16)</f>
        <v/>
      </c>
      <c r="P390" s="108" t="str">
        <f>IF(D390&gt;$C$10,"",IF(Podaci!$B$5="kn",K390+O390,K390+O390/F390))</f>
        <v/>
      </c>
    </row>
    <row r="391" spans="4:16" x14ac:dyDescent="0.2">
      <c r="D391" s="25" t="str">
        <f t="shared" si="47"/>
        <v/>
      </c>
      <c r="E391" s="37" t="str">
        <f t="shared" si="48"/>
        <v/>
      </c>
      <c r="F391" s="104" t="str">
        <f>IF(D391&gt;$C$10,"",VLOOKUP(E391,Podaci!L:M,2))</f>
        <v/>
      </c>
      <c r="G391" s="28" t="str">
        <f>IF(D390&gt;=$C$10,"",VLOOKUP(E391,Podaci!E:G,3,TRUE))</f>
        <v/>
      </c>
      <c r="H391" s="34" t="str">
        <f>IF(D390&gt;=$C$10,"",VLOOKUP(E391,Podaci!E:J,6,TRUE))</f>
        <v/>
      </c>
      <c r="I391" s="34" t="str">
        <f t="shared" si="42"/>
        <v/>
      </c>
      <c r="J391" s="84" t="str">
        <f t="shared" si="43"/>
        <v/>
      </c>
      <c r="K391" s="85" t="str">
        <f t="shared" si="44"/>
        <v/>
      </c>
      <c r="L391" s="85" t="str">
        <f t="shared" si="45"/>
        <v/>
      </c>
      <c r="M391" s="85" t="str">
        <f t="shared" si="46"/>
        <v/>
      </c>
      <c r="N391" s="86" t="str">
        <f>IF(D390&gt;=$C$10,"",N390*H391-K391-SUMPRODUCT(--(MONTH(Podaci!$O$5:$O$25)=MONTH(E391)),--(YEAR(Podaci!$O$5:$O$25)=YEAR(E391)),Podaci!$P$5:$P$25))</f>
        <v/>
      </c>
      <c r="O391" s="108" t="str">
        <f>IF(D391&gt;$C$10,"",Podaci!$B$12*(D391=0)+Podaci!$B$14*(MOD(D391,12)=0)*(D391&lt;&gt;$C$10)+Podaci!$B$16)</f>
        <v/>
      </c>
      <c r="P391" s="108" t="str">
        <f>IF(D391&gt;$C$10,"",IF(Podaci!$B$5="kn",K391+O391,K391+O391/F391))</f>
        <v/>
      </c>
    </row>
    <row r="392" spans="4:16" x14ac:dyDescent="0.2">
      <c r="D392" s="25" t="str">
        <f t="shared" si="47"/>
        <v/>
      </c>
      <c r="E392" s="37" t="str">
        <f t="shared" si="48"/>
        <v/>
      </c>
      <c r="F392" s="104" t="str">
        <f>IF(D392&gt;$C$10,"",VLOOKUP(E392,Podaci!L:M,2))</f>
        <v/>
      </c>
      <c r="G392" s="28" t="str">
        <f>IF(D391&gt;=$C$10,"",VLOOKUP(E392,Podaci!E:G,3,TRUE))</f>
        <v/>
      </c>
      <c r="H392" s="34" t="str">
        <f>IF(D391&gt;=$C$10,"",VLOOKUP(E392,Podaci!E:J,6,TRUE))</f>
        <v/>
      </c>
      <c r="I392" s="34" t="str">
        <f t="shared" si="42"/>
        <v/>
      </c>
      <c r="J392" s="84" t="str">
        <f t="shared" si="43"/>
        <v/>
      </c>
      <c r="K392" s="85" t="str">
        <f t="shared" si="44"/>
        <v/>
      </c>
      <c r="L392" s="85" t="str">
        <f t="shared" si="45"/>
        <v/>
      </c>
      <c r="M392" s="85" t="str">
        <f t="shared" si="46"/>
        <v/>
      </c>
      <c r="N392" s="86" t="str">
        <f>IF(D391&gt;=$C$10,"",N391*H392-K392-SUMPRODUCT(--(MONTH(Podaci!$O$5:$O$25)=MONTH(E392)),--(YEAR(Podaci!$O$5:$O$25)=YEAR(E392)),Podaci!$P$5:$P$25))</f>
        <v/>
      </c>
      <c r="O392" s="108" t="str">
        <f>IF(D392&gt;$C$10,"",Podaci!$B$12*(D392=0)+Podaci!$B$14*(MOD(D392,12)=0)*(D392&lt;&gt;$C$10)+Podaci!$B$16)</f>
        <v/>
      </c>
      <c r="P392" s="108" t="str">
        <f>IF(D392&gt;$C$10,"",IF(Podaci!$B$5="kn",K392+O392,K392+O392/F392))</f>
        <v/>
      </c>
    </row>
    <row r="393" spans="4:16" x14ac:dyDescent="0.2">
      <c r="D393" s="25" t="str">
        <f t="shared" si="47"/>
        <v/>
      </c>
      <c r="E393" s="37" t="str">
        <f t="shared" si="48"/>
        <v/>
      </c>
      <c r="F393" s="104" t="str">
        <f>IF(D393&gt;$C$10,"",VLOOKUP(E393,Podaci!L:M,2))</f>
        <v/>
      </c>
      <c r="G393" s="28" t="str">
        <f>IF(D392&gt;=$C$10,"",VLOOKUP(E393,Podaci!E:G,3,TRUE))</f>
        <v/>
      </c>
      <c r="H393" s="34" t="str">
        <f>IF(D392&gt;=$C$10,"",VLOOKUP(E393,Podaci!E:J,6,TRUE))</f>
        <v/>
      </c>
      <c r="I393" s="34" t="str">
        <f t="shared" si="42"/>
        <v/>
      </c>
      <c r="J393" s="84" t="str">
        <f t="shared" si="43"/>
        <v/>
      </c>
      <c r="K393" s="85" t="str">
        <f t="shared" si="44"/>
        <v/>
      </c>
      <c r="L393" s="85" t="str">
        <f t="shared" si="45"/>
        <v/>
      </c>
      <c r="M393" s="85" t="str">
        <f t="shared" si="46"/>
        <v/>
      </c>
      <c r="N393" s="86" t="str">
        <f>IF(D392&gt;=$C$10,"",N392*H393-K393-SUMPRODUCT(--(MONTH(Podaci!$O$5:$O$25)=MONTH(E393)),--(YEAR(Podaci!$O$5:$O$25)=YEAR(E393)),Podaci!$P$5:$P$25))</f>
        <v/>
      </c>
      <c r="O393" s="108" t="str">
        <f>IF(D393&gt;$C$10,"",Podaci!$B$12*(D393=0)+Podaci!$B$14*(MOD(D393,12)=0)*(D393&lt;&gt;$C$10)+Podaci!$B$16)</f>
        <v/>
      </c>
      <c r="P393" s="108" t="str">
        <f>IF(D393&gt;$C$10,"",IF(Podaci!$B$5="kn",K393+O393,K393+O393/F393))</f>
        <v/>
      </c>
    </row>
    <row r="394" spans="4:16" x14ac:dyDescent="0.2">
      <c r="D394" s="25" t="str">
        <f t="shared" si="47"/>
        <v/>
      </c>
      <c r="E394" s="37" t="str">
        <f t="shared" si="48"/>
        <v/>
      </c>
      <c r="F394" s="104" t="str">
        <f>IF(D394&gt;$C$10,"",VLOOKUP(E394,Podaci!L:M,2))</f>
        <v/>
      </c>
      <c r="G394" s="28" t="str">
        <f>IF(D393&gt;=$C$10,"",VLOOKUP(E394,Podaci!E:G,3,TRUE))</f>
        <v/>
      </c>
      <c r="H394" s="34" t="str">
        <f>IF(D393&gt;=$C$10,"",VLOOKUP(E394,Podaci!E:J,6,TRUE))</f>
        <v/>
      </c>
      <c r="I394" s="34" t="str">
        <f t="shared" si="42"/>
        <v/>
      </c>
      <c r="J394" s="84" t="str">
        <f t="shared" si="43"/>
        <v/>
      </c>
      <c r="K394" s="85" t="str">
        <f t="shared" si="44"/>
        <v/>
      </c>
      <c r="L394" s="85" t="str">
        <f t="shared" si="45"/>
        <v/>
      </c>
      <c r="M394" s="85" t="str">
        <f t="shared" si="46"/>
        <v/>
      </c>
      <c r="N394" s="86" t="str">
        <f>IF(D393&gt;=$C$10,"",N393*H394-K394-SUMPRODUCT(--(MONTH(Podaci!$O$5:$O$25)=MONTH(E394)),--(YEAR(Podaci!$O$5:$O$25)=YEAR(E394)),Podaci!$P$5:$P$25))</f>
        <v/>
      </c>
      <c r="O394" s="108" t="str">
        <f>IF(D394&gt;$C$10,"",Podaci!$B$12*(D394=0)+Podaci!$B$14*(MOD(D394,12)=0)*(D394&lt;&gt;$C$10)+Podaci!$B$16)</f>
        <v/>
      </c>
      <c r="P394" s="108" t="str">
        <f>IF(D394&gt;$C$10,"",IF(Podaci!$B$5="kn",K394+O394,K394+O394/F394))</f>
        <v/>
      </c>
    </row>
    <row r="395" spans="4:16" x14ac:dyDescent="0.2">
      <c r="D395" s="25" t="str">
        <f t="shared" si="47"/>
        <v/>
      </c>
      <c r="E395" s="37" t="str">
        <f t="shared" si="48"/>
        <v/>
      </c>
      <c r="F395" s="104" t="str">
        <f>IF(D395&gt;$C$10,"",VLOOKUP(E395,Podaci!L:M,2))</f>
        <v/>
      </c>
      <c r="G395" s="28" t="str">
        <f>IF(D394&gt;=$C$10,"",VLOOKUP(E395,Podaci!E:G,3,TRUE))</f>
        <v/>
      </c>
      <c r="H395" s="34" t="str">
        <f>IF(D394&gt;=$C$10,"",VLOOKUP(E395,Podaci!E:J,6,TRUE))</f>
        <v/>
      </c>
      <c r="I395" s="34" t="str">
        <f t="shared" si="42"/>
        <v/>
      </c>
      <c r="J395" s="84" t="str">
        <f t="shared" si="43"/>
        <v/>
      </c>
      <c r="K395" s="85" t="str">
        <f t="shared" si="44"/>
        <v/>
      </c>
      <c r="L395" s="85" t="str">
        <f t="shared" si="45"/>
        <v/>
      </c>
      <c r="M395" s="85" t="str">
        <f t="shared" si="46"/>
        <v/>
      </c>
      <c r="N395" s="86" t="str">
        <f>IF(D394&gt;=$C$10,"",N394*H395-K395-SUMPRODUCT(--(MONTH(Podaci!$O$5:$O$25)=MONTH(E395)),--(YEAR(Podaci!$O$5:$O$25)=YEAR(E395)),Podaci!$P$5:$P$25))</f>
        <v/>
      </c>
      <c r="O395" s="108" t="str">
        <f>IF(D395&gt;$C$10,"",Podaci!$B$12*(D395=0)+Podaci!$B$14*(MOD(D395,12)=0)*(D395&lt;&gt;$C$10)+Podaci!$B$16)</f>
        <v/>
      </c>
      <c r="P395" s="108" t="str">
        <f>IF(D395&gt;$C$10,"",IF(Podaci!$B$5="kn",K395+O395,K395+O395/F395))</f>
        <v/>
      </c>
    </row>
    <row r="396" spans="4:16" x14ac:dyDescent="0.2">
      <c r="D396" s="25" t="str">
        <f t="shared" si="47"/>
        <v/>
      </c>
      <c r="E396" s="37" t="str">
        <f t="shared" si="48"/>
        <v/>
      </c>
      <c r="F396" s="104" t="str">
        <f>IF(D396&gt;$C$10,"",VLOOKUP(E396,Podaci!L:M,2))</f>
        <v/>
      </c>
      <c r="G396" s="28" t="str">
        <f>IF(D395&gt;=$C$10,"",VLOOKUP(E396,Podaci!E:G,3,TRUE))</f>
        <v/>
      </c>
      <c r="H396" s="34" t="str">
        <f>IF(D395&gt;=$C$10,"",VLOOKUP(E396,Podaci!E:J,6,TRUE))</f>
        <v/>
      </c>
      <c r="I396" s="34" t="str">
        <f t="shared" si="42"/>
        <v/>
      </c>
      <c r="J396" s="84" t="str">
        <f t="shared" si="43"/>
        <v/>
      </c>
      <c r="K396" s="85" t="str">
        <f t="shared" si="44"/>
        <v/>
      </c>
      <c r="L396" s="85" t="str">
        <f t="shared" si="45"/>
        <v/>
      </c>
      <c r="M396" s="85" t="str">
        <f t="shared" si="46"/>
        <v/>
      </c>
      <c r="N396" s="86" t="str">
        <f>IF(D395&gt;=$C$10,"",N395*H396-K396-SUMPRODUCT(--(MONTH(Podaci!$O$5:$O$25)=MONTH(E396)),--(YEAR(Podaci!$O$5:$O$25)=YEAR(E396)),Podaci!$P$5:$P$25))</f>
        <v/>
      </c>
      <c r="O396" s="108" t="str">
        <f>IF(D396&gt;$C$10,"",Podaci!$B$12*(D396=0)+Podaci!$B$14*(MOD(D396,12)=0)*(D396&lt;&gt;$C$10)+Podaci!$B$16)</f>
        <v/>
      </c>
      <c r="P396" s="108" t="str">
        <f>IF(D396&gt;$C$10,"",IF(Podaci!$B$5="kn",K396+O396,K396+O396/F396))</f>
        <v/>
      </c>
    </row>
    <row r="397" spans="4:16" x14ac:dyDescent="0.2">
      <c r="D397" s="25" t="str">
        <f t="shared" si="47"/>
        <v/>
      </c>
      <c r="E397" s="37" t="str">
        <f t="shared" si="48"/>
        <v/>
      </c>
      <c r="F397" s="104" t="str">
        <f>IF(D397&gt;$C$10,"",VLOOKUP(E397,Podaci!L:M,2))</f>
        <v/>
      </c>
      <c r="G397" s="28" t="str">
        <f>IF(D396&gt;=$C$10,"",VLOOKUP(E397,Podaci!E:G,3,TRUE))</f>
        <v/>
      </c>
      <c r="H397" s="34" t="str">
        <f>IF(D396&gt;=$C$10,"",VLOOKUP(E397,Podaci!E:J,6,TRUE))</f>
        <v/>
      </c>
      <c r="I397" s="34" t="str">
        <f t="shared" si="42"/>
        <v/>
      </c>
      <c r="J397" s="84" t="str">
        <f t="shared" si="43"/>
        <v/>
      </c>
      <c r="K397" s="85" t="str">
        <f t="shared" si="44"/>
        <v/>
      </c>
      <c r="L397" s="85" t="str">
        <f t="shared" si="45"/>
        <v/>
      </c>
      <c r="M397" s="85" t="str">
        <f t="shared" si="46"/>
        <v/>
      </c>
      <c r="N397" s="86" t="str">
        <f>IF(D396&gt;=$C$10,"",N396*H397-K397-SUMPRODUCT(--(MONTH(Podaci!$O$5:$O$25)=MONTH(E397)),--(YEAR(Podaci!$O$5:$O$25)=YEAR(E397)),Podaci!$P$5:$P$25))</f>
        <v/>
      </c>
      <c r="O397" s="108" t="str">
        <f>IF(D397&gt;$C$10,"",Podaci!$B$12*(D397=0)+Podaci!$B$14*(MOD(D397,12)=0)*(D397&lt;&gt;$C$10)+Podaci!$B$16)</f>
        <v/>
      </c>
      <c r="P397" s="108" t="str">
        <f>IF(D397&gt;$C$10,"",IF(Podaci!$B$5="kn",K397+O397,K397+O397/F397))</f>
        <v/>
      </c>
    </row>
    <row r="398" spans="4:16" x14ac:dyDescent="0.2">
      <c r="D398" s="25" t="str">
        <f t="shared" si="47"/>
        <v/>
      </c>
      <c r="E398" s="37" t="str">
        <f t="shared" si="48"/>
        <v/>
      </c>
      <c r="F398" s="104" t="str">
        <f>IF(D398&gt;$C$10,"",VLOOKUP(E398,Podaci!L:M,2))</f>
        <v/>
      </c>
      <c r="G398" s="28" t="str">
        <f>IF(D397&gt;=$C$10,"",VLOOKUP(E398,Podaci!E:G,3,TRUE))</f>
        <v/>
      </c>
      <c r="H398" s="34" t="str">
        <f>IF(D397&gt;=$C$10,"",VLOOKUP(E398,Podaci!E:J,6,TRUE))</f>
        <v/>
      </c>
      <c r="I398" s="34" t="str">
        <f t="shared" si="42"/>
        <v/>
      </c>
      <c r="J398" s="84" t="str">
        <f t="shared" si="43"/>
        <v/>
      </c>
      <c r="K398" s="85" t="str">
        <f t="shared" si="44"/>
        <v/>
      </c>
      <c r="L398" s="85" t="str">
        <f t="shared" si="45"/>
        <v/>
      </c>
      <c r="M398" s="85" t="str">
        <f t="shared" si="46"/>
        <v/>
      </c>
      <c r="N398" s="86" t="str">
        <f>IF(D397&gt;=$C$10,"",N397*H398-K398-SUMPRODUCT(--(MONTH(Podaci!$O$5:$O$25)=MONTH(E398)),--(YEAR(Podaci!$O$5:$O$25)=YEAR(E398)),Podaci!$P$5:$P$25))</f>
        <v/>
      </c>
      <c r="O398" s="108" t="str">
        <f>IF(D398&gt;$C$10,"",Podaci!$B$12*(D398=0)+Podaci!$B$14*(MOD(D398,12)=0)*(D398&lt;&gt;$C$10)+Podaci!$B$16)</f>
        <v/>
      </c>
      <c r="P398" s="108" t="str">
        <f>IF(D398&gt;$C$10,"",IF(Podaci!$B$5="kn",K398+O398,K398+O398/F398))</f>
        <v/>
      </c>
    </row>
    <row r="399" spans="4:16" x14ac:dyDescent="0.2">
      <c r="D399" s="25" t="str">
        <f t="shared" si="47"/>
        <v/>
      </c>
      <c r="E399" s="37" t="str">
        <f t="shared" si="48"/>
        <v/>
      </c>
      <c r="F399" s="104" t="str">
        <f>IF(D399&gt;$C$10,"",VLOOKUP(E399,Podaci!L:M,2))</f>
        <v/>
      </c>
      <c r="G399" s="28" t="str">
        <f>IF(D398&gt;=$C$10,"",VLOOKUP(E399,Podaci!E:G,3,TRUE))</f>
        <v/>
      </c>
      <c r="H399" s="34" t="str">
        <f>IF(D398&gt;=$C$10,"",VLOOKUP(E399,Podaci!E:J,6,TRUE))</f>
        <v/>
      </c>
      <c r="I399" s="34" t="str">
        <f t="shared" si="42"/>
        <v/>
      </c>
      <c r="J399" s="84" t="str">
        <f t="shared" si="43"/>
        <v/>
      </c>
      <c r="K399" s="85" t="str">
        <f t="shared" si="44"/>
        <v/>
      </c>
      <c r="L399" s="85" t="str">
        <f t="shared" si="45"/>
        <v/>
      </c>
      <c r="M399" s="85" t="str">
        <f t="shared" si="46"/>
        <v/>
      </c>
      <c r="N399" s="86" t="str">
        <f>IF(D398&gt;=$C$10,"",N398*H399-K399-SUMPRODUCT(--(MONTH(Podaci!$O$5:$O$25)=MONTH(E399)),--(YEAR(Podaci!$O$5:$O$25)=YEAR(E399)),Podaci!$P$5:$P$25))</f>
        <v/>
      </c>
      <c r="O399" s="108" t="str">
        <f>IF(D399&gt;$C$10,"",Podaci!$B$12*(D399=0)+Podaci!$B$14*(MOD(D399,12)=0)*(D399&lt;&gt;$C$10)+Podaci!$B$16)</f>
        <v/>
      </c>
      <c r="P399" s="108" t="str">
        <f>IF(D399&gt;$C$10,"",IF(Podaci!$B$5="kn",K399+O399,K399+O399/F399))</f>
        <v/>
      </c>
    </row>
    <row r="400" spans="4:16" x14ac:dyDescent="0.2">
      <c r="D400" s="25" t="str">
        <f t="shared" si="47"/>
        <v/>
      </c>
      <c r="E400" s="37" t="str">
        <f t="shared" si="48"/>
        <v/>
      </c>
      <c r="F400" s="104" t="str">
        <f>IF(D400&gt;$C$10,"",VLOOKUP(E400,Podaci!L:M,2))</f>
        <v/>
      </c>
      <c r="G400" s="28" t="str">
        <f>IF(D399&gt;=$C$10,"",VLOOKUP(E400,Podaci!E:G,3,TRUE))</f>
        <v/>
      </c>
      <c r="H400" s="34" t="str">
        <f>IF(D399&gt;=$C$10,"",VLOOKUP(E400,Podaci!E:J,6,TRUE))</f>
        <v/>
      </c>
      <c r="I400" s="34" t="str">
        <f t="shared" si="42"/>
        <v/>
      </c>
      <c r="J400" s="84" t="str">
        <f t="shared" si="43"/>
        <v/>
      </c>
      <c r="K400" s="85" t="str">
        <f t="shared" si="44"/>
        <v/>
      </c>
      <c r="L400" s="85" t="str">
        <f t="shared" si="45"/>
        <v/>
      </c>
      <c r="M400" s="85" t="str">
        <f t="shared" si="46"/>
        <v/>
      </c>
      <c r="N400" s="86" t="str">
        <f>IF(D399&gt;=$C$10,"",N399*H400-K400-SUMPRODUCT(--(MONTH(Podaci!$O$5:$O$25)=MONTH(E400)),--(YEAR(Podaci!$O$5:$O$25)=YEAR(E400)),Podaci!$P$5:$P$25))</f>
        <v/>
      </c>
      <c r="O400" s="108" t="str">
        <f>IF(D400&gt;$C$10,"",Podaci!$B$12*(D400=0)+Podaci!$B$14*(MOD(D400,12)=0)*(D400&lt;&gt;$C$10)+Podaci!$B$16)</f>
        <v/>
      </c>
      <c r="P400" s="108" t="str">
        <f>IF(D400&gt;$C$10,"",IF(Podaci!$B$5="kn",K400+O400,K400+O400/F400))</f>
        <v/>
      </c>
    </row>
    <row r="401" spans="4:16" x14ac:dyDescent="0.2">
      <c r="D401" s="25" t="str">
        <f t="shared" si="47"/>
        <v/>
      </c>
      <c r="E401" s="37" t="str">
        <f t="shared" si="48"/>
        <v/>
      </c>
      <c r="F401" s="104" t="str">
        <f>IF(D401&gt;$C$10,"",VLOOKUP(E401,Podaci!L:M,2))</f>
        <v/>
      </c>
      <c r="G401" s="28" t="str">
        <f>IF(D400&gt;=$C$10,"",VLOOKUP(E401,Podaci!E:G,3,TRUE))</f>
        <v/>
      </c>
      <c r="H401" s="34" t="str">
        <f>IF(D400&gt;=$C$10,"",VLOOKUP(E401,Podaci!E:J,6,TRUE))</f>
        <v/>
      </c>
      <c r="I401" s="34" t="str">
        <f t="shared" si="42"/>
        <v/>
      </c>
      <c r="J401" s="84" t="str">
        <f t="shared" si="43"/>
        <v/>
      </c>
      <c r="K401" s="85" t="str">
        <f t="shared" si="44"/>
        <v/>
      </c>
      <c r="L401" s="85" t="str">
        <f t="shared" si="45"/>
        <v/>
      </c>
      <c r="M401" s="85" t="str">
        <f t="shared" si="46"/>
        <v/>
      </c>
      <c r="N401" s="86" t="str">
        <f>IF(D400&gt;=$C$10,"",N400*H401-K401-SUMPRODUCT(--(MONTH(Podaci!$O$5:$O$25)=MONTH(E401)),--(YEAR(Podaci!$O$5:$O$25)=YEAR(E401)),Podaci!$P$5:$P$25))</f>
        <v/>
      </c>
      <c r="O401" s="108" t="str">
        <f>IF(D401&gt;$C$10,"",Podaci!$B$12*(D401=0)+Podaci!$B$14*(MOD(D401,12)=0)*(D401&lt;&gt;$C$10)+Podaci!$B$16)</f>
        <v/>
      </c>
      <c r="P401" s="108" t="str">
        <f>IF(D401&gt;$C$10,"",IF(Podaci!$B$5="kn",K401+O401,K401+O401/F401))</f>
        <v/>
      </c>
    </row>
    <row r="402" spans="4:16" x14ac:dyDescent="0.2">
      <c r="D402" s="25" t="str">
        <f t="shared" si="47"/>
        <v/>
      </c>
      <c r="E402" s="37" t="str">
        <f t="shared" si="48"/>
        <v/>
      </c>
      <c r="F402" s="104" t="str">
        <f>IF(D402&gt;$C$10,"",VLOOKUP(E402,Podaci!L:M,2))</f>
        <v/>
      </c>
      <c r="G402" s="28" t="str">
        <f>IF(D401&gt;=$C$10,"",VLOOKUP(E402,Podaci!E:G,3,TRUE))</f>
        <v/>
      </c>
      <c r="H402" s="34" t="str">
        <f>IF(D401&gt;=$C$10,"",VLOOKUP(E402,Podaci!E:J,6,TRUE))</f>
        <v/>
      </c>
      <c r="I402" s="34" t="str">
        <f t="shared" si="42"/>
        <v/>
      </c>
      <c r="J402" s="84" t="str">
        <f t="shared" si="43"/>
        <v/>
      </c>
      <c r="K402" s="85" t="str">
        <f t="shared" si="44"/>
        <v/>
      </c>
      <c r="L402" s="85" t="str">
        <f t="shared" si="45"/>
        <v/>
      </c>
      <c r="M402" s="85" t="str">
        <f t="shared" si="46"/>
        <v/>
      </c>
      <c r="N402" s="86" t="str">
        <f>IF(D401&gt;=$C$10,"",N401*H402-K402-SUMPRODUCT(--(MONTH(Podaci!$O$5:$O$25)=MONTH(E402)),--(YEAR(Podaci!$O$5:$O$25)=YEAR(E402)),Podaci!$P$5:$P$25))</f>
        <v/>
      </c>
      <c r="O402" s="108" t="str">
        <f>IF(D402&gt;$C$10,"",Podaci!$B$12*(D402=0)+Podaci!$B$14*(MOD(D402,12)=0)*(D402&lt;&gt;$C$10)+Podaci!$B$16)</f>
        <v/>
      </c>
      <c r="P402" s="108" t="str">
        <f>IF(D402&gt;$C$10,"",IF(Podaci!$B$5="kn",K402+O402,K402+O402/F402))</f>
        <v/>
      </c>
    </row>
    <row r="403" spans="4:16" x14ac:dyDescent="0.2">
      <c r="D403" s="25" t="str">
        <f t="shared" si="47"/>
        <v/>
      </c>
      <c r="E403" s="37" t="str">
        <f t="shared" si="48"/>
        <v/>
      </c>
      <c r="F403" s="104" t="str">
        <f>IF(D403&gt;$C$10,"",VLOOKUP(E403,Podaci!L:M,2))</f>
        <v/>
      </c>
      <c r="G403" s="28" t="str">
        <f>IF(D402&gt;=$C$10,"",VLOOKUP(E403,Podaci!E:G,3,TRUE))</f>
        <v/>
      </c>
      <c r="H403" s="34" t="str">
        <f>IF(D402&gt;=$C$10,"",VLOOKUP(E403,Podaci!E:J,6,TRUE))</f>
        <v/>
      </c>
      <c r="I403" s="34" t="str">
        <f t="shared" si="42"/>
        <v/>
      </c>
      <c r="J403" s="84" t="str">
        <f t="shared" si="43"/>
        <v/>
      </c>
      <c r="K403" s="85" t="str">
        <f t="shared" si="44"/>
        <v/>
      </c>
      <c r="L403" s="85" t="str">
        <f t="shared" si="45"/>
        <v/>
      </c>
      <c r="M403" s="85" t="str">
        <f t="shared" si="46"/>
        <v/>
      </c>
      <c r="N403" s="86" t="str">
        <f>IF(D402&gt;=$C$10,"",N402*H403-K403-SUMPRODUCT(--(MONTH(Podaci!$O$5:$O$25)=MONTH(E403)),--(YEAR(Podaci!$O$5:$O$25)=YEAR(E403)),Podaci!$P$5:$P$25))</f>
        <v/>
      </c>
      <c r="O403" s="108" t="str">
        <f>IF(D403&gt;$C$10,"",Podaci!$B$12*(D403=0)+Podaci!$B$14*(MOD(D403,12)=0)*(D403&lt;&gt;$C$10)+Podaci!$B$16)</f>
        <v/>
      </c>
      <c r="P403" s="108" t="str">
        <f>IF(D403&gt;$C$10,"",IF(Podaci!$B$5="kn",K403+O403,K403+O403/F403))</f>
        <v/>
      </c>
    </row>
    <row r="404" spans="4:16" x14ac:dyDescent="0.2">
      <c r="D404" s="25" t="str">
        <f t="shared" si="47"/>
        <v/>
      </c>
      <c r="E404" s="37" t="str">
        <f t="shared" si="48"/>
        <v/>
      </c>
      <c r="F404" s="104" t="str">
        <f>IF(D404&gt;$C$10,"",VLOOKUP(E404,Podaci!L:M,2))</f>
        <v/>
      </c>
      <c r="G404" s="28" t="str">
        <f>IF(D403&gt;=$C$10,"",VLOOKUP(E404,Podaci!E:G,3,TRUE))</f>
        <v/>
      </c>
      <c r="H404" s="34" t="str">
        <f>IF(D403&gt;=$C$10,"",VLOOKUP(E404,Podaci!E:J,6,TRUE))</f>
        <v/>
      </c>
      <c r="I404" s="34" t="str">
        <f t="shared" si="42"/>
        <v/>
      </c>
      <c r="J404" s="84" t="str">
        <f t="shared" si="43"/>
        <v/>
      </c>
      <c r="K404" s="85" t="str">
        <f t="shared" si="44"/>
        <v/>
      </c>
      <c r="L404" s="85" t="str">
        <f t="shared" si="45"/>
        <v/>
      </c>
      <c r="M404" s="85" t="str">
        <f t="shared" si="46"/>
        <v/>
      </c>
      <c r="N404" s="86" t="str">
        <f>IF(D403&gt;=$C$10,"",N403*H404-K404-SUMPRODUCT(--(MONTH(Podaci!$O$5:$O$25)=MONTH(E404)),--(YEAR(Podaci!$O$5:$O$25)=YEAR(E404)),Podaci!$P$5:$P$25))</f>
        <v/>
      </c>
      <c r="O404" s="108" t="str">
        <f>IF(D404&gt;$C$10,"",Podaci!$B$12*(D404=0)+Podaci!$B$14*(MOD(D404,12)=0)*(D404&lt;&gt;$C$10)+Podaci!$B$16)</f>
        <v/>
      </c>
      <c r="P404" s="108" t="str">
        <f>IF(D404&gt;$C$10,"",IF(Podaci!$B$5="kn",K404+O404,K404+O404/F404))</f>
        <v/>
      </c>
    </row>
    <row r="405" spans="4:16" x14ac:dyDescent="0.2">
      <c r="D405" s="25" t="str">
        <f t="shared" si="47"/>
        <v/>
      </c>
      <c r="E405" s="37" t="str">
        <f t="shared" si="48"/>
        <v/>
      </c>
      <c r="F405" s="104" t="str">
        <f>IF(D405&gt;$C$10,"",VLOOKUP(E405,Podaci!L:M,2))</f>
        <v/>
      </c>
      <c r="G405" s="28" t="str">
        <f>IF(D404&gt;=$C$10,"",VLOOKUP(E405,Podaci!E:G,3,TRUE))</f>
        <v/>
      </c>
      <c r="H405" s="34" t="str">
        <f>IF(D404&gt;=$C$10,"",VLOOKUP(E405,Podaci!E:J,6,TRUE))</f>
        <v/>
      </c>
      <c r="I405" s="34" t="str">
        <f t="shared" si="42"/>
        <v/>
      </c>
      <c r="J405" s="84" t="str">
        <f t="shared" si="43"/>
        <v/>
      </c>
      <c r="K405" s="85" t="str">
        <f t="shared" si="44"/>
        <v/>
      </c>
      <c r="L405" s="85" t="str">
        <f t="shared" si="45"/>
        <v/>
      </c>
      <c r="M405" s="85" t="str">
        <f t="shared" si="46"/>
        <v/>
      </c>
      <c r="N405" s="86" t="str">
        <f>IF(D404&gt;=$C$10,"",N404*H405-K405-SUMPRODUCT(--(MONTH(Podaci!$O$5:$O$25)=MONTH(E405)),--(YEAR(Podaci!$O$5:$O$25)=YEAR(E405)),Podaci!$P$5:$P$25))</f>
        <v/>
      </c>
      <c r="O405" s="108" t="str">
        <f>IF(D405&gt;$C$10,"",Podaci!$B$12*(D405=0)+Podaci!$B$14*(MOD(D405,12)=0)*(D405&lt;&gt;$C$10)+Podaci!$B$16)</f>
        <v/>
      </c>
      <c r="P405" s="108" t="str">
        <f>IF(D405&gt;$C$10,"",IF(Podaci!$B$5="kn",K405+O405,K405+O405/F405))</f>
        <v/>
      </c>
    </row>
    <row r="406" spans="4:16" x14ac:dyDescent="0.2">
      <c r="D406" s="25" t="str">
        <f t="shared" si="47"/>
        <v/>
      </c>
      <c r="E406" s="37" t="str">
        <f t="shared" si="48"/>
        <v/>
      </c>
      <c r="F406" s="104" t="str">
        <f>IF(D406&gt;$C$10,"",VLOOKUP(E406,Podaci!L:M,2))</f>
        <v/>
      </c>
      <c r="G406" s="28" t="str">
        <f>IF(D405&gt;=$C$10,"",VLOOKUP(E406,Podaci!E:G,3,TRUE))</f>
        <v/>
      </c>
      <c r="H406" s="34" t="str">
        <f>IF(D405&gt;=$C$10,"",VLOOKUP(E406,Podaci!E:J,6,TRUE))</f>
        <v/>
      </c>
      <c r="I406" s="34" t="str">
        <f t="shared" si="42"/>
        <v/>
      </c>
      <c r="J406" s="84" t="str">
        <f t="shared" si="43"/>
        <v/>
      </c>
      <c r="K406" s="85" t="str">
        <f t="shared" si="44"/>
        <v/>
      </c>
      <c r="L406" s="85" t="str">
        <f t="shared" si="45"/>
        <v/>
      </c>
      <c r="M406" s="85" t="str">
        <f t="shared" si="46"/>
        <v/>
      </c>
      <c r="N406" s="86" t="str">
        <f>IF(D405&gt;=$C$10,"",N405*H406-K406-SUMPRODUCT(--(MONTH(Podaci!$O$5:$O$25)=MONTH(E406)),--(YEAR(Podaci!$O$5:$O$25)=YEAR(E406)),Podaci!$P$5:$P$25))</f>
        <v/>
      </c>
      <c r="O406" s="108" t="str">
        <f>IF(D406&gt;$C$10,"",Podaci!$B$12*(D406=0)+Podaci!$B$14*(MOD(D406,12)=0)*(D406&lt;&gt;$C$10)+Podaci!$B$16)</f>
        <v/>
      </c>
      <c r="P406" s="108" t="str">
        <f>IF(D406&gt;$C$10,"",IF(Podaci!$B$5="kn",K406+O406,K406+O406/F406))</f>
        <v/>
      </c>
    </row>
    <row r="407" spans="4:16" x14ac:dyDescent="0.2">
      <c r="D407" s="25" t="str">
        <f t="shared" si="47"/>
        <v/>
      </c>
      <c r="E407" s="37" t="str">
        <f t="shared" si="48"/>
        <v/>
      </c>
      <c r="F407" s="104" t="str">
        <f>IF(D407&gt;$C$10,"",VLOOKUP(E407,Podaci!L:M,2))</f>
        <v/>
      </c>
      <c r="G407" s="28" t="str">
        <f>IF(D406&gt;=$C$10,"",VLOOKUP(E407,Podaci!E:G,3,TRUE))</f>
        <v/>
      </c>
      <c r="H407" s="34" t="str">
        <f>IF(D406&gt;=$C$10,"",VLOOKUP(E407,Podaci!E:J,6,TRUE))</f>
        <v/>
      </c>
      <c r="I407" s="34" t="str">
        <f t="shared" si="42"/>
        <v/>
      </c>
      <c r="J407" s="84" t="str">
        <f t="shared" si="43"/>
        <v/>
      </c>
      <c r="K407" s="85" t="str">
        <f t="shared" si="44"/>
        <v/>
      </c>
      <c r="L407" s="85" t="str">
        <f t="shared" si="45"/>
        <v/>
      </c>
      <c r="M407" s="85" t="str">
        <f t="shared" si="46"/>
        <v/>
      </c>
      <c r="N407" s="86" t="str">
        <f>IF(D406&gt;=$C$10,"",N406*H407-K407-SUMPRODUCT(--(MONTH(Podaci!$O$5:$O$25)=MONTH(E407)),--(YEAR(Podaci!$O$5:$O$25)=YEAR(E407)),Podaci!$P$5:$P$25))</f>
        <v/>
      </c>
      <c r="O407" s="108" t="str">
        <f>IF(D407&gt;$C$10,"",Podaci!$B$12*(D407=0)+Podaci!$B$14*(MOD(D407,12)=0)*(D407&lt;&gt;$C$10)+Podaci!$B$16)</f>
        <v/>
      </c>
      <c r="P407" s="108" t="str">
        <f>IF(D407&gt;$C$10,"",IF(Podaci!$B$5="kn",K407+O407,K407+O407/F407))</f>
        <v/>
      </c>
    </row>
    <row r="408" spans="4:16" x14ac:dyDescent="0.2">
      <c r="D408" s="25" t="str">
        <f t="shared" si="47"/>
        <v/>
      </c>
      <c r="E408" s="37" t="str">
        <f t="shared" si="48"/>
        <v/>
      </c>
      <c r="F408" s="104" t="str">
        <f>IF(D408&gt;$C$10,"",VLOOKUP(E408,Podaci!L:M,2))</f>
        <v/>
      </c>
      <c r="G408" s="28" t="str">
        <f>IF(D407&gt;=$C$10,"",VLOOKUP(E408,Podaci!E:G,3,TRUE))</f>
        <v/>
      </c>
      <c r="H408" s="34" t="str">
        <f>IF(D407&gt;=$C$10,"",VLOOKUP(E408,Podaci!E:J,6,TRUE))</f>
        <v/>
      </c>
      <c r="I408" s="34" t="str">
        <f t="shared" si="42"/>
        <v/>
      </c>
      <c r="J408" s="84" t="str">
        <f t="shared" si="43"/>
        <v/>
      </c>
      <c r="K408" s="85" t="str">
        <f t="shared" si="44"/>
        <v/>
      </c>
      <c r="L408" s="85" t="str">
        <f t="shared" si="45"/>
        <v/>
      </c>
      <c r="M408" s="85" t="str">
        <f t="shared" si="46"/>
        <v/>
      </c>
      <c r="N408" s="86" t="str">
        <f>IF(D407&gt;=$C$10,"",N407*H408-K408-SUMPRODUCT(--(MONTH(Podaci!$O$5:$O$25)=MONTH(E408)),--(YEAR(Podaci!$O$5:$O$25)=YEAR(E408)),Podaci!$P$5:$P$25))</f>
        <v/>
      </c>
      <c r="O408" s="108" t="str">
        <f>IF(D408&gt;$C$10,"",Podaci!$B$12*(D408=0)+Podaci!$B$14*(MOD(D408,12)=0)*(D408&lt;&gt;$C$10)+Podaci!$B$16)</f>
        <v/>
      </c>
      <c r="P408" s="108" t="str">
        <f>IF(D408&gt;$C$10,"",IF(Podaci!$B$5="kn",K408+O408,K408+O408/F408))</f>
        <v/>
      </c>
    </row>
    <row r="409" spans="4:16" x14ac:dyDescent="0.2">
      <c r="D409" s="25" t="str">
        <f t="shared" si="47"/>
        <v/>
      </c>
      <c r="E409" s="37" t="str">
        <f t="shared" si="48"/>
        <v/>
      </c>
      <c r="F409" s="104" t="str">
        <f>IF(D409&gt;$C$10,"",VLOOKUP(E409,Podaci!L:M,2))</f>
        <v/>
      </c>
      <c r="G409" s="28" t="str">
        <f>IF(D408&gt;=$C$10,"",VLOOKUP(E409,Podaci!E:G,3,TRUE))</f>
        <v/>
      </c>
      <c r="H409" s="34" t="str">
        <f>IF(D408&gt;=$C$10,"",VLOOKUP(E409,Podaci!E:J,6,TRUE))</f>
        <v/>
      </c>
      <c r="I409" s="34" t="str">
        <f t="shared" si="42"/>
        <v/>
      </c>
      <c r="J409" s="84" t="str">
        <f t="shared" si="43"/>
        <v/>
      </c>
      <c r="K409" s="85" t="str">
        <f t="shared" si="44"/>
        <v/>
      </c>
      <c r="L409" s="85" t="str">
        <f t="shared" si="45"/>
        <v/>
      </c>
      <c r="M409" s="85" t="str">
        <f t="shared" si="46"/>
        <v/>
      </c>
      <c r="N409" s="86" t="str">
        <f>IF(D408&gt;=$C$10,"",N408*H409-K409-SUMPRODUCT(--(MONTH(Podaci!$O$5:$O$25)=MONTH(E409)),--(YEAR(Podaci!$O$5:$O$25)=YEAR(E409)),Podaci!$P$5:$P$25))</f>
        <v/>
      </c>
      <c r="O409" s="108" t="str">
        <f>IF(D409&gt;$C$10,"",Podaci!$B$12*(D409=0)+Podaci!$B$14*(MOD(D409,12)=0)*(D409&lt;&gt;$C$10)+Podaci!$B$16)</f>
        <v/>
      </c>
      <c r="P409" s="108" t="str">
        <f>IF(D409&gt;$C$10,"",IF(Podaci!$B$5="kn",K409+O409,K409+O409/F409))</f>
        <v/>
      </c>
    </row>
    <row r="410" spans="4:16" x14ac:dyDescent="0.2">
      <c r="D410" s="25" t="str">
        <f t="shared" si="47"/>
        <v/>
      </c>
      <c r="E410" s="37" t="str">
        <f t="shared" si="48"/>
        <v/>
      </c>
      <c r="F410" s="104" t="str">
        <f>IF(D410&gt;$C$10,"",VLOOKUP(E410,Podaci!L:M,2))</f>
        <v/>
      </c>
      <c r="G410" s="28" t="str">
        <f>IF(D409&gt;=$C$10,"",VLOOKUP(E410,Podaci!E:G,3,TRUE))</f>
        <v/>
      </c>
      <c r="H410" s="34" t="str">
        <f>IF(D409&gt;=$C$10,"",VLOOKUP(E410,Podaci!E:J,6,TRUE))</f>
        <v/>
      </c>
      <c r="I410" s="34" t="str">
        <f t="shared" si="42"/>
        <v/>
      </c>
      <c r="J410" s="84" t="str">
        <f t="shared" si="43"/>
        <v/>
      </c>
      <c r="K410" s="85" t="str">
        <f t="shared" si="44"/>
        <v/>
      </c>
      <c r="L410" s="85" t="str">
        <f t="shared" si="45"/>
        <v/>
      </c>
      <c r="M410" s="85" t="str">
        <f t="shared" si="46"/>
        <v/>
      </c>
      <c r="N410" s="86" t="str">
        <f>IF(D409&gt;=$C$10,"",N409*H410-K410-SUMPRODUCT(--(MONTH(Podaci!$O$5:$O$25)=MONTH(E410)),--(YEAR(Podaci!$O$5:$O$25)=YEAR(E410)),Podaci!$P$5:$P$25))</f>
        <v/>
      </c>
      <c r="O410" s="108" t="str">
        <f>IF(D410&gt;$C$10,"",Podaci!$B$12*(D410=0)+Podaci!$B$14*(MOD(D410,12)=0)*(D410&lt;&gt;$C$10)+Podaci!$B$16)</f>
        <v/>
      </c>
      <c r="P410" s="108" t="str">
        <f>IF(D410&gt;$C$10,"",IF(Podaci!$B$5="kn",K410+O410,K410+O410/F410))</f>
        <v/>
      </c>
    </row>
    <row r="411" spans="4:16" x14ac:dyDescent="0.2">
      <c r="D411" s="25" t="str">
        <f t="shared" si="47"/>
        <v/>
      </c>
      <c r="E411" s="37" t="str">
        <f t="shared" si="48"/>
        <v/>
      </c>
      <c r="F411" s="104" t="str">
        <f>IF(D411&gt;$C$10,"",VLOOKUP(E411,Podaci!L:M,2))</f>
        <v/>
      </c>
      <c r="G411" s="28" t="str">
        <f>IF(D410&gt;=$C$10,"",VLOOKUP(E411,Podaci!E:G,3,TRUE))</f>
        <v/>
      </c>
      <c r="H411" s="34" t="str">
        <f>IF(D410&gt;=$C$10,"",VLOOKUP(E411,Podaci!E:J,6,TRUE))</f>
        <v/>
      </c>
      <c r="I411" s="34" t="str">
        <f t="shared" si="42"/>
        <v/>
      </c>
      <c r="J411" s="84" t="str">
        <f t="shared" si="43"/>
        <v/>
      </c>
      <c r="K411" s="85" t="str">
        <f t="shared" si="44"/>
        <v/>
      </c>
      <c r="L411" s="85" t="str">
        <f t="shared" si="45"/>
        <v/>
      </c>
      <c r="M411" s="85" t="str">
        <f t="shared" si="46"/>
        <v/>
      </c>
      <c r="N411" s="86" t="str">
        <f>IF(D410&gt;=$C$10,"",N410*H411-K411-SUMPRODUCT(--(MONTH(Podaci!$O$5:$O$25)=MONTH(E411)),--(YEAR(Podaci!$O$5:$O$25)=YEAR(E411)),Podaci!$P$5:$P$25))</f>
        <v/>
      </c>
      <c r="O411" s="108" t="str">
        <f>IF(D411&gt;$C$10,"",Podaci!$B$12*(D411=0)+Podaci!$B$14*(MOD(D411,12)=0)*(D411&lt;&gt;$C$10)+Podaci!$B$16)</f>
        <v/>
      </c>
      <c r="P411" s="108" t="str">
        <f>IF(D411&gt;$C$10,"",IF(Podaci!$B$5="kn",K411+O411,K411+O411/F411))</f>
        <v/>
      </c>
    </row>
    <row r="412" spans="4:16" x14ac:dyDescent="0.2">
      <c r="D412" s="25" t="str">
        <f t="shared" si="47"/>
        <v/>
      </c>
      <c r="E412" s="37" t="str">
        <f t="shared" si="48"/>
        <v/>
      </c>
      <c r="F412" s="104" t="str">
        <f>IF(D412&gt;$C$10,"",VLOOKUP(E412,Podaci!L:M,2))</f>
        <v/>
      </c>
      <c r="G412" s="28" t="str">
        <f>IF(D411&gt;=$C$10,"",VLOOKUP(E412,Podaci!E:G,3,TRUE))</f>
        <v/>
      </c>
      <c r="H412" s="34" t="str">
        <f>IF(D411&gt;=$C$10,"",VLOOKUP(E412,Podaci!E:J,6,TRUE))</f>
        <v/>
      </c>
      <c r="I412" s="34" t="str">
        <f t="shared" si="42"/>
        <v/>
      </c>
      <c r="J412" s="84" t="str">
        <f t="shared" si="43"/>
        <v/>
      </c>
      <c r="K412" s="85" t="str">
        <f t="shared" si="44"/>
        <v/>
      </c>
      <c r="L412" s="85" t="str">
        <f t="shared" si="45"/>
        <v/>
      </c>
      <c r="M412" s="85" t="str">
        <f t="shared" si="46"/>
        <v/>
      </c>
      <c r="N412" s="86" t="str">
        <f>IF(D411&gt;=$C$10,"",N411*H412-K412-SUMPRODUCT(--(MONTH(Podaci!$O$5:$O$25)=MONTH(E412)),--(YEAR(Podaci!$O$5:$O$25)=YEAR(E412)),Podaci!$P$5:$P$25))</f>
        <v/>
      </c>
      <c r="O412" s="108" t="str">
        <f>IF(D412&gt;$C$10,"",Podaci!$B$12*(D412=0)+Podaci!$B$14*(MOD(D412,12)=0)*(D412&lt;&gt;$C$10)+Podaci!$B$16)</f>
        <v/>
      </c>
      <c r="P412" s="108" t="str">
        <f>IF(D412&gt;$C$10,"",IF(Podaci!$B$5="kn",K412+O412,K412+O412/F412))</f>
        <v/>
      </c>
    </row>
    <row r="413" spans="4:16" x14ac:dyDescent="0.2">
      <c r="D413" s="25" t="str">
        <f t="shared" si="47"/>
        <v/>
      </c>
      <c r="E413" s="37" t="str">
        <f t="shared" si="48"/>
        <v/>
      </c>
      <c r="F413" s="104" t="str">
        <f>IF(D413&gt;$C$10,"",VLOOKUP(E413,Podaci!L:M,2))</f>
        <v/>
      </c>
      <c r="G413" s="28" t="str">
        <f>IF(D412&gt;=$C$10,"",VLOOKUP(E413,Podaci!E:G,3,TRUE))</f>
        <v/>
      </c>
      <c r="H413" s="34" t="str">
        <f>IF(D412&gt;=$C$10,"",VLOOKUP(E413,Podaci!E:J,6,TRUE))</f>
        <v/>
      </c>
      <c r="I413" s="34" t="str">
        <f t="shared" si="42"/>
        <v/>
      </c>
      <c r="J413" s="84" t="str">
        <f t="shared" si="43"/>
        <v/>
      </c>
      <c r="K413" s="85" t="str">
        <f t="shared" si="44"/>
        <v/>
      </c>
      <c r="L413" s="85" t="str">
        <f t="shared" si="45"/>
        <v/>
      </c>
      <c r="M413" s="85" t="str">
        <f t="shared" si="46"/>
        <v/>
      </c>
      <c r="N413" s="86" t="str">
        <f>IF(D412&gt;=$C$10,"",N412*H413-K413-SUMPRODUCT(--(MONTH(Podaci!$O$5:$O$25)=MONTH(E413)),--(YEAR(Podaci!$O$5:$O$25)=YEAR(E413)),Podaci!$P$5:$P$25))</f>
        <v/>
      </c>
      <c r="O413" s="108" t="str">
        <f>IF(D413&gt;$C$10,"",Podaci!$B$12*(D413=0)+Podaci!$B$14*(MOD(D413,12)=0)*(D413&lt;&gt;$C$10)+Podaci!$B$16)</f>
        <v/>
      </c>
      <c r="P413" s="108" t="str">
        <f>IF(D413&gt;$C$10,"",IF(Podaci!$B$5="kn",K413+O413,K413+O413/F413))</f>
        <v/>
      </c>
    </row>
    <row r="414" spans="4:16" x14ac:dyDescent="0.2">
      <c r="D414" s="25" t="str">
        <f t="shared" si="47"/>
        <v/>
      </c>
      <c r="E414" s="37" t="str">
        <f t="shared" si="48"/>
        <v/>
      </c>
      <c r="F414" s="104" t="str">
        <f>IF(D414&gt;$C$10,"",VLOOKUP(E414,Podaci!L:M,2))</f>
        <v/>
      </c>
      <c r="G414" s="28" t="str">
        <f>IF(D413&gt;=$C$10,"",VLOOKUP(E414,Podaci!E:G,3,TRUE))</f>
        <v/>
      </c>
      <c r="H414" s="34" t="str">
        <f>IF(D413&gt;=$C$10,"",VLOOKUP(E414,Podaci!E:J,6,TRUE))</f>
        <v/>
      </c>
      <c r="I414" s="34" t="str">
        <f t="shared" si="42"/>
        <v/>
      </c>
      <c r="J414" s="84" t="str">
        <f t="shared" si="43"/>
        <v/>
      </c>
      <c r="K414" s="85" t="str">
        <f t="shared" si="44"/>
        <v/>
      </c>
      <c r="L414" s="85" t="str">
        <f t="shared" si="45"/>
        <v/>
      </c>
      <c r="M414" s="85" t="str">
        <f t="shared" si="46"/>
        <v/>
      </c>
      <c r="N414" s="86" t="str">
        <f>IF(D413&gt;=$C$10,"",N413*H414-K414-SUMPRODUCT(--(MONTH(Podaci!$O$5:$O$25)=MONTH(E414)),--(YEAR(Podaci!$O$5:$O$25)=YEAR(E414)),Podaci!$P$5:$P$25))</f>
        <v/>
      </c>
      <c r="O414" s="108" t="str">
        <f>IF(D414&gt;$C$10,"",Podaci!$B$12*(D414=0)+Podaci!$B$14*(MOD(D414,12)=0)*(D414&lt;&gt;$C$10)+Podaci!$B$16)</f>
        <v/>
      </c>
      <c r="P414" s="108" t="str">
        <f>IF(D414&gt;$C$10,"",IF(Podaci!$B$5="kn",K414+O414,K414+O414/F414))</f>
        <v/>
      </c>
    </row>
    <row r="415" spans="4:16" x14ac:dyDescent="0.2">
      <c r="D415" s="25" t="str">
        <f t="shared" si="47"/>
        <v/>
      </c>
      <c r="E415" s="37" t="str">
        <f t="shared" si="48"/>
        <v/>
      </c>
      <c r="F415" s="104" t="str">
        <f>IF(D415&gt;$C$10,"",VLOOKUP(E415,Podaci!L:M,2))</f>
        <v/>
      </c>
      <c r="G415" s="28" t="str">
        <f>IF(D414&gt;=$C$10,"",VLOOKUP(E415,Podaci!E:G,3,TRUE))</f>
        <v/>
      </c>
      <c r="H415" s="34" t="str">
        <f>IF(D414&gt;=$C$10,"",VLOOKUP(E415,Podaci!E:J,6,TRUE))</f>
        <v/>
      </c>
      <c r="I415" s="34" t="str">
        <f t="shared" si="42"/>
        <v/>
      </c>
      <c r="J415" s="84" t="str">
        <f t="shared" si="43"/>
        <v/>
      </c>
      <c r="K415" s="85" t="str">
        <f t="shared" si="44"/>
        <v/>
      </c>
      <c r="L415" s="85" t="str">
        <f t="shared" si="45"/>
        <v/>
      </c>
      <c r="M415" s="85" t="str">
        <f t="shared" si="46"/>
        <v/>
      </c>
      <c r="N415" s="86" t="str">
        <f>IF(D414&gt;=$C$10,"",N414*H415-K415-SUMPRODUCT(--(MONTH(Podaci!$O$5:$O$25)=MONTH(E415)),--(YEAR(Podaci!$O$5:$O$25)=YEAR(E415)),Podaci!$P$5:$P$25))</f>
        <v/>
      </c>
      <c r="O415" s="108" t="str">
        <f>IF(D415&gt;$C$10,"",Podaci!$B$12*(D415=0)+Podaci!$B$14*(MOD(D415,12)=0)*(D415&lt;&gt;$C$10)+Podaci!$B$16)</f>
        <v/>
      </c>
      <c r="P415" s="108" t="str">
        <f>IF(D415&gt;$C$10,"",IF(Podaci!$B$5="kn",K415+O415,K415+O415/F415))</f>
        <v/>
      </c>
    </row>
    <row r="416" spans="4:16" x14ac:dyDescent="0.2">
      <c r="D416" s="25" t="str">
        <f t="shared" si="47"/>
        <v/>
      </c>
      <c r="E416" s="37" t="str">
        <f t="shared" si="48"/>
        <v/>
      </c>
      <c r="F416" s="104" t="str">
        <f>IF(D416&gt;$C$10,"",VLOOKUP(E416,Podaci!L:M,2))</f>
        <v/>
      </c>
      <c r="G416" s="28" t="str">
        <f>IF(D415&gt;=$C$10,"",VLOOKUP(E416,Podaci!E:G,3,TRUE))</f>
        <v/>
      </c>
      <c r="H416" s="34" t="str">
        <f>IF(D415&gt;=$C$10,"",VLOOKUP(E416,Podaci!E:J,6,TRUE))</f>
        <v/>
      </c>
      <c r="I416" s="34" t="str">
        <f t="shared" si="42"/>
        <v/>
      </c>
      <c r="J416" s="84" t="str">
        <f t="shared" si="43"/>
        <v/>
      </c>
      <c r="K416" s="85" t="str">
        <f t="shared" si="44"/>
        <v/>
      </c>
      <c r="L416" s="85" t="str">
        <f t="shared" si="45"/>
        <v/>
      </c>
      <c r="M416" s="85" t="str">
        <f t="shared" si="46"/>
        <v/>
      </c>
      <c r="N416" s="86" t="str">
        <f>IF(D415&gt;=$C$10,"",N415*H416-K416-SUMPRODUCT(--(MONTH(Podaci!$O$5:$O$25)=MONTH(E416)),--(YEAR(Podaci!$O$5:$O$25)=YEAR(E416)),Podaci!$P$5:$P$25))</f>
        <v/>
      </c>
      <c r="O416" s="108" t="str">
        <f>IF(D416&gt;$C$10,"",Podaci!$B$12*(D416=0)+Podaci!$B$14*(MOD(D416,12)=0)*(D416&lt;&gt;$C$10)+Podaci!$B$16)</f>
        <v/>
      </c>
      <c r="P416" s="108" t="str">
        <f>IF(D416&gt;$C$10,"",IF(Podaci!$B$5="kn",K416+O416,K416+O416/F416))</f>
        <v/>
      </c>
    </row>
    <row r="417" spans="4:16" x14ac:dyDescent="0.2">
      <c r="D417" s="25" t="str">
        <f t="shared" si="47"/>
        <v/>
      </c>
      <c r="E417" s="37" t="str">
        <f t="shared" si="48"/>
        <v/>
      </c>
      <c r="F417" s="104" t="str">
        <f>IF(D417&gt;$C$10,"",VLOOKUP(E417,Podaci!L:M,2))</f>
        <v/>
      </c>
      <c r="G417" s="28" t="str">
        <f>IF(D416&gt;=$C$10,"",VLOOKUP(E417,Podaci!E:G,3,TRUE))</f>
        <v/>
      </c>
      <c r="H417" s="34" t="str">
        <f>IF(D416&gt;=$C$10,"",VLOOKUP(E417,Podaci!E:J,6,TRUE))</f>
        <v/>
      </c>
      <c r="I417" s="34" t="str">
        <f t="shared" si="42"/>
        <v/>
      </c>
      <c r="J417" s="84" t="str">
        <f t="shared" si="43"/>
        <v/>
      </c>
      <c r="K417" s="85" t="str">
        <f t="shared" si="44"/>
        <v/>
      </c>
      <c r="L417" s="85" t="str">
        <f t="shared" si="45"/>
        <v/>
      </c>
      <c r="M417" s="85" t="str">
        <f t="shared" si="46"/>
        <v/>
      </c>
      <c r="N417" s="86" t="str">
        <f>IF(D416&gt;=$C$10,"",N416*H417-K417-SUMPRODUCT(--(MONTH(Podaci!$O$5:$O$25)=MONTH(E417)),--(YEAR(Podaci!$O$5:$O$25)=YEAR(E417)),Podaci!$P$5:$P$25))</f>
        <v/>
      </c>
      <c r="O417" s="108" t="str">
        <f>IF(D417&gt;$C$10,"",Podaci!$B$12*(D417=0)+Podaci!$B$14*(MOD(D417,12)=0)*(D417&lt;&gt;$C$10)+Podaci!$B$16)</f>
        <v/>
      </c>
      <c r="P417" s="108" t="str">
        <f>IF(D417&gt;$C$10,"",IF(Podaci!$B$5="kn",K417+O417,K417+O417/F417))</f>
        <v/>
      </c>
    </row>
    <row r="418" spans="4:16" x14ac:dyDescent="0.2">
      <c r="D418" s="25" t="str">
        <f t="shared" si="47"/>
        <v/>
      </c>
      <c r="E418" s="37" t="str">
        <f t="shared" si="48"/>
        <v/>
      </c>
      <c r="F418" s="104" t="str">
        <f>IF(D418&gt;$C$10,"",VLOOKUP(E418,Podaci!L:M,2))</f>
        <v/>
      </c>
      <c r="G418" s="28" t="str">
        <f>IF(D417&gt;=$C$10,"",VLOOKUP(E418,Podaci!E:G,3,TRUE))</f>
        <v/>
      </c>
      <c r="H418" s="34" t="str">
        <f>IF(D417&gt;=$C$10,"",VLOOKUP(E418,Podaci!E:J,6,TRUE))</f>
        <v/>
      </c>
      <c r="I418" s="34" t="str">
        <f t="shared" si="42"/>
        <v/>
      </c>
      <c r="J418" s="84" t="str">
        <f t="shared" si="43"/>
        <v/>
      </c>
      <c r="K418" s="85" t="str">
        <f t="shared" si="44"/>
        <v/>
      </c>
      <c r="L418" s="85" t="str">
        <f t="shared" si="45"/>
        <v/>
      </c>
      <c r="M418" s="85" t="str">
        <f t="shared" si="46"/>
        <v/>
      </c>
      <c r="N418" s="86" t="str">
        <f>IF(D417&gt;=$C$10,"",N417*H418-K418-SUMPRODUCT(--(MONTH(Podaci!$O$5:$O$25)=MONTH(E418)),--(YEAR(Podaci!$O$5:$O$25)=YEAR(E418)),Podaci!$P$5:$P$25))</f>
        <v/>
      </c>
      <c r="O418" s="108" t="str">
        <f>IF(D418&gt;$C$10,"",Podaci!$B$12*(D418=0)+Podaci!$B$14*(MOD(D418,12)=0)*(D418&lt;&gt;$C$10)+Podaci!$B$16)</f>
        <v/>
      </c>
      <c r="P418" s="108" t="str">
        <f>IF(D418&gt;$C$10,"",IF(Podaci!$B$5="kn",K418+O418,K418+O418/F418))</f>
        <v/>
      </c>
    </row>
    <row r="419" spans="4:16" x14ac:dyDescent="0.2">
      <c r="D419" s="25" t="str">
        <f t="shared" si="47"/>
        <v/>
      </c>
      <c r="E419" s="37" t="str">
        <f t="shared" si="48"/>
        <v/>
      </c>
      <c r="F419" s="104" t="str">
        <f>IF(D419&gt;$C$10,"",VLOOKUP(E419,Podaci!L:M,2))</f>
        <v/>
      </c>
      <c r="G419" s="28" t="str">
        <f>IF(D418&gt;=$C$10,"",VLOOKUP(E419,Podaci!E:G,3,TRUE))</f>
        <v/>
      </c>
      <c r="H419" s="34" t="str">
        <f>IF(D418&gt;=$C$10,"",VLOOKUP(E419,Podaci!E:J,6,TRUE))</f>
        <v/>
      </c>
      <c r="I419" s="34" t="str">
        <f t="shared" si="42"/>
        <v/>
      </c>
      <c r="J419" s="84" t="str">
        <f t="shared" si="43"/>
        <v/>
      </c>
      <c r="K419" s="85" t="str">
        <f t="shared" si="44"/>
        <v/>
      </c>
      <c r="L419" s="85" t="str">
        <f t="shared" si="45"/>
        <v/>
      </c>
      <c r="M419" s="85" t="str">
        <f t="shared" si="46"/>
        <v/>
      </c>
      <c r="N419" s="86" t="str">
        <f>IF(D418&gt;=$C$10,"",N418*H419-K419-SUMPRODUCT(--(MONTH(Podaci!$O$5:$O$25)=MONTH(E419)),--(YEAR(Podaci!$O$5:$O$25)=YEAR(E419)),Podaci!$P$5:$P$25))</f>
        <v/>
      </c>
      <c r="O419" s="108" t="str">
        <f>IF(D419&gt;$C$10,"",Podaci!$B$12*(D419=0)+Podaci!$B$14*(MOD(D419,12)=0)*(D419&lt;&gt;$C$10)+Podaci!$B$16)</f>
        <v/>
      </c>
      <c r="P419" s="108" t="str">
        <f>IF(D419&gt;$C$10,"",IF(Podaci!$B$5="kn",K419+O419,K419+O419/F419))</f>
        <v/>
      </c>
    </row>
    <row r="420" spans="4:16" x14ac:dyDescent="0.2">
      <c r="D420" s="25" t="str">
        <f t="shared" si="47"/>
        <v/>
      </c>
      <c r="E420" s="37" t="str">
        <f t="shared" si="48"/>
        <v/>
      </c>
      <c r="F420" s="104" t="str">
        <f>IF(D420&gt;$C$10,"",VLOOKUP(E420,Podaci!L:M,2))</f>
        <v/>
      </c>
      <c r="G420" s="28" t="str">
        <f>IF(D419&gt;=$C$10,"",VLOOKUP(E420,Podaci!E:G,3,TRUE))</f>
        <v/>
      </c>
      <c r="H420" s="34" t="str">
        <f>IF(D419&gt;=$C$10,"",VLOOKUP(E420,Podaci!E:J,6,TRUE))</f>
        <v/>
      </c>
      <c r="I420" s="34" t="str">
        <f t="shared" si="42"/>
        <v/>
      </c>
      <c r="J420" s="84" t="str">
        <f t="shared" si="43"/>
        <v/>
      </c>
      <c r="K420" s="85" t="str">
        <f t="shared" si="44"/>
        <v/>
      </c>
      <c r="L420" s="85" t="str">
        <f t="shared" si="45"/>
        <v/>
      </c>
      <c r="M420" s="85" t="str">
        <f t="shared" si="46"/>
        <v/>
      </c>
      <c r="N420" s="86" t="str">
        <f>IF(D419&gt;=$C$10,"",N419*H420-K420-SUMPRODUCT(--(MONTH(Podaci!$O$5:$O$25)=MONTH(E420)),--(YEAR(Podaci!$O$5:$O$25)=YEAR(E420)),Podaci!$P$5:$P$25))</f>
        <v/>
      </c>
      <c r="O420" s="108" t="str">
        <f>IF(D420&gt;$C$10,"",Podaci!$B$12*(D420=0)+Podaci!$B$14*(MOD(D420,12)=0)*(D420&lt;&gt;$C$10)+Podaci!$B$16)</f>
        <v/>
      </c>
      <c r="P420" s="108" t="str">
        <f>IF(D420&gt;$C$10,"",IF(Podaci!$B$5="kn",K420+O420,K420+O420/F420))</f>
        <v/>
      </c>
    </row>
    <row r="421" spans="4:16" x14ac:dyDescent="0.2">
      <c r="D421" s="25" t="str">
        <f t="shared" si="47"/>
        <v/>
      </c>
      <c r="E421" s="37" t="str">
        <f t="shared" si="48"/>
        <v/>
      </c>
      <c r="F421" s="104" t="str">
        <f>IF(D421&gt;$C$10,"",VLOOKUP(E421,Podaci!L:M,2))</f>
        <v/>
      </c>
      <c r="G421" s="28" t="str">
        <f>IF(D420&gt;=$C$10,"",VLOOKUP(E421,Podaci!E:G,3,TRUE))</f>
        <v/>
      </c>
      <c r="H421" s="34" t="str">
        <f>IF(D420&gt;=$C$10,"",VLOOKUP(E421,Podaci!E:J,6,TRUE))</f>
        <v/>
      </c>
      <c r="I421" s="34" t="str">
        <f t="shared" si="42"/>
        <v/>
      </c>
      <c r="J421" s="84" t="str">
        <f t="shared" si="43"/>
        <v/>
      </c>
      <c r="K421" s="85" t="str">
        <f t="shared" si="44"/>
        <v/>
      </c>
      <c r="L421" s="85" t="str">
        <f t="shared" si="45"/>
        <v/>
      </c>
      <c r="M421" s="85" t="str">
        <f t="shared" si="46"/>
        <v/>
      </c>
      <c r="N421" s="86" t="str">
        <f>IF(D420&gt;=$C$10,"",N420*H421-K421-SUMPRODUCT(--(MONTH(Podaci!$O$5:$O$25)=MONTH(E421)),--(YEAR(Podaci!$O$5:$O$25)=YEAR(E421)),Podaci!$P$5:$P$25))</f>
        <v/>
      </c>
      <c r="O421" s="108" t="str">
        <f>IF(D421&gt;$C$10,"",Podaci!$B$12*(D421=0)+Podaci!$B$14*(MOD(D421,12)=0)*(D421&lt;&gt;$C$10)+Podaci!$B$16)</f>
        <v/>
      </c>
      <c r="P421" s="108" t="str">
        <f>IF(D421&gt;$C$10,"",IF(Podaci!$B$5="kn",K421+O421,K421+O421/F421))</f>
        <v/>
      </c>
    </row>
    <row r="422" spans="4:16" x14ac:dyDescent="0.2">
      <c r="D422" s="25" t="str">
        <f t="shared" si="47"/>
        <v/>
      </c>
      <c r="E422" s="37" t="str">
        <f t="shared" si="48"/>
        <v/>
      </c>
      <c r="F422" s="104" t="str">
        <f>IF(D422&gt;$C$10,"",VLOOKUP(E422,Podaci!L:M,2))</f>
        <v/>
      </c>
      <c r="G422" s="28" t="str">
        <f>IF(D421&gt;=$C$10,"",VLOOKUP(E422,Podaci!E:G,3,TRUE))</f>
        <v/>
      </c>
      <c r="H422" s="34" t="str">
        <f>IF(D421&gt;=$C$10,"",VLOOKUP(E422,Podaci!E:J,6,TRUE))</f>
        <v/>
      </c>
      <c r="I422" s="34" t="str">
        <f t="shared" si="42"/>
        <v/>
      </c>
      <c r="J422" s="84" t="str">
        <f t="shared" si="43"/>
        <v/>
      </c>
      <c r="K422" s="85" t="str">
        <f t="shared" si="44"/>
        <v/>
      </c>
      <c r="L422" s="85" t="str">
        <f t="shared" si="45"/>
        <v/>
      </c>
      <c r="M422" s="85" t="str">
        <f t="shared" si="46"/>
        <v/>
      </c>
      <c r="N422" s="86" t="str">
        <f>IF(D421&gt;=$C$10,"",N421*H422-K422-SUMPRODUCT(--(MONTH(Podaci!$O$5:$O$25)=MONTH(E422)),--(YEAR(Podaci!$O$5:$O$25)=YEAR(E422)),Podaci!$P$5:$P$25))</f>
        <v/>
      </c>
      <c r="O422" s="108" t="str">
        <f>IF(D422&gt;$C$10,"",Podaci!$B$12*(D422=0)+Podaci!$B$14*(MOD(D422,12)=0)*(D422&lt;&gt;$C$10)+Podaci!$B$16)</f>
        <v/>
      </c>
      <c r="P422" s="108" t="str">
        <f>IF(D422&gt;$C$10,"",IF(Podaci!$B$5="kn",K422+O422,K422+O422/F422))</f>
        <v/>
      </c>
    </row>
    <row r="423" spans="4:16" x14ac:dyDescent="0.2">
      <c r="D423" s="25" t="str">
        <f t="shared" si="47"/>
        <v/>
      </c>
      <c r="E423" s="37" t="str">
        <f t="shared" si="48"/>
        <v/>
      </c>
      <c r="F423" s="104" t="str">
        <f>IF(D423&gt;$C$10,"",VLOOKUP(E423,Podaci!L:M,2))</f>
        <v/>
      </c>
      <c r="G423" s="28" t="str">
        <f>IF(D422&gt;=$C$10,"",VLOOKUP(E423,Podaci!E:G,3,TRUE))</f>
        <v/>
      </c>
      <c r="H423" s="34" t="str">
        <f>IF(D422&gt;=$C$10,"",VLOOKUP(E423,Podaci!E:J,6,TRUE))</f>
        <v/>
      </c>
      <c r="I423" s="34" t="str">
        <f t="shared" si="42"/>
        <v/>
      </c>
      <c r="J423" s="84" t="str">
        <f t="shared" si="43"/>
        <v/>
      </c>
      <c r="K423" s="85" t="str">
        <f t="shared" si="44"/>
        <v/>
      </c>
      <c r="L423" s="85" t="str">
        <f t="shared" si="45"/>
        <v/>
      </c>
      <c r="M423" s="85" t="str">
        <f t="shared" si="46"/>
        <v/>
      </c>
      <c r="N423" s="86" t="str">
        <f>IF(D422&gt;=$C$10,"",N422*H423-K423-SUMPRODUCT(--(MONTH(Podaci!$O$5:$O$25)=MONTH(E423)),--(YEAR(Podaci!$O$5:$O$25)=YEAR(E423)),Podaci!$P$5:$P$25))</f>
        <v/>
      </c>
      <c r="O423" s="108" t="str">
        <f>IF(D423&gt;$C$10,"",Podaci!$B$12*(D423=0)+Podaci!$B$14*(MOD(D423,12)=0)*(D423&lt;&gt;$C$10)+Podaci!$B$16)</f>
        <v/>
      </c>
      <c r="P423" s="108" t="str">
        <f>IF(D423&gt;$C$10,"",IF(Podaci!$B$5="kn",K423+O423,K423+O423/F423))</f>
        <v/>
      </c>
    </row>
    <row r="424" spans="4:16" x14ac:dyDescent="0.2">
      <c r="D424" s="25" t="str">
        <f t="shared" si="47"/>
        <v/>
      </c>
      <c r="E424" s="37" t="str">
        <f t="shared" si="48"/>
        <v/>
      </c>
      <c r="F424" s="104" t="str">
        <f>IF(D424&gt;$C$10,"",VLOOKUP(E424,Podaci!L:M,2))</f>
        <v/>
      </c>
      <c r="G424" s="28" t="str">
        <f>IF(D423&gt;=$C$10,"",VLOOKUP(E424,Podaci!E:G,3,TRUE))</f>
        <v/>
      </c>
      <c r="H424" s="34" t="str">
        <f>IF(D423&gt;=$C$10,"",VLOOKUP(E424,Podaci!E:J,6,TRUE))</f>
        <v/>
      </c>
      <c r="I424" s="34" t="str">
        <f t="shared" si="42"/>
        <v/>
      </c>
      <c r="J424" s="84" t="str">
        <f t="shared" si="43"/>
        <v/>
      </c>
      <c r="K424" s="85" t="str">
        <f t="shared" si="44"/>
        <v/>
      </c>
      <c r="L424" s="85" t="str">
        <f t="shared" si="45"/>
        <v/>
      </c>
      <c r="M424" s="85" t="str">
        <f t="shared" si="46"/>
        <v/>
      </c>
      <c r="N424" s="86" t="str">
        <f>IF(D423&gt;=$C$10,"",N423*H424-K424-SUMPRODUCT(--(MONTH(Podaci!$O$5:$O$25)=MONTH(E424)),--(YEAR(Podaci!$O$5:$O$25)=YEAR(E424)),Podaci!$P$5:$P$25))</f>
        <v/>
      </c>
      <c r="O424" s="108" t="str">
        <f>IF(D424&gt;$C$10,"",Podaci!$B$12*(D424=0)+Podaci!$B$14*(MOD(D424,12)=0)*(D424&lt;&gt;$C$10)+Podaci!$B$16)</f>
        <v/>
      </c>
      <c r="P424" s="108" t="str">
        <f>IF(D424&gt;$C$10,"",IF(Podaci!$B$5="kn",K424+O424,K424+O424/F424))</f>
        <v/>
      </c>
    </row>
    <row r="425" spans="4:16" x14ac:dyDescent="0.2">
      <c r="D425" s="25" t="str">
        <f t="shared" si="47"/>
        <v/>
      </c>
      <c r="E425" s="37" t="str">
        <f t="shared" si="48"/>
        <v/>
      </c>
      <c r="F425" s="104" t="str">
        <f>IF(D425&gt;$C$10,"",VLOOKUP(E425,Podaci!L:M,2))</f>
        <v/>
      </c>
      <c r="G425" s="28" t="str">
        <f>IF(D424&gt;=$C$10,"",VLOOKUP(E425,Podaci!E:G,3,TRUE))</f>
        <v/>
      </c>
      <c r="H425" s="34" t="str">
        <f>IF(D424&gt;=$C$10,"",VLOOKUP(E425,Podaci!E:J,6,TRUE))</f>
        <v/>
      </c>
      <c r="I425" s="34" t="str">
        <f t="shared" si="42"/>
        <v/>
      </c>
      <c r="J425" s="84" t="str">
        <f t="shared" si="43"/>
        <v/>
      </c>
      <c r="K425" s="85" t="str">
        <f t="shared" si="44"/>
        <v/>
      </c>
      <c r="L425" s="85" t="str">
        <f t="shared" si="45"/>
        <v/>
      </c>
      <c r="M425" s="85" t="str">
        <f t="shared" si="46"/>
        <v/>
      </c>
      <c r="N425" s="86" t="str">
        <f>IF(D424&gt;=$C$10,"",N424*H425-K425-SUMPRODUCT(--(MONTH(Podaci!$O$5:$O$25)=MONTH(E425)),--(YEAR(Podaci!$O$5:$O$25)=YEAR(E425)),Podaci!$P$5:$P$25))</f>
        <v/>
      </c>
      <c r="O425" s="108" t="str">
        <f>IF(D425&gt;$C$10,"",Podaci!$B$12*(D425=0)+Podaci!$B$14*(MOD(D425,12)=0)*(D425&lt;&gt;$C$10)+Podaci!$B$16)</f>
        <v/>
      </c>
      <c r="P425" s="108" t="str">
        <f>IF(D425&gt;$C$10,"",IF(Podaci!$B$5="kn",K425+O425,K425+O425/F425))</f>
        <v/>
      </c>
    </row>
    <row r="426" spans="4:16" x14ac:dyDescent="0.2">
      <c r="D426" s="25" t="str">
        <f t="shared" si="47"/>
        <v/>
      </c>
      <c r="E426" s="37" t="str">
        <f t="shared" si="48"/>
        <v/>
      </c>
      <c r="F426" s="104" t="str">
        <f>IF(D426&gt;$C$10,"",VLOOKUP(E426,Podaci!L:M,2))</f>
        <v/>
      </c>
      <c r="G426" s="28" t="str">
        <f>IF(D425&gt;=$C$10,"",VLOOKUP(E426,Podaci!E:G,3,TRUE))</f>
        <v/>
      </c>
      <c r="H426" s="34" t="str">
        <f>IF(D425&gt;=$C$10,"",VLOOKUP(E426,Podaci!E:J,6,TRUE))</f>
        <v/>
      </c>
      <c r="I426" s="34" t="str">
        <f t="shared" si="42"/>
        <v/>
      </c>
      <c r="J426" s="84" t="str">
        <f t="shared" si="43"/>
        <v/>
      </c>
      <c r="K426" s="85" t="str">
        <f t="shared" si="44"/>
        <v/>
      </c>
      <c r="L426" s="85" t="str">
        <f t="shared" si="45"/>
        <v/>
      </c>
      <c r="M426" s="85" t="str">
        <f t="shared" si="46"/>
        <v/>
      </c>
      <c r="N426" s="86" t="str">
        <f>IF(D425&gt;=$C$10,"",N425*H426-K426-SUMPRODUCT(--(MONTH(Podaci!$O$5:$O$25)=MONTH(E426)),--(YEAR(Podaci!$O$5:$O$25)=YEAR(E426)),Podaci!$P$5:$P$25))</f>
        <v/>
      </c>
      <c r="O426" s="108" t="str">
        <f>IF(D426&gt;$C$10,"",Podaci!$B$12*(D426=0)+Podaci!$B$14*(MOD(D426,12)=0)*(D426&lt;&gt;$C$10)+Podaci!$B$16)</f>
        <v/>
      </c>
      <c r="P426" s="108" t="str">
        <f>IF(D426&gt;$C$10,"",IF(Podaci!$B$5="kn",K426+O426,K426+O426/F426))</f>
        <v/>
      </c>
    </row>
    <row r="427" spans="4:16" x14ac:dyDescent="0.2">
      <c r="D427" s="25" t="str">
        <f t="shared" si="47"/>
        <v/>
      </c>
      <c r="E427" s="37" t="str">
        <f t="shared" si="48"/>
        <v/>
      </c>
      <c r="F427" s="104" t="str">
        <f>IF(D427&gt;$C$10,"",VLOOKUP(E427,Podaci!L:M,2))</f>
        <v/>
      </c>
      <c r="G427" s="28" t="str">
        <f>IF(D426&gt;=$C$10,"",VLOOKUP(E427,Podaci!E:G,3,TRUE))</f>
        <v/>
      </c>
      <c r="H427" s="34" t="str">
        <f>IF(D426&gt;=$C$10,"",VLOOKUP(E427,Podaci!E:J,6,TRUE))</f>
        <v/>
      </c>
      <c r="I427" s="34" t="str">
        <f t="shared" si="42"/>
        <v/>
      </c>
      <c r="J427" s="84" t="str">
        <f t="shared" si="43"/>
        <v/>
      </c>
      <c r="K427" s="85" t="str">
        <f t="shared" si="44"/>
        <v/>
      </c>
      <c r="L427" s="85" t="str">
        <f t="shared" si="45"/>
        <v/>
      </c>
      <c r="M427" s="85" t="str">
        <f t="shared" si="46"/>
        <v/>
      </c>
      <c r="N427" s="86" t="str">
        <f>IF(D426&gt;=$C$10,"",N426*H427-K427-SUMPRODUCT(--(MONTH(Podaci!$O$5:$O$25)=MONTH(E427)),--(YEAR(Podaci!$O$5:$O$25)=YEAR(E427)),Podaci!$P$5:$P$25))</f>
        <v/>
      </c>
      <c r="O427" s="108" t="str">
        <f>IF(D427&gt;$C$10,"",Podaci!$B$12*(D427=0)+Podaci!$B$14*(MOD(D427,12)=0)*(D427&lt;&gt;$C$10)+Podaci!$B$16)</f>
        <v/>
      </c>
      <c r="P427" s="108" t="str">
        <f>IF(D427&gt;$C$10,"",IF(Podaci!$B$5="kn",K427+O427,K427+O427/F427))</f>
        <v/>
      </c>
    </row>
    <row r="428" spans="4:16" x14ac:dyDescent="0.2">
      <c r="D428" s="25" t="str">
        <f t="shared" si="47"/>
        <v/>
      </c>
      <c r="E428" s="37" t="str">
        <f t="shared" si="48"/>
        <v/>
      </c>
      <c r="F428" s="104" t="str">
        <f>IF(D428&gt;$C$10,"",VLOOKUP(E428,Podaci!L:M,2))</f>
        <v/>
      </c>
      <c r="G428" s="28" t="str">
        <f>IF(D427&gt;=$C$10,"",VLOOKUP(E428,Podaci!E:G,3,TRUE))</f>
        <v/>
      </c>
      <c r="H428" s="34" t="str">
        <f>IF(D427&gt;=$C$10,"",VLOOKUP(E428,Podaci!E:J,6,TRUE))</f>
        <v/>
      </c>
      <c r="I428" s="34" t="str">
        <f t="shared" si="42"/>
        <v/>
      </c>
      <c r="J428" s="84" t="str">
        <f t="shared" si="43"/>
        <v/>
      </c>
      <c r="K428" s="85" t="str">
        <f t="shared" si="44"/>
        <v/>
      </c>
      <c r="L428" s="85" t="str">
        <f t="shared" si="45"/>
        <v/>
      </c>
      <c r="M428" s="85" t="str">
        <f t="shared" si="46"/>
        <v/>
      </c>
      <c r="N428" s="86" t="str">
        <f>IF(D427&gt;=$C$10,"",N427*H428-K428-SUMPRODUCT(--(MONTH(Podaci!$O$5:$O$25)=MONTH(E428)),--(YEAR(Podaci!$O$5:$O$25)=YEAR(E428)),Podaci!$P$5:$P$25))</f>
        <v/>
      </c>
      <c r="O428" s="108" t="str">
        <f>IF(D428&gt;$C$10,"",Podaci!$B$12*(D428=0)+Podaci!$B$14*(MOD(D428,12)=0)*(D428&lt;&gt;$C$10)+Podaci!$B$16)</f>
        <v/>
      </c>
      <c r="P428" s="108" t="str">
        <f>IF(D428&gt;$C$10,"",IF(Podaci!$B$5="kn",K428+O428,K428+O428/F428))</f>
        <v/>
      </c>
    </row>
    <row r="429" spans="4:16" x14ac:dyDescent="0.2">
      <c r="D429" s="25" t="str">
        <f t="shared" si="47"/>
        <v/>
      </c>
      <c r="E429" s="37" t="str">
        <f t="shared" si="48"/>
        <v/>
      </c>
      <c r="F429" s="104" t="str">
        <f>IF(D429&gt;$C$10,"",VLOOKUP(E429,Podaci!L:M,2))</f>
        <v/>
      </c>
      <c r="G429" s="28" t="str">
        <f>IF(D428&gt;=$C$10,"",VLOOKUP(E429,Podaci!E:G,3,TRUE))</f>
        <v/>
      </c>
      <c r="H429" s="34" t="str">
        <f>IF(D428&gt;=$C$10,"",VLOOKUP(E429,Podaci!E:J,6,TRUE))</f>
        <v/>
      </c>
      <c r="I429" s="34" t="str">
        <f t="shared" si="42"/>
        <v/>
      </c>
      <c r="J429" s="84" t="str">
        <f t="shared" si="43"/>
        <v/>
      </c>
      <c r="K429" s="85" t="str">
        <f t="shared" si="44"/>
        <v/>
      </c>
      <c r="L429" s="85" t="str">
        <f t="shared" si="45"/>
        <v/>
      </c>
      <c r="M429" s="85" t="str">
        <f t="shared" si="46"/>
        <v/>
      </c>
      <c r="N429" s="86" t="str">
        <f>IF(D428&gt;=$C$10,"",N428*H429-K429-SUMPRODUCT(--(MONTH(Podaci!$O$5:$O$25)=MONTH(E429)),--(YEAR(Podaci!$O$5:$O$25)=YEAR(E429)),Podaci!$P$5:$P$25))</f>
        <v/>
      </c>
      <c r="O429" s="108" t="str">
        <f>IF(D429&gt;$C$10,"",Podaci!$B$12*(D429=0)+Podaci!$B$14*(MOD(D429,12)=0)*(D429&lt;&gt;$C$10)+Podaci!$B$16)</f>
        <v/>
      </c>
      <c r="P429" s="108" t="str">
        <f>IF(D429&gt;$C$10,"",IF(Podaci!$B$5="kn",K429+O429,K429+O429/F429))</f>
        <v/>
      </c>
    </row>
    <row r="430" spans="4:16" x14ac:dyDescent="0.2">
      <c r="D430" s="25" t="str">
        <f t="shared" si="47"/>
        <v/>
      </c>
      <c r="E430" s="37" t="str">
        <f t="shared" si="48"/>
        <v/>
      </c>
      <c r="F430" s="104" t="str">
        <f>IF(D430&gt;$C$10,"",VLOOKUP(E430,Podaci!L:M,2))</f>
        <v/>
      </c>
      <c r="G430" s="28" t="str">
        <f>IF(D429&gt;=$C$10,"",VLOOKUP(E430,Podaci!E:G,3,TRUE))</f>
        <v/>
      </c>
      <c r="H430" s="34" t="str">
        <f>IF(D429&gt;=$C$10,"",VLOOKUP(E430,Podaci!E:J,6,TRUE))</f>
        <v/>
      </c>
      <c r="I430" s="34" t="str">
        <f t="shared" si="42"/>
        <v/>
      </c>
      <c r="J430" s="84" t="str">
        <f t="shared" si="43"/>
        <v/>
      </c>
      <c r="K430" s="85" t="str">
        <f t="shared" si="44"/>
        <v/>
      </c>
      <c r="L430" s="85" t="str">
        <f t="shared" si="45"/>
        <v/>
      </c>
      <c r="M430" s="85" t="str">
        <f t="shared" si="46"/>
        <v/>
      </c>
      <c r="N430" s="86" t="str">
        <f>IF(D429&gt;=$C$10,"",N429*H430-K430-SUMPRODUCT(--(MONTH(Podaci!$O$5:$O$25)=MONTH(E430)),--(YEAR(Podaci!$O$5:$O$25)=YEAR(E430)),Podaci!$P$5:$P$25))</f>
        <v/>
      </c>
      <c r="O430" s="108" t="str">
        <f>IF(D430&gt;$C$10,"",Podaci!$B$12*(D430=0)+Podaci!$B$14*(MOD(D430,12)=0)*(D430&lt;&gt;$C$10)+Podaci!$B$16)</f>
        <v/>
      </c>
      <c r="P430" s="108" t="str">
        <f>IF(D430&gt;$C$10,"",IF(Podaci!$B$5="kn",K430+O430,K430+O430/F430))</f>
        <v/>
      </c>
    </row>
    <row r="431" spans="4:16" x14ac:dyDescent="0.2">
      <c r="D431" s="25" t="str">
        <f t="shared" si="47"/>
        <v/>
      </c>
      <c r="E431" s="37" t="str">
        <f t="shared" si="48"/>
        <v/>
      </c>
      <c r="F431" s="104" t="str">
        <f>IF(D431&gt;$C$10,"",VLOOKUP(E431,Podaci!L:M,2))</f>
        <v/>
      </c>
      <c r="G431" s="28" t="str">
        <f>IF(D430&gt;=$C$10,"",VLOOKUP(E431,Podaci!E:G,3,TRUE))</f>
        <v/>
      </c>
      <c r="H431" s="34" t="str">
        <f>IF(D430&gt;=$C$10,"",VLOOKUP(E431,Podaci!E:J,6,TRUE))</f>
        <v/>
      </c>
      <c r="I431" s="34" t="str">
        <f t="shared" si="42"/>
        <v/>
      </c>
      <c r="J431" s="84" t="str">
        <f t="shared" si="43"/>
        <v/>
      </c>
      <c r="K431" s="85" t="str">
        <f t="shared" si="44"/>
        <v/>
      </c>
      <c r="L431" s="85" t="str">
        <f t="shared" si="45"/>
        <v/>
      </c>
      <c r="M431" s="85" t="str">
        <f t="shared" si="46"/>
        <v/>
      </c>
      <c r="N431" s="86" t="str">
        <f>IF(D430&gt;=$C$10,"",N430*H431-K431-SUMPRODUCT(--(MONTH(Podaci!$O$5:$O$25)=MONTH(E431)),--(YEAR(Podaci!$O$5:$O$25)=YEAR(E431)),Podaci!$P$5:$P$25))</f>
        <v/>
      </c>
      <c r="O431" s="108" t="str">
        <f>IF(D431&gt;$C$10,"",Podaci!$B$12*(D431=0)+Podaci!$B$14*(MOD(D431,12)=0)*(D431&lt;&gt;$C$10)+Podaci!$B$16)</f>
        <v/>
      </c>
      <c r="P431" s="108" t="str">
        <f>IF(D431&gt;$C$10,"",IF(Podaci!$B$5="kn",K431+O431,K431+O431/F431))</f>
        <v/>
      </c>
    </row>
    <row r="432" spans="4:16" x14ac:dyDescent="0.2">
      <c r="D432" s="25" t="str">
        <f t="shared" si="47"/>
        <v/>
      </c>
      <c r="E432" s="37" t="str">
        <f t="shared" si="48"/>
        <v/>
      </c>
      <c r="F432" s="104" t="str">
        <f>IF(D432&gt;$C$10,"",VLOOKUP(E432,Podaci!L:M,2))</f>
        <v/>
      </c>
      <c r="G432" s="28" t="str">
        <f>IF(D431&gt;=$C$10,"",VLOOKUP(E432,Podaci!E:G,3,TRUE))</f>
        <v/>
      </c>
      <c r="H432" s="34" t="str">
        <f>IF(D431&gt;=$C$10,"",VLOOKUP(E432,Podaci!E:J,6,TRUE))</f>
        <v/>
      </c>
      <c r="I432" s="34" t="str">
        <f t="shared" si="42"/>
        <v/>
      </c>
      <c r="J432" s="84" t="str">
        <f t="shared" si="43"/>
        <v/>
      </c>
      <c r="K432" s="85" t="str">
        <f t="shared" si="44"/>
        <v/>
      </c>
      <c r="L432" s="85" t="str">
        <f t="shared" si="45"/>
        <v/>
      </c>
      <c r="M432" s="85" t="str">
        <f t="shared" si="46"/>
        <v/>
      </c>
      <c r="N432" s="86" t="str">
        <f>IF(D431&gt;=$C$10,"",N431*H432-K432-SUMPRODUCT(--(MONTH(Podaci!$O$5:$O$25)=MONTH(E432)),--(YEAR(Podaci!$O$5:$O$25)=YEAR(E432)),Podaci!$P$5:$P$25))</f>
        <v/>
      </c>
      <c r="O432" s="108" t="str">
        <f>IF(D432&gt;$C$10,"",Podaci!$B$12*(D432=0)+Podaci!$B$14*(MOD(D432,12)=0)*(D432&lt;&gt;$C$10)+Podaci!$B$16)</f>
        <v/>
      </c>
      <c r="P432" s="108" t="str">
        <f>IF(D432&gt;$C$10,"",IF(Podaci!$B$5="kn",K432+O432,K432+O432/F432))</f>
        <v/>
      </c>
    </row>
    <row r="433" spans="4:16" x14ac:dyDescent="0.2">
      <c r="D433" s="25" t="str">
        <f t="shared" si="47"/>
        <v/>
      </c>
      <c r="E433" s="37" t="str">
        <f t="shared" si="48"/>
        <v/>
      </c>
      <c r="F433" s="104" t="str">
        <f>IF(D433&gt;$C$10,"",VLOOKUP(E433,Podaci!L:M,2))</f>
        <v/>
      </c>
      <c r="G433" s="28" t="str">
        <f>IF(D432&gt;=$C$10,"",VLOOKUP(E433,Podaci!E:G,3,TRUE))</f>
        <v/>
      </c>
      <c r="H433" s="34" t="str">
        <f>IF(D432&gt;=$C$10,"",VLOOKUP(E433,Podaci!E:J,6,TRUE))</f>
        <v/>
      </c>
      <c r="I433" s="34" t="str">
        <f t="shared" si="42"/>
        <v/>
      </c>
      <c r="J433" s="84" t="str">
        <f t="shared" si="43"/>
        <v/>
      </c>
      <c r="K433" s="85" t="str">
        <f t="shared" si="44"/>
        <v/>
      </c>
      <c r="L433" s="85" t="str">
        <f t="shared" si="45"/>
        <v/>
      </c>
      <c r="M433" s="85" t="str">
        <f t="shared" si="46"/>
        <v/>
      </c>
      <c r="N433" s="86" t="str">
        <f>IF(D432&gt;=$C$10,"",N432*H433-K433-SUMPRODUCT(--(MONTH(Podaci!$O$5:$O$25)=MONTH(E433)),--(YEAR(Podaci!$O$5:$O$25)=YEAR(E433)),Podaci!$P$5:$P$25))</f>
        <v/>
      </c>
      <c r="O433" s="108" t="str">
        <f>IF(D433&gt;$C$10,"",Podaci!$B$12*(D433=0)+Podaci!$B$14*(MOD(D433,12)=0)*(D433&lt;&gt;$C$10)+Podaci!$B$16)</f>
        <v/>
      </c>
      <c r="P433" s="108" t="str">
        <f>IF(D433&gt;$C$10,"",IF(Podaci!$B$5="kn",K433+O433,K433+O433/F433))</f>
        <v/>
      </c>
    </row>
    <row r="434" spans="4:16" x14ac:dyDescent="0.2">
      <c r="D434" s="25" t="str">
        <f t="shared" si="47"/>
        <v/>
      </c>
      <c r="E434" s="37" t="str">
        <f t="shared" si="48"/>
        <v/>
      </c>
      <c r="F434" s="104" t="str">
        <f>IF(D434&gt;$C$10,"",VLOOKUP(E434,Podaci!L:M,2))</f>
        <v/>
      </c>
      <c r="G434" s="28" t="str">
        <f>IF(D433&gt;=$C$10,"",VLOOKUP(E434,Podaci!E:G,3,TRUE))</f>
        <v/>
      </c>
      <c r="H434" s="34" t="str">
        <f>IF(D433&gt;=$C$10,"",VLOOKUP(E434,Podaci!E:J,6,TRUE))</f>
        <v/>
      </c>
      <c r="I434" s="34" t="str">
        <f t="shared" si="42"/>
        <v/>
      </c>
      <c r="J434" s="84" t="str">
        <f t="shared" si="43"/>
        <v/>
      </c>
      <c r="K434" s="85" t="str">
        <f t="shared" si="44"/>
        <v/>
      </c>
      <c r="L434" s="85" t="str">
        <f t="shared" si="45"/>
        <v/>
      </c>
      <c r="M434" s="85" t="str">
        <f t="shared" si="46"/>
        <v/>
      </c>
      <c r="N434" s="86" t="str">
        <f>IF(D433&gt;=$C$10,"",N433*H434-K434-SUMPRODUCT(--(MONTH(Podaci!$O$5:$O$25)=MONTH(E434)),--(YEAR(Podaci!$O$5:$O$25)=YEAR(E434)),Podaci!$P$5:$P$25))</f>
        <v/>
      </c>
      <c r="O434" s="108" t="str">
        <f>IF(D434&gt;$C$10,"",Podaci!$B$12*(D434=0)+Podaci!$B$14*(MOD(D434,12)=0)*(D434&lt;&gt;$C$10)+Podaci!$B$16)</f>
        <v/>
      </c>
      <c r="P434" s="108" t="str">
        <f>IF(D434&gt;$C$10,"",IF(Podaci!$B$5="kn",K434+O434,K434+O434/F434))</f>
        <v/>
      </c>
    </row>
    <row r="435" spans="4:16" x14ac:dyDescent="0.2">
      <c r="D435" s="25" t="str">
        <f t="shared" si="47"/>
        <v/>
      </c>
      <c r="E435" s="37" t="str">
        <f t="shared" si="48"/>
        <v/>
      </c>
      <c r="F435" s="104" t="str">
        <f>IF(D435&gt;$C$10,"",VLOOKUP(E435,Podaci!L:M,2))</f>
        <v/>
      </c>
      <c r="G435" s="28" t="str">
        <f>IF(D434&gt;=$C$10,"",VLOOKUP(E435,Podaci!E:G,3,TRUE))</f>
        <v/>
      </c>
      <c r="H435" s="34" t="str">
        <f>IF(D434&gt;=$C$10,"",VLOOKUP(E435,Podaci!E:J,6,TRUE))</f>
        <v/>
      </c>
      <c r="I435" s="34" t="str">
        <f t="shared" si="42"/>
        <v/>
      </c>
      <c r="J435" s="84" t="str">
        <f t="shared" si="43"/>
        <v/>
      </c>
      <c r="K435" s="85" t="str">
        <f t="shared" si="44"/>
        <v/>
      </c>
      <c r="L435" s="85" t="str">
        <f t="shared" si="45"/>
        <v/>
      </c>
      <c r="M435" s="85" t="str">
        <f t="shared" si="46"/>
        <v/>
      </c>
      <c r="N435" s="86" t="str">
        <f>IF(D434&gt;=$C$10,"",N434*H435-K435-SUMPRODUCT(--(MONTH(Podaci!$O$5:$O$25)=MONTH(E435)),--(YEAR(Podaci!$O$5:$O$25)=YEAR(E435)),Podaci!$P$5:$P$25))</f>
        <v/>
      </c>
      <c r="O435" s="108" t="str">
        <f>IF(D435&gt;$C$10,"",Podaci!$B$12*(D435=0)+Podaci!$B$14*(MOD(D435,12)=0)*(D435&lt;&gt;$C$10)+Podaci!$B$16)</f>
        <v/>
      </c>
      <c r="P435" s="108" t="str">
        <f>IF(D435&gt;$C$10,"",IF(Podaci!$B$5="kn",K435+O435,K435+O435/F435))</f>
        <v/>
      </c>
    </row>
    <row r="436" spans="4:16" x14ac:dyDescent="0.2">
      <c r="D436" s="25" t="str">
        <f t="shared" si="47"/>
        <v/>
      </c>
      <c r="E436" s="37" t="str">
        <f t="shared" si="48"/>
        <v/>
      </c>
      <c r="F436" s="104" t="str">
        <f>IF(D436&gt;$C$10,"",VLOOKUP(E436,Podaci!L:M,2))</f>
        <v/>
      </c>
      <c r="G436" s="28" t="str">
        <f>IF(D435&gt;=$C$10,"",VLOOKUP(E436,Podaci!E:G,3,TRUE))</f>
        <v/>
      </c>
      <c r="H436" s="34" t="str">
        <f>IF(D435&gt;=$C$10,"",VLOOKUP(E436,Podaci!E:J,6,TRUE))</f>
        <v/>
      </c>
      <c r="I436" s="34" t="str">
        <f t="shared" si="42"/>
        <v/>
      </c>
      <c r="J436" s="84" t="str">
        <f t="shared" si="43"/>
        <v/>
      </c>
      <c r="K436" s="85" t="str">
        <f t="shared" si="44"/>
        <v/>
      </c>
      <c r="L436" s="85" t="str">
        <f t="shared" si="45"/>
        <v/>
      </c>
      <c r="M436" s="85" t="str">
        <f t="shared" si="46"/>
        <v/>
      </c>
      <c r="N436" s="86" t="str">
        <f>IF(D435&gt;=$C$10,"",N435*H436-K436-SUMPRODUCT(--(MONTH(Podaci!$O$5:$O$25)=MONTH(E436)),--(YEAR(Podaci!$O$5:$O$25)=YEAR(E436)),Podaci!$P$5:$P$25))</f>
        <v/>
      </c>
      <c r="O436" s="108" t="str">
        <f>IF(D436&gt;$C$10,"",Podaci!$B$12*(D436=0)+Podaci!$B$14*(MOD(D436,12)=0)*(D436&lt;&gt;$C$10)+Podaci!$B$16)</f>
        <v/>
      </c>
      <c r="P436" s="108" t="str">
        <f>IF(D436&gt;$C$10,"",IF(Podaci!$B$5="kn",K436+O436,K436+O436/F436))</f>
        <v/>
      </c>
    </row>
    <row r="437" spans="4:16" x14ac:dyDescent="0.2">
      <c r="D437" s="25" t="str">
        <f t="shared" si="47"/>
        <v/>
      </c>
      <c r="E437" s="37" t="str">
        <f t="shared" si="48"/>
        <v/>
      </c>
      <c r="F437" s="104" t="str">
        <f>IF(D437&gt;$C$10,"",VLOOKUP(E437,Podaci!L:M,2))</f>
        <v/>
      </c>
      <c r="G437" s="28" t="str">
        <f>IF(D436&gt;=$C$10,"",VLOOKUP(E437,Podaci!E:G,3,TRUE))</f>
        <v/>
      </c>
      <c r="H437" s="34" t="str">
        <f>IF(D436&gt;=$C$10,"",VLOOKUP(E437,Podaci!E:J,6,TRUE))</f>
        <v/>
      </c>
      <c r="I437" s="34" t="str">
        <f t="shared" si="42"/>
        <v/>
      </c>
      <c r="J437" s="84" t="str">
        <f t="shared" si="43"/>
        <v/>
      </c>
      <c r="K437" s="85" t="str">
        <f t="shared" si="44"/>
        <v/>
      </c>
      <c r="L437" s="85" t="str">
        <f t="shared" si="45"/>
        <v/>
      </c>
      <c r="M437" s="85" t="str">
        <f t="shared" si="46"/>
        <v/>
      </c>
      <c r="N437" s="86" t="str">
        <f>IF(D436&gt;=$C$10,"",N436*H437-K437-SUMPRODUCT(--(MONTH(Podaci!$O$5:$O$25)=MONTH(E437)),--(YEAR(Podaci!$O$5:$O$25)=YEAR(E437)),Podaci!$P$5:$P$25))</f>
        <v/>
      </c>
      <c r="O437" s="108" t="str">
        <f>IF(D437&gt;$C$10,"",Podaci!$B$12*(D437=0)+Podaci!$B$14*(MOD(D437,12)=0)*(D437&lt;&gt;$C$10)+Podaci!$B$16)</f>
        <v/>
      </c>
      <c r="P437" s="108" t="str">
        <f>IF(D437&gt;$C$10,"",IF(Podaci!$B$5="kn",K437+O437,K437+O437/F437))</f>
        <v/>
      </c>
    </row>
    <row r="438" spans="4:16" x14ac:dyDescent="0.2">
      <c r="D438" s="25" t="str">
        <f t="shared" si="47"/>
        <v/>
      </c>
      <c r="E438" s="37" t="str">
        <f t="shared" si="48"/>
        <v/>
      </c>
      <c r="F438" s="104" t="str">
        <f>IF(D438&gt;$C$10,"",VLOOKUP(E438,Podaci!L:M,2))</f>
        <v/>
      </c>
      <c r="G438" s="28" t="str">
        <f>IF(D437&gt;=$C$10,"",VLOOKUP(E438,Podaci!E:G,3,TRUE))</f>
        <v/>
      </c>
      <c r="H438" s="34" t="str">
        <f>IF(D437&gt;=$C$10,"",VLOOKUP(E438,Podaci!E:J,6,TRUE))</f>
        <v/>
      </c>
      <c r="I438" s="34" t="str">
        <f t="shared" si="42"/>
        <v/>
      </c>
      <c r="J438" s="84" t="str">
        <f t="shared" si="43"/>
        <v/>
      </c>
      <c r="K438" s="85" t="str">
        <f t="shared" si="44"/>
        <v/>
      </c>
      <c r="L438" s="85" t="str">
        <f t="shared" si="45"/>
        <v/>
      </c>
      <c r="M438" s="85" t="str">
        <f t="shared" si="46"/>
        <v/>
      </c>
      <c r="N438" s="86" t="str">
        <f>IF(D437&gt;=$C$10,"",N437*H438-K438-SUMPRODUCT(--(MONTH(Podaci!$O$5:$O$25)=MONTH(E438)),--(YEAR(Podaci!$O$5:$O$25)=YEAR(E438)),Podaci!$P$5:$P$25))</f>
        <v/>
      </c>
      <c r="O438" s="108" t="str">
        <f>IF(D438&gt;$C$10,"",Podaci!$B$12*(D438=0)+Podaci!$B$14*(MOD(D438,12)=0)*(D438&lt;&gt;$C$10)+Podaci!$B$16)</f>
        <v/>
      </c>
      <c r="P438" s="108" t="str">
        <f>IF(D438&gt;$C$10,"",IF(Podaci!$B$5="kn",K438+O438,K438+O438/F438))</f>
        <v/>
      </c>
    </row>
    <row r="439" spans="4:16" x14ac:dyDescent="0.2">
      <c r="D439" s="25" t="str">
        <f t="shared" si="47"/>
        <v/>
      </c>
      <c r="E439" s="37" t="str">
        <f t="shared" si="48"/>
        <v/>
      </c>
      <c r="F439" s="104" t="str">
        <f>IF(D439&gt;$C$10,"",VLOOKUP(E439,Podaci!L:M,2))</f>
        <v/>
      </c>
      <c r="G439" s="28" t="str">
        <f>IF(D438&gt;=$C$10,"",VLOOKUP(E439,Podaci!E:G,3,TRUE))</f>
        <v/>
      </c>
      <c r="H439" s="34" t="str">
        <f>IF(D438&gt;=$C$10,"",VLOOKUP(E439,Podaci!E:J,6,TRUE))</f>
        <v/>
      </c>
      <c r="I439" s="34" t="str">
        <f t="shared" si="42"/>
        <v/>
      </c>
      <c r="J439" s="84" t="str">
        <f t="shared" si="43"/>
        <v/>
      </c>
      <c r="K439" s="85" t="str">
        <f t="shared" si="44"/>
        <v/>
      </c>
      <c r="L439" s="85" t="str">
        <f t="shared" si="45"/>
        <v/>
      </c>
      <c r="M439" s="85" t="str">
        <f t="shared" si="46"/>
        <v/>
      </c>
      <c r="N439" s="86" t="str">
        <f>IF(D438&gt;=$C$10,"",N438*H439-K439-SUMPRODUCT(--(MONTH(Podaci!$O$5:$O$25)=MONTH(E439)),--(YEAR(Podaci!$O$5:$O$25)=YEAR(E439)),Podaci!$P$5:$P$25))</f>
        <v/>
      </c>
      <c r="O439" s="108" t="str">
        <f>IF(D439&gt;$C$10,"",Podaci!$B$12*(D439=0)+Podaci!$B$14*(MOD(D439,12)=0)*(D439&lt;&gt;$C$10)+Podaci!$B$16)</f>
        <v/>
      </c>
      <c r="P439" s="108" t="str">
        <f>IF(D439&gt;$C$10,"",IF(Podaci!$B$5="kn",K439+O439,K439+O439/F439))</f>
        <v/>
      </c>
    </row>
    <row r="440" spans="4:16" x14ac:dyDescent="0.2">
      <c r="D440" s="25" t="str">
        <f t="shared" si="47"/>
        <v/>
      </c>
      <c r="E440" s="37" t="str">
        <f t="shared" si="48"/>
        <v/>
      </c>
      <c r="F440" s="104" t="str">
        <f>IF(D440&gt;$C$10,"",VLOOKUP(E440,Podaci!L:M,2))</f>
        <v/>
      </c>
      <c r="G440" s="28" t="str">
        <f>IF(D439&gt;=$C$10,"",VLOOKUP(E440,Podaci!E:G,3,TRUE))</f>
        <v/>
      </c>
      <c r="H440" s="34" t="str">
        <f>IF(D439&gt;=$C$10,"",VLOOKUP(E440,Podaci!E:J,6,TRUE))</f>
        <v/>
      </c>
      <c r="I440" s="34" t="str">
        <f t="shared" si="42"/>
        <v/>
      </c>
      <c r="J440" s="84" t="str">
        <f t="shared" si="43"/>
        <v/>
      </c>
      <c r="K440" s="85" t="str">
        <f t="shared" si="44"/>
        <v/>
      </c>
      <c r="L440" s="85" t="str">
        <f t="shared" si="45"/>
        <v/>
      </c>
      <c r="M440" s="85" t="str">
        <f t="shared" si="46"/>
        <v/>
      </c>
      <c r="N440" s="86" t="str">
        <f>IF(D439&gt;=$C$10,"",N439*H440-K440-SUMPRODUCT(--(MONTH(Podaci!$O$5:$O$25)=MONTH(E440)),--(YEAR(Podaci!$O$5:$O$25)=YEAR(E440)),Podaci!$P$5:$P$25))</f>
        <v/>
      </c>
      <c r="O440" s="108" t="str">
        <f>IF(D440&gt;$C$10,"",Podaci!$B$12*(D440=0)+Podaci!$B$14*(MOD(D440,12)=0)*(D440&lt;&gt;$C$10)+Podaci!$B$16)</f>
        <v/>
      </c>
      <c r="P440" s="108" t="str">
        <f>IF(D440&gt;$C$10,"",IF(Podaci!$B$5="kn",K440+O440,K440+O440/F440))</f>
        <v/>
      </c>
    </row>
    <row r="441" spans="4:16" x14ac:dyDescent="0.2">
      <c r="D441" s="25" t="str">
        <f t="shared" si="47"/>
        <v/>
      </c>
      <c r="E441" s="37" t="str">
        <f t="shared" si="48"/>
        <v/>
      </c>
      <c r="F441" s="104" t="str">
        <f>IF(D441&gt;$C$10,"",VLOOKUP(E441,Podaci!L:M,2))</f>
        <v/>
      </c>
      <c r="G441" s="28" t="str">
        <f>IF(D440&gt;=$C$10,"",VLOOKUP(E441,Podaci!E:G,3,TRUE))</f>
        <v/>
      </c>
      <c r="H441" s="34" t="str">
        <f>IF(D440&gt;=$C$10,"",VLOOKUP(E441,Podaci!E:J,6,TRUE))</f>
        <v/>
      </c>
      <c r="I441" s="34" t="str">
        <f t="shared" si="42"/>
        <v/>
      </c>
      <c r="J441" s="84" t="str">
        <f t="shared" si="43"/>
        <v/>
      </c>
      <c r="K441" s="85" t="str">
        <f t="shared" si="44"/>
        <v/>
      </c>
      <c r="L441" s="85" t="str">
        <f t="shared" si="45"/>
        <v/>
      </c>
      <c r="M441" s="85" t="str">
        <f t="shared" si="46"/>
        <v/>
      </c>
      <c r="N441" s="86" t="str">
        <f>IF(D440&gt;=$C$10,"",N440*H441-K441-SUMPRODUCT(--(MONTH(Podaci!$O$5:$O$25)=MONTH(E441)),--(YEAR(Podaci!$O$5:$O$25)=YEAR(E441)),Podaci!$P$5:$P$25))</f>
        <v/>
      </c>
      <c r="O441" s="108" t="str">
        <f>IF(D441&gt;$C$10,"",Podaci!$B$12*(D441=0)+Podaci!$B$14*(MOD(D441,12)=0)*(D441&lt;&gt;$C$10)+Podaci!$B$16)</f>
        <v/>
      </c>
      <c r="P441" s="108" t="str">
        <f>IF(D441&gt;$C$10,"",IF(Podaci!$B$5="kn",K441+O441,K441+O441/F441))</f>
        <v/>
      </c>
    </row>
    <row r="442" spans="4:16" x14ac:dyDescent="0.2">
      <c r="D442" s="25" t="str">
        <f t="shared" si="47"/>
        <v/>
      </c>
      <c r="E442" s="37" t="str">
        <f t="shared" si="48"/>
        <v/>
      </c>
      <c r="F442" s="104" t="str">
        <f>IF(D442&gt;$C$10,"",VLOOKUP(E442,Podaci!L:M,2))</f>
        <v/>
      </c>
      <c r="G442" s="28" t="str">
        <f>IF(D441&gt;=$C$10,"",VLOOKUP(E442,Podaci!E:G,3,TRUE))</f>
        <v/>
      </c>
      <c r="H442" s="34" t="str">
        <f>IF(D441&gt;=$C$10,"",VLOOKUP(E442,Podaci!E:J,6,TRUE))</f>
        <v/>
      </c>
      <c r="I442" s="34" t="str">
        <f t="shared" si="42"/>
        <v/>
      </c>
      <c r="J442" s="84" t="str">
        <f t="shared" si="43"/>
        <v/>
      </c>
      <c r="K442" s="85" t="str">
        <f t="shared" si="44"/>
        <v/>
      </c>
      <c r="L442" s="85" t="str">
        <f t="shared" si="45"/>
        <v/>
      </c>
      <c r="M442" s="85" t="str">
        <f t="shared" si="46"/>
        <v/>
      </c>
      <c r="N442" s="86" t="str">
        <f>IF(D441&gt;=$C$10,"",N441*H442-K442-SUMPRODUCT(--(MONTH(Podaci!$O$5:$O$25)=MONTH(E442)),--(YEAR(Podaci!$O$5:$O$25)=YEAR(E442)),Podaci!$P$5:$P$25))</f>
        <v/>
      </c>
      <c r="O442" s="108" t="str">
        <f>IF(D442&gt;$C$10,"",Podaci!$B$12*(D442=0)+Podaci!$B$14*(MOD(D442,12)=0)*(D442&lt;&gt;$C$10)+Podaci!$B$16)</f>
        <v/>
      </c>
      <c r="P442" s="108" t="str">
        <f>IF(D442&gt;$C$10,"",IF(Podaci!$B$5="kn",K442+O442,K442+O442/F442))</f>
        <v/>
      </c>
    </row>
    <row r="443" spans="4:16" x14ac:dyDescent="0.2">
      <c r="D443" s="25" t="str">
        <f t="shared" si="47"/>
        <v/>
      </c>
      <c r="E443" s="37" t="str">
        <f t="shared" si="48"/>
        <v/>
      </c>
      <c r="F443" s="104" t="str">
        <f>IF(D443&gt;$C$10,"",VLOOKUP(E443,Podaci!L:M,2))</f>
        <v/>
      </c>
      <c r="G443" s="28" t="str">
        <f>IF(D442&gt;=$C$10,"",VLOOKUP(E443,Podaci!E:G,3,TRUE))</f>
        <v/>
      </c>
      <c r="H443" s="34" t="str">
        <f>IF(D442&gt;=$C$10,"",VLOOKUP(E443,Podaci!E:J,6,TRUE))</f>
        <v/>
      </c>
      <c r="I443" s="34" t="str">
        <f t="shared" si="42"/>
        <v/>
      </c>
      <c r="J443" s="84" t="str">
        <f t="shared" si="43"/>
        <v/>
      </c>
      <c r="K443" s="85" t="str">
        <f t="shared" si="44"/>
        <v/>
      </c>
      <c r="L443" s="85" t="str">
        <f t="shared" si="45"/>
        <v/>
      </c>
      <c r="M443" s="85" t="str">
        <f t="shared" si="46"/>
        <v/>
      </c>
      <c r="N443" s="86" t="str">
        <f>IF(D442&gt;=$C$10,"",N442*H443-K443-SUMPRODUCT(--(MONTH(Podaci!$O$5:$O$25)=MONTH(E443)),--(YEAR(Podaci!$O$5:$O$25)=YEAR(E443)),Podaci!$P$5:$P$25))</f>
        <v/>
      </c>
      <c r="O443" s="108" t="str">
        <f>IF(D443&gt;$C$10,"",Podaci!$B$12*(D443=0)+Podaci!$B$14*(MOD(D443,12)=0)*(D443&lt;&gt;$C$10)+Podaci!$B$16)</f>
        <v/>
      </c>
      <c r="P443" s="108" t="str">
        <f>IF(D443&gt;$C$10,"",IF(Podaci!$B$5="kn",K443+O443,K443+O443/F443))</f>
        <v/>
      </c>
    </row>
    <row r="444" spans="4:16" x14ac:dyDescent="0.2">
      <c r="D444" s="25" t="str">
        <f t="shared" si="47"/>
        <v/>
      </c>
      <c r="E444" s="37" t="str">
        <f t="shared" si="48"/>
        <v/>
      </c>
      <c r="F444" s="104" t="str">
        <f>IF(D444&gt;$C$10,"",VLOOKUP(E444,Podaci!L:M,2))</f>
        <v/>
      </c>
      <c r="G444" s="28" t="str">
        <f>IF(D443&gt;=$C$10,"",VLOOKUP(E444,Podaci!E:G,3,TRUE))</f>
        <v/>
      </c>
      <c r="H444" s="34" t="str">
        <f>IF(D443&gt;=$C$10,"",VLOOKUP(E444,Podaci!E:J,6,TRUE))</f>
        <v/>
      </c>
      <c r="I444" s="34" t="str">
        <f t="shared" si="42"/>
        <v/>
      </c>
      <c r="J444" s="84" t="str">
        <f t="shared" si="43"/>
        <v/>
      </c>
      <c r="K444" s="85" t="str">
        <f t="shared" si="44"/>
        <v/>
      </c>
      <c r="L444" s="85" t="str">
        <f t="shared" si="45"/>
        <v/>
      </c>
      <c r="M444" s="85" t="str">
        <f t="shared" si="46"/>
        <v/>
      </c>
      <c r="N444" s="86" t="str">
        <f>IF(D443&gt;=$C$10,"",N443*H444-K444-SUMPRODUCT(--(MONTH(Podaci!$O$5:$O$25)=MONTH(E444)),--(YEAR(Podaci!$O$5:$O$25)=YEAR(E444)),Podaci!$P$5:$P$25))</f>
        <v/>
      </c>
      <c r="O444" s="108" t="str">
        <f>IF(D444&gt;$C$10,"",Podaci!$B$12*(D444=0)+Podaci!$B$14*(MOD(D444,12)=0)*(D444&lt;&gt;$C$10)+Podaci!$B$16)</f>
        <v/>
      </c>
      <c r="P444" s="108" t="str">
        <f>IF(D444&gt;$C$10,"",IF(Podaci!$B$5="kn",K444+O444,K444+O444/F444))</f>
        <v/>
      </c>
    </row>
    <row r="445" spans="4:16" x14ac:dyDescent="0.2">
      <c r="D445" s="25" t="str">
        <f t="shared" si="47"/>
        <v/>
      </c>
      <c r="E445" s="37" t="str">
        <f t="shared" si="48"/>
        <v/>
      </c>
      <c r="F445" s="104" t="str">
        <f>IF(D445&gt;$C$10,"",VLOOKUP(E445,Podaci!L:M,2))</f>
        <v/>
      </c>
      <c r="G445" s="28" t="str">
        <f>IF(D444&gt;=$C$10,"",VLOOKUP(E445,Podaci!E:G,3,TRUE))</f>
        <v/>
      </c>
      <c r="H445" s="34" t="str">
        <f>IF(D444&gt;=$C$10,"",VLOOKUP(E445,Podaci!E:J,6,TRUE))</f>
        <v/>
      </c>
      <c r="I445" s="34" t="str">
        <f t="shared" si="42"/>
        <v/>
      </c>
      <c r="J445" s="84" t="str">
        <f t="shared" si="43"/>
        <v/>
      </c>
      <c r="K445" s="85" t="str">
        <f t="shared" si="44"/>
        <v/>
      </c>
      <c r="L445" s="85" t="str">
        <f t="shared" si="45"/>
        <v/>
      </c>
      <c r="M445" s="85" t="str">
        <f t="shared" si="46"/>
        <v/>
      </c>
      <c r="N445" s="86" t="str">
        <f>IF(D444&gt;=$C$10,"",N444*H445-K445-SUMPRODUCT(--(MONTH(Podaci!$O$5:$O$25)=MONTH(E445)),--(YEAR(Podaci!$O$5:$O$25)=YEAR(E445)),Podaci!$P$5:$P$25))</f>
        <v/>
      </c>
      <c r="O445" s="108" t="str">
        <f>IF(D445&gt;$C$10,"",Podaci!$B$12*(D445=0)+Podaci!$B$14*(MOD(D445,12)=0)*(D445&lt;&gt;$C$10)+Podaci!$B$16)</f>
        <v/>
      </c>
      <c r="P445" s="108" t="str">
        <f>IF(D445&gt;$C$10,"",IF(Podaci!$B$5="kn",K445+O445,K445+O445/F445))</f>
        <v/>
      </c>
    </row>
    <row r="446" spans="4:16" x14ac:dyDescent="0.2">
      <c r="D446" s="25" t="str">
        <f t="shared" si="47"/>
        <v/>
      </c>
      <c r="E446" s="37" t="str">
        <f t="shared" si="48"/>
        <v/>
      </c>
      <c r="F446" s="104" t="str">
        <f>IF(D446&gt;$C$10,"",VLOOKUP(E446,Podaci!L:M,2))</f>
        <v/>
      </c>
      <c r="G446" s="28" t="str">
        <f>IF(D445&gt;=$C$10,"",VLOOKUP(E446,Podaci!E:G,3,TRUE))</f>
        <v/>
      </c>
      <c r="H446" s="34" t="str">
        <f>IF(D445&gt;=$C$10,"",VLOOKUP(E446,Podaci!E:J,6,TRUE))</f>
        <v/>
      </c>
      <c r="I446" s="34" t="str">
        <f t="shared" si="42"/>
        <v/>
      </c>
      <c r="J446" s="84" t="str">
        <f t="shared" si="43"/>
        <v/>
      </c>
      <c r="K446" s="85" t="str">
        <f t="shared" si="44"/>
        <v/>
      </c>
      <c r="L446" s="85" t="str">
        <f t="shared" si="45"/>
        <v/>
      </c>
      <c r="M446" s="85" t="str">
        <f t="shared" si="46"/>
        <v/>
      </c>
      <c r="N446" s="86" t="str">
        <f>IF(D445&gt;=$C$10,"",N445*H446-K446-SUMPRODUCT(--(MONTH(Podaci!$O$5:$O$25)=MONTH(E446)),--(YEAR(Podaci!$O$5:$O$25)=YEAR(E446)),Podaci!$P$5:$P$25))</f>
        <v/>
      </c>
      <c r="O446" s="108" t="str">
        <f>IF(D446&gt;$C$10,"",Podaci!$B$12*(D446=0)+Podaci!$B$14*(MOD(D446,12)=0)*(D446&lt;&gt;$C$10)+Podaci!$B$16)</f>
        <v/>
      </c>
      <c r="P446" s="108" t="str">
        <f>IF(D446&gt;$C$10,"",IF(Podaci!$B$5="kn",K446+O446,K446+O446/F446))</f>
        <v/>
      </c>
    </row>
    <row r="447" spans="4:16" x14ac:dyDescent="0.2">
      <c r="D447" s="25" t="str">
        <f t="shared" si="47"/>
        <v/>
      </c>
      <c r="E447" s="37" t="str">
        <f t="shared" si="48"/>
        <v/>
      </c>
      <c r="F447" s="104" t="str">
        <f>IF(D447&gt;$C$10,"",VLOOKUP(E447,Podaci!L:M,2))</f>
        <v/>
      </c>
      <c r="G447" s="28" t="str">
        <f>IF(D446&gt;=$C$10,"",VLOOKUP(E447,Podaci!E:G,3,TRUE))</f>
        <v/>
      </c>
      <c r="H447" s="34" t="str">
        <f>IF(D446&gt;=$C$10,"",VLOOKUP(E447,Podaci!E:J,6,TRUE))</f>
        <v/>
      </c>
      <c r="I447" s="34" t="str">
        <f t="shared" si="42"/>
        <v/>
      </c>
      <c r="J447" s="84" t="str">
        <f t="shared" si="43"/>
        <v/>
      </c>
      <c r="K447" s="85" t="str">
        <f t="shared" si="44"/>
        <v/>
      </c>
      <c r="L447" s="85" t="str">
        <f t="shared" si="45"/>
        <v/>
      </c>
      <c r="M447" s="85" t="str">
        <f t="shared" si="46"/>
        <v/>
      </c>
      <c r="N447" s="86" t="str">
        <f>IF(D446&gt;=$C$10,"",N446*H447-K447-SUMPRODUCT(--(MONTH(Podaci!$O$5:$O$25)=MONTH(E447)),--(YEAR(Podaci!$O$5:$O$25)=YEAR(E447)),Podaci!$P$5:$P$25))</f>
        <v/>
      </c>
      <c r="O447" s="108" t="str">
        <f>IF(D447&gt;$C$10,"",Podaci!$B$12*(D447=0)+Podaci!$B$14*(MOD(D447,12)=0)*(D447&lt;&gt;$C$10)+Podaci!$B$16)</f>
        <v/>
      </c>
      <c r="P447" s="108" t="str">
        <f>IF(D447&gt;$C$10,"",IF(Podaci!$B$5="kn",K447+O447,K447+O447/F447))</f>
        <v/>
      </c>
    </row>
    <row r="448" spans="4:16" x14ac:dyDescent="0.2">
      <c r="D448" s="25" t="str">
        <f t="shared" si="47"/>
        <v/>
      </c>
      <c r="E448" s="37" t="str">
        <f t="shared" si="48"/>
        <v/>
      </c>
      <c r="F448" s="104" t="str">
        <f>IF(D448&gt;$C$10,"",VLOOKUP(E448,Podaci!L:M,2))</f>
        <v/>
      </c>
      <c r="G448" s="28" t="str">
        <f>IF(D447&gt;=$C$10,"",VLOOKUP(E448,Podaci!E:G,3,TRUE))</f>
        <v/>
      </c>
      <c r="H448" s="34" t="str">
        <f>IF(D447&gt;=$C$10,"",VLOOKUP(E448,Podaci!E:J,6,TRUE))</f>
        <v/>
      </c>
      <c r="I448" s="34" t="str">
        <f t="shared" si="42"/>
        <v/>
      </c>
      <c r="J448" s="84" t="str">
        <f t="shared" si="43"/>
        <v/>
      </c>
      <c r="K448" s="85" t="str">
        <f t="shared" si="44"/>
        <v/>
      </c>
      <c r="L448" s="85" t="str">
        <f t="shared" si="45"/>
        <v/>
      </c>
      <c r="M448" s="85" t="str">
        <f t="shared" si="46"/>
        <v/>
      </c>
      <c r="N448" s="86" t="str">
        <f>IF(D447&gt;=$C$10,"",N447*H448-K448-SUMPRODUCT(--(MONTH(Podaci!$O$5:$O$25)=MONTH(E448)),--(YEAR(Podaci!$O$5:$O$25)=YEAR(E448)),Podaci!$P$5:$P$25))</f>
        <v/>
      </c>
      <c r="O448" s="108" t="str">
        <f>IF(D448&gt;$C$10,"",Podaci!$B$12*(D448=0)+Podaci!$B$14*(MOD(D448,12)=0)*(D448&lt;&gt;$C$10)+Podaci!$B$16)</f>
        <v/>
      </c>
      <c r="P448" s="108" t="str">
        <f>IF(D448&gt;$C$10,"",IF(Podaci!$B$5="kn",K448+O448,K448+O448/F448))</f>
        <v/>
      </c>
    </row>
    <row r="449" spans="4:16" x14ac:dyDescent="0.2">
      <c r="D449" s="25" t="str">
        <f t="shared" si="47"/>
        <v/>
      </c>
      <c r="E449" s="37" t="str">
        <f t="shared" si="48"/>
        <v/>
      </c>
      <c r="F449" s="104" t="str">
        <f>IF(D449&gt;$C$10,"",VLOOKUP(E449,Podaci!L:M,2))</f>
        <v/>
      </c>
      <c r="G449" s="28" t="str">
        <f>IF(D448&gt;=$C$10,"",VLOOKUP(E449,Podaci!E:G,3,TRUE))</f>
        <v/>
      </c>
      <c r="H449" s="34" t="str">
        <f>IF(D448&gt;=$C$10,"",VLOOKUP(E449,Podaci!E:J,6,TRUE))</f>
        <v/>
      </c>
      <c r="I449" s="34" t="str">
        <f t="shared" si="42"/>
        <v/>
      </c>
      <c r="J449" s="84" t="str">
        <f t="shared" si="43"/>
        <v/>
      </c>
      <c r="K449" s="85" t="str">
        <f t="shared" si="44"/>
        <v/>
      </c>
      <c r="L449" s="85" t="str">
        <f t="shared" si="45"/>
        <v/>
      </c>
      <c r="M449" s="85" t="str">
        <f t="shared" si="46"/>
        <v/>
      </c>
      <c r="N449" s="86" t="str">
        <f>IF(D448&gt;=$C$10,"",N448*H449-K449-SUMPRODUCT(--(MONTH(Podaci!$O$5:$O$25)=MONTH(E449)),--(YEAR(Podaci!$O$5:$O$25)=YEAR(E449)),Podaci!$P$5:$P$25))</f>
        <v/>
      </c>
      <c r="O449" s="108" t="str">
        <f>IF(D449&gt;$C$10,"",Podaci!$B$12*(D449=0)+Podaci!$B$14*(MOD(D449,12)=0)*(D449&lt;&gt;$C$10)+Podaci!$B$16)</f>
        <v/>
      </c>
      <c r="P449" s="108" t="str">
        <f>IF(D449&gt;$C$10,"",IF(Podaci!$B$5="kn",K449+O449,K449+O449/F449))</f>
        <v/>
      </c>
    </row>
    <row r="450" spans="4:16" x14ac:dyDescent="0.2">
      <c r="D450" s="25" t="str">
        <f t="shared" si="47"/>
        <v/>
      </c>
      <c r="E450" s="37" t="str">
        <f t="shared" si="48"/>
        <v/>
      </c>
      <c r="F450" s="104" t="str">
        <f>IF(D450&gt;$C$10,"",VLOOKUP(E450,Podaci!L:M,2))</f>
        <v/>
      </c>
      <c r="G450" s="28" t="str">
        <f>IF(D449&gt;=$C$10,"",VLOOKUP(E450,Podaci!E:G,3,TRUE))</f>
        <v/>
      </c>
      <c r="H450" s="34" t="str">
        <f>IF(D449&gt;=$C$10,"",VLOOKUP(E450,Podaci!E:J,6,TRUE))</f>
        <v/>
      </c>
      <c r="I450" s="34" t="str">
        <f t="shared" si="42"/>
        <v/>
      </c>
      <c r="J450" s="84" t="str">
        <f t="shared" si="43"/>
        <v/>
      </c>
      <c r="K450" s="85" t="str">
        <f t="shared" si="44"/>
        <v/>
      </c>
      <c r="L450" s="85" t="str">
        <f t="shared" si="45"/>
        <v/>
      </c>
      <c r="M450" s="85" t="str">
        <f t="shared" si="46"/>
        <v/>
      </c>
      <c r="N450" s="86" t="str">
        <f>IF(D449&gt;=$C$10,"",N449*H450-K450-SUMPRODUCT(--(MONTH(Podaci!$O$5:$O$25)=MONTH(E450)),--(YEAR(Podaci!$O$5:$O$25)=YEAR(E450)),Podaci!$P$5:$P$25))</f>
        <v/>
      </c>
      <c r="O450" s="108" t="str">
        <f>IF(D450&gt;$C$10,"",Podaci!$B$12*(D450=0)+Podaci!$B$14*(MOD(D450,12)=0)*(D450&lt;&gt;$C$10)+Podaci!$B$16)</f>
        <v/>
      </c>
      <c r="P450" s="108" t="str">
        <f>IF(D450&gt;$C$10,"",IF(Podaci!$B$5="kn",K450+O450,K450+O450/F450))</f>
        <v/>
      </c>
    </row>
    <row r="451" spans="4:16" x14ac:dyDescent="0.2">
      <c r="D451" s="25" t="str">
        <f t="shared" si="47"/>
        <v/>
      </c>
      <c r="E451" s="37" t="str">
        <f t="shared" si="48"/>
        <v/>
      </c>
      <c r="F451" s="104" t="str">
        <f>IF(D451&gt;$C$10,"",VLOOKUP(E451,Podaci!L:M,2))</f>
        <v/>
      </c>
      <c r="G451" s="28" t="str">
        <f>IF(D450&gt;=$C$10,"",VLOOKUP(E451,Podaci!E:G,3,TRUE))</f>
        <v/>
      </c>
      <c r="H451" s="34" t="str">
        <f>IF(D450&gt;=$C$10,"",VLOOKUP(E451,Podaci!E:J,6,TRUE))</f>
        <v/>
      </c>
      <c r="I451" s="34" t="str">
        <f t="shared" si="42"/>
        <v/>
      </c>
      <c r="J451" s="84" t="str">
        <f t="shared" si="43"/>
        <v/>
      </c>
      <c r="K451" s="85" t="str">
        <f t="shared" si="44"/>
        <v/>
      </c>
      <c r="L451" s="85" t="str">
        <f t="shared" si="45"/>
        <v/>
      </c>
      <c r="M451" s="85" t="str">
        <f t="shared" si="46"/>
        <v/>
      </c>
      <c r="N451" s="86" t="str">
        <f>IF(D450&gt;=$C$10,"",N450*H451-K451-SUMPRODUCT(--(MONTH(Podaci!$O$5:$O$25)=MONTH(E451)),--(YEAR(Podaci!$O$5:$O$25)=YEAR(E451)),Podaci!$P$5:$P$25))</f>
        <v/>
      </c>
      <c r="O451" s="108" t="str">
        <f>IF(D451&gt;$C$10,"",Podaci!$B$12*(D451=0)+Podaci!$B$14*(MOD(D451,12)=0)*(D451&lt;&gt;$C$10)+Podaci!$B$16)</f>
        <v/>
      </c>
      <c r="P451" s="108" t="str">
        <f>IF(D451&gt;$C$10,"",IF(Podaci!$B$5="kn",K451+O451,K451+O451/F451))</f>
        <v/>
      </c>
    </row>
    <row r="452" spans="4:16" x14ac:dyDescent="0.2">
      <c r="D452" s="25" t="str">
        <f t="shared" si="47"/>
        <v/>
      </c>
      <c r="E452" s="37" t="str">
        <f t="shared" si="48"/>
        <v/>
      </c>
      <c r="F452" s="104" t="str">
        <f>IF(D452&gt;$C$10,"",VLOOKUP(E452,Podaci!L:M,2))</f>
        <v/>
      </c>
      <c r="G452" s="28" t="str">
        <f>IF(D451&gt;=$C$10,"",VLOOKUP(E452,Podaci!E:G,3,TRUE))</f>
        <v/>
      </c>
      <c r="H452" s="34" t="str">
        <f>IF(D451&gt;=$C$10,"",VLOOKUP(E452,Podaci!E:J,6,TRUE))</f>
        <v/>
      </c>
      <c r="I452" s="34" t="str">
        <f t="shared" ref="I452:I483" si="49">IF(D451&gt;=$C$10,"",POWER(H452,$C$10+1-D452))</f>
        <v/>
      </c>
      <c r="J452" s="84" t="str">
        <f t="shared" ref="J452:J483" si="50">IF(D452&gt;$C$10,"",IF($C$9="kn",K452/F452,K452*F452))</f>
        <v/>
      </c>
      <c r="K452" s="85" t="str">
        <f t="shared" ref="K452:K483" si="51">IF(D451&gt;=$C$10,"",(N451-$C$13)*I452*(H452-1)/(I452-1)+$C$13*(H452-1))</f>
        <v/>
      </c>
      <c r="L452" s="85" t="str">
        <f t="shared" ref="L452:L483" si="52">IF(D451&gt;=$C$10,"",K452-M452)</f>
        <v/>
      </c>
      <c r="M452" s="85" t="str">
        <f t="shared" ref="M452:M483" si="53">IF(D451&gt;=$C$10,"",N451*(H452-1))</f>
        <v/>
      </c>
      <c r="N452" s="86" t="str">
        <f>IF(D451&gt;=$C$10,"",N451*H452-K452-SUMPRODUCT(--(MONTH(Podaci!$O$5:$O$25)=MONTH(E452)),--(YEAR(Podaci!$O$5:$O$25)=YEAR(E452)),Podaci!$P$5:$P$25))</f>
        <v/>
      </c>
      <c r="O452" s="108" t="str">
        <f>IF(D452&gt;$C$10,"",Podaci!$B$12*(D452=0)+Podaci!$B$14*(MOD(D452,12)=0)*(D452&lt;&gt;$C$10)+Podaci!$B$16)</f>
        <v/>
      </c>
      <c r="P452" s="108" t="str">
        <f>IF(D452&gt;$C$10,"",IF(Podaci!$B$5="kn",K452+O452,K452+O452/F452))</f>
        <v/>
      </c>
    </row>
    <row r="453" spans="4:16" x14ac:dyDescent="0.2">
      <c r="D453" s="25" t="str">
        <f t="shared" ref="D453:D483" si="54">IF(D452&gt;=$C$10,"",D452+1)</f>
        <v/>
      </c>
      <c r="E453" s="37" t="str">
        <f t="shared" si="48"/>
        <v/>
      </c>
      <c r="F453" s="104" t="str">
        <f>IF(D453&gt;$C$10,"",VLOOKUP(E453,Podaci!L:M,2))</f>
        <v/>
      </c>
      <c r="G453" s="28" t="str">
        <f>IF(D452&gt;=$C$10,"",VLOOKUP(E453,Podaci!E:G,3,TRUE))</f>
        <v/>
      </c>
      <c r="H453" s="34" t="str">
        <f>IF(D452&gt;=$C$10,"",VLOOKUP(E453,Podaci!E:J,6,TRUE))</f>
        <v/>
      </c>
      <c r="I453" s="34" t="str">
        <f t="shared" si="49"/>
        <v/>
      </c>
      <c r="J453" s="84" t="str">
        <f t="shared" si="50"/>
        <v/>
      </c>
      <c r="K453" s="85" t="str">
        <f t="shared" si="51"/>
        <v/>
      </c>
      <c r="L453" s="85" t="str">
        <f t="shared" si="52"/>
        <v/>
      </c>
      <c r="M453" s="85" t="str">
        <f t="shared" si="53"/>
        <v/>
      </c>
      <c r="N453" s="86" t="str">
        <f>IF(D452&gt;=$C$10,"",N452*H453-K453-SUMPRODUCT(--(MONTH(Podaci!$O$5:$O$25)=MONTH(E453)),--(YEAR(Podaci!$O$5:$O$25)=YEAR(E453)),Podaci!$P$5:$P$25))</f>
        <v/>
      </c>
      <c r="O453" s="108" t="str">
        <f>IF(D453&gt;$C$10,"",Podaci!$B$12*(D453=0)+Podaci!$B$14*(MOD(D453,12)=0)*(D453&lt;&gt;$C$10)+Podaci!$B$16)</f>
        <v/>
      </c>
      <c r="P453" s="108" t="str">
        <f>IF(D453&gt;$C$10,"",IF(Podaci!$B$5="kn",K453+O453,K453+O453/F453))</f>
        <v/>
      </c>
    </row>
    <row r="454" spans="4:16" x14ac:dyDescent="0.2">
      <c r="D454" s="25" t="str">
        <f t="shared" si="54"/>
        <v/>
      </c>
      <c r="E454" s="37" t="str">
        <f t="shared" ref="E454:E483" si="55">IF(D453&gt;=$C$10,"",DATE(YEAR(E$4),MONTH(E$4)+D453,MIN(DAY(E$4),DAY(DATE(YEAR(E$4),MONTH(E$4)+D453+1,0)))))</f>
        <v/>
      </c>
      <c r="F454" s="104" t="str">
        <f>IF(D454&gt;$C$10,"",VLOOKUP(E454,Podaci!L:M,2))</f>
        <v/>
      </c>
      <c r="G454" s="28" t="str">
        <f>IF(D453&gt;=$C$10,"",VLOOKUP(E454,Podaci!E:G,3,TRUE))</f>
        <v/>
      </c>
      <c r="H454" s="34" t="str">
        <f>IF(D453&gt;=$C$10,"",VLOOKUP(E454,Podaci!E:J,6,TRUE))</f>
        <v/>
      </c>
      <c r="I454" s="34" t="str">
        <f t="shared" si="49"/>
        <v/>
      </c>
      <c r="J454" s="84" t="str">
        <f t="shared" si="50"/>
        <v/>
      </c>
      <c r="K454" s="85" t="str">
        <f t="shared" si="51"/>
        <v/>
      </c>
      <c r="L454" s="85" t="str">
        <f t="shared" si="52"/>
        <v/>
      </c>
      <c r="M454" s="85" t="str">
        <f t="shared" si="53"/>
        <v/>
      </c>
      <c r="N454" s="86" t="str">
        <f>IF(D453&gt;=$C$10,"",N453*H454-K454-SUMPRODUCT(--(MONTH(Podaci!$O$5:$O$25)=MONTH(E454)),--(YEAR(Podaci!$O$5:$O$25)=YEAR(E454)),Podaci!$P$5:$P$25))</f>
        <v/>
      </c>
      <c r="O454" s="108" t="str">
        <f>IF(D454&gt;$C$10,"",Podaci!$B$12*(D454=0)+Podaci!$B$14*(MOD(D454,12)=0)*(D454&lt;&gt;$C$10)+Podaci!$B$16)</f>
        <v/>
      </c>
      <c r="P454" s="108" t="str">
        <f>IF(D454&gt;$C$10,"",IF(Podaci!$B$5="kn",K454+O454,K454+O454/F454))</f>
        <v/>
      </c>
    </row>
    <row r="455" spans="4:16" x14ac:dyDescent="0.2">
      <c r="D455" s="25" t="str">
        <f t="shared" si="54"/>
        <v/>
      </c>
      <c r="E455" s="37" t="str">
        <f t="shared" si="55"/>
        <v/>
      </c>
      <c r="F455" s="104" t="str">
        <f>IF(D455&gt;$C$10,"",VLOOKUP(E455,Podaci!L:M,2))</f>
        <v/>
      </c>
      <c r="G455" s="28" t="str">
        <f>IF(D454&gt;=$C$10,"",VLOOKUP(E455,Podaci!E:G,3,TRUE))</f>
        <v/>
      </c>
      <c r="H455" s="34" t="str">
        <f>IF(D454&gt;=$C$10,"",VLOOKUP(E455,Podaci!E:J,6,TRUE))</f>
        <v/>
      </c>
      <c r="I455" s="34" t="str">
        <f t="shared" si="49"/>
        <v/>
      </c>
      <c r="J455" s="84" t="str">
        <f t="shared" si="50"/>
        <v/>
      </c>
      <c r="K455" s="85" t="str">
        <f t="shared" si="51"/>
        <v/>
      </c>
      <c r="L455" s="85" t="str">
        <f t="shared" si="52"/>
        <v/>
      </c>
      <c r="M455" s="85" t="str">
        <f t="shared" si="53"/>
        <v/>
      </c>
      <c r="N455" s="86" t="str">
        <f>IF(D454&gt;=$C$10,"",N454*H455-K455-SUMPRODUCT(--(MONTH(Podaci!$O$5:$O$25)=MONTH(E455)),--(YEAR(Podaci!$O$5:$O$25)=YEAR(E455)),Podaci!$P$5:$P$25))</f>
        <v/>
      </c>
      <c r="O455" s="108" t="str">
        <f>IF(D455&gt;$C$10,"",Podaci!$B$12*(D455=0)+Podaci!$B$14*(MOD(D455,12)=0)*(D455&lt;&gt;$C$10)+Podaci!$B$16)</f>
        <v/>
      </c>
      <c r="P455" s="108" t="str">
        <f>IF(D455&gt;$C$10,"",IF(Podaci!$B$5="kn",K455+O455,K455+O455/F455))</f>
        <v/>
      </c>
    </row>
    <row r="456" spans="4:16" x14ac:dyDescent="0.2">
      <c r="D456" s="25" t="str">
        <f t="shared" si="54"/>
        <v/>
      </c>
      <c r="E456" s="37" t="str">
        <f t="shared" si="55"/>
        <v/>
      </c>
      <c r="F456" s="104" t="str">
        <f>IF(D456&gt;$C$10,"",VLOOKUP(E456,Podaci!L:M,2))</f>
        <v/>
      </c>
      <c r="G456" s="28" t="str">
        <f>IF(D455&gt;=$C$10,"",VLOOKUP(E456,Podaci!E:G,3,TRUE))</f>
        <v/>
      </c>
      <c r="H456" s="34" t="str">
        <f>IF(D455&gt;=$C$10,"",VLOOKUP(E456,Podaci!E:J,6,TRUE))</f>
        <v/>
      </c>
      <c r="I456" s="34" t="str">
        <f t="shared" si="49"/>
        <v/>
      </c>
      <c r="J456" s="84" t="str">
        <f t="shared" si="50"/>
        <v/>
      </c>
      <c r="K456" s="85" t="str">
        <f t="shared" si="51"/>
        <v/>
      </c>
      <c r="L456" s="85" t="str">
        <f t="shared" si="52"/>
        <v/>
      </c>
      <c r="M456" s="85" t="str">
        <f t="shared" si="53"/>
        <v/>
      </c>
      <c r="N456" s="86" t="str">
        <f>IF(D455&gt;=$C$10,"",N455*H456-K456-SUMPRODUCT(--(MONTH(Podaci!$O$5:$O$25)=MONTH(E456)),--(YEAR(Podaci!$O$5:$O$25)=YEAR(E456)),Podaci!$P$5:$P$25))</f>
        <v/>
      </c>
      <c r="O456" s="108" t="str">
        <f>IF(D456&gt;$C$10,"",Podaci!$B$12*(D456=0)+Podaci!$B$14*(MOD(D456,12)=0)*(D456&lt;&gt;$C$10)+Podaci!$B$16)</f>
        <v/>
      </c>
      <c r="P456" s="108" t="str">
        <f>IF(D456&gt;$C$10,"",IF(Podaci!$B$5="kn",K456+O456,K456+O456/F456))</f>
        <v/>
      </c>
    </row>
    <row r="457" spans="4:16" x14ac:dyDescent="0.2">
      <c r="D457" s="25" t="str">
        <f t="shared" si="54"/>
        <v/>
      </c>
      <c r="E457" s="37" t="str">
        <f t="shared" si="55"/>
        <v/>
      </c>
      <c r="F457" s="104" t="str">
        <f>IF(D457&gt;$C$10,"",VLOOKUP(E457,Podaci!L:M,2))</f>
        <v/>
      </c>
      <c r="G457" s="28" t="str">
        <f>IF(D456&gt;=$C$10,"",VLOOKUP(E457,Podaci!E:G,3,TRUE))</f>
        <v/>
      </c>
      <c r="H457" s="34" t="str">
        <f>IF(D456&gt;=$C$10,"",VLOOKUP(E457,Podaci!E:J,6,TRUE))</f>
        <v/>
      </c>
      <c r="I457" s="34" t="str">
        <f t="shared" si="49"/>
        <v/>
      </c>
      <c r="J457" s="84" t="str">
        <f t="shared" si="50"/>
        <v/>
      </c>
      <c r="K457" s="85" t="str">
        <f t="shared" si="51"/>
        <v/>
      </c>
      <c r="L457" s="85" t="str">
        <f t="shared" si="52"/>
        <v/>
      </c>
      <c r="M457" s="85" t="str">
        <f t="shared" si="53"/>
        <v/>
      </c>
      <c r="N457" s="86" t="str">
        <f>IF(D456&gt;=$C$10,"",N456*H457-K457-SUMPRODUCT(--(MONTH(Podaci!$O$5:$O$25)=MONTH(E457)),--(YEAR(Podaci!$O$5:$O$25)=YEAR(E457)),Podaci!$P$5:$P$25))</f>
        <v/>
      </c>
      <c r="O457" s="108" t="str">
        <f>IF(D457&gt;$C$10,"",Podaci!$B$12*(D457=0)+Podaci!$B$14*(MOD(D457,12)=0)*(D457&lt;&gt;$C$10)+Podaci!$B$16)</f>
        <v/>
      </c>
      <c r="P457" s="108" t="str">
        <f>IF(D457&gt;$C$10,"",IF(Podaci!$B$5="kn",K457+O457,K457+O457/F457))</f>
        <v/>
      </c>
    </row>
    <row r="458" spans="4:16" x14ac:dyDescent="0.2">
      <c r="D458" s="25" t="str">
        <f t="shared" si="54"/>
        <v/>
      </c>
      <c r="E458" s="37" t="str">
        <f t="shared" si="55"/>
        <v/>
      </c>
      <c r="F458" s="104" t="str">
        <f>IF(D458&gt;$C$10,"",VLOOKUP(E458,Podaci!L:M,2))</f>
        <v/>
      </c>
      <c r="G458" s="28" t="str">
        <f>IF(D457&gt;=$C$10,"",VLOOKUP(E458,Podaci!E:G,3,TRUE))</f>
        <v/>
      </c>
      <c r="H458" s="34" t="str">
        <f>IF(D457&gt;=$C$10,"",VLOOKUP(E458,Podaci!E:J,6,TRUE))</f>
        <v/>
      </c>
      <c r="I458" s="34" t="str">
        <f t="shared" si="49"/>
        <v/>
      </c>
      <c r="J458" s="84" t="str">
        <f t="shared" si="50"/>
        <v/>
      </c>
      <c r="K458" s="85" t="str">
        <f t="shared" si="51"/>
        <v/>
      </c>
      <c r="L458" s="85" t="str">
        <f t="shared" si="52"/>
        <v/>
      </c>
      <c r="M458" s="85" t="str">
        <f t="shared" si="53"/>
        <v/>
      </c>
      <c r="N458" s="86" t="str">
        <f>IF(D457&gt;=$C$10,"",N457*H458-K458-SUMPRODUCT(--(MONTH(Podaci!$O$5:$O$25)=MONTH(E458)),--(YEAR(Podaci!$O$5:$O$25)=YEAR(E458)),Podaci!$P$5:$P$25))</f>
        <v/>
      </c>
      <c r="O458" s="108" t="str">
        <f>IF(D458&gt;$C$10,"",Podaci!$B$12*(D458=0)+Podaci!$B$14*(MOD(D458,12)=0)*(D458&lt;&gt;$C$10)+Podaci!$B$16)</f>
        <v/>
      </c>
      <c r="P458" s="108" t="str">
        <f>IF(D458&gt;$C$10,"",IF(Podaci!$B$5="kn",K458+O458,K458+O458/F458))</f>
        <v/>
      </c>
    </row>
    <row r="459" spans="4:16" x14ac:dyDescent="0.2">
      <c r="D459" s="25" t="str">
        <f t="shared" si="54"/>
        <v/>
      </c>
      <c r="E459" s="37" t="str">
        <f t="shared" si="55"/>
        <v/>
      </c>
      <c r="F459" s="104" t="str">
        <f>IF(D459&gt;$C$10,"",VLOOKUP(E459,Podaci!L:M,2))</f>
        <v/>
      </c>
      <c r="G459" s="28" t="str">
        <f>IF(D458&gt;=$C$10,"",VLOOKUP(E459,Podaci!E:G,3,TRUE))</f>
        <v/>
      </c>
      <c r="H459" s="34" t="str">
        <f>IF(D458&gt;=$C$10,"",VLOOKUP(E459,Podaci!E:J,6,TRUE))</f>
        <v/>
      </c>
      <c r="I459" s="34" t="str">
        <f t="shared" si="49"/>
        <v/>
      </c>
      <c r="J459" s="84" t="str">
        <f t="shared" si="50"/>
        <v/>
      </c>
      <c r="K459" s="85" t="str">
        <f t="shared" si="51"/>
        <v/>
      </c>
      <c r="L459" s="85" t="str">
        <f t="shared" si="52"/>
        <v/>
      </c>
      <c r="M459" s="85" t="str">
        <f t="shared" si="53"/>
        <v/>
      </c>
      <c r="N459" s="86" t="str">
        <f>IF(D458&gt;=$C$10,"",N458*H459-K459-SUMPRODUCT(--(MONTH(Podaci!$O$5:$O$25)=MONTH(E459)),--(YEAR(Podaci!$O$5:$O$25)=YEAR(E459)),Podaci!$P$5:$P$25))</f>
        <v/>
      </c>
      <c r="O459" s="108" t="str">
        <f>IF(D459&gt;$C$10,"",Podaci!$B$12*(D459=0)+Podaci!$B$14*(MOD(D459,12)=0)*(D459&lt;&gt;$C$10)+Podaci!$B$16)</f>
        <v/>
      </c>
      <c r="P459" s="108" t="str">
        <f>IF(D459&gt;$C$10,"",IF(Podaci!$B$5="kn",K459+O459,K459+O459/F459))</f>
        <v/>
      </c>
    </row>
    <row r="460" spans="4:16" x14ac:dyDescent="0.2">
      <c r="D460" s="25" t="str">
        <f t="shared" si="54"/>
        <v/>
      </c>
      <c r="E460" s="37" t="str">
        <f t="shared" si="55"/>
        <v/>
      </c>
      <c r="F460" s="104" t="str">
        <f>IF(D460&gt;$C$10,"",VLOOKUP(E460,Podaci!L:M,2))</f>
        <v/>
      </c>
      <c r="G460" s="28" t="str">
        <f>IF(D459&gt;=$C$10,"",VLOOKUP(E460,Podaci!E:G,3,TRUE))</f>
        <v/>
      </c>
      <c r="H460" s="34" t="str">
        <f>IF(D459&gt;=$C$10,"",VLOOKUP(E460,Podaci!E:J,6,TRUE))</f>
        <v/>
      </c>
      <c r="I460" s="34" t="str">
        <f t="shared" si="49"/>
        <v/>
      </c>
      <c r="J460" s="84" t="str">
        <f t="shared" si="50"/>
        <v/>
      </c>
      <c r="K460" s="85" t="str">
        <f t="shared" si="51"/>
        <v/>
      </c>
      <c r="L460" s="85" t="str">
        <f t="shared" si="52"/>
        <v/>
      </c>
      <c r="M460" s="85" t="str">
        <f t="shared" si="53"/>
        <v/>
      </c>
      <c r="N460" s="86" t="str">
        <f>IF(D459&gt;=$C$10,"",N459*H460-K460-SUMPRODUCT(--(MONTH(Podaci!$O$5:$O$25)=MONTH(E460)),--(YEAR(Podaci!$O$5:$O$25)=YEAR(E460)),Podaci!$P$5:$P$25))</f>
        <v/>
      </c>
      <c r="O460" s="108" t="str">
        <f>IF(D460&gt;$C$10,"",Podaci!$B$12*(D460=0)+Podaci!$B$14*(MOD(D460,12)=0)*(D460&lt;&gt;$C$10)+Podaci!$B$16)</f>
        <v/>
      </c>
      <c r="P460" s="108" t="str">
        <f>IF(D460&gt;$C$10,"",IF(Podaci!$B$5="kn",K460+O460,K460+O460/F460))</f>
        <v/>
      </c>
    </row>
    <row r="461" spans="4:16" x14ac:dyDescent="0.2">
      <c r="D461" s="25" t="str">
        <f t="shared" si="54"/>
        <v/>
      </c>
      <c r="E461" s="37" t="str">
        <f t="shared" si="55"/>
        <v/>
      </c>
      <c r="F461" s="104" t="str">
        <f>IF(D461&gt;$C$10,"",VLOOKUP(E461,Podaci!L:M,2))</f>
        <v/>
      </c>
      <c r="G461" s="28" t="str">
        <f>IF(D460&gt;=$C$10,"",VLOOKUP(E461,Podaci!E:G,3,TRUE))</f>
        <v/>
      </c>
      <c r="H461" s="34" t="str">
        <f>IF(D460&gt;=$C$10,"",VLOOKUP(E461,Podaci!E:J,6,TRUE))</f>
        <v/>
      </c>
      <c r="I461" s="34" t="str">
        <f t="shared" si="49"/>
        <v/>
      </c>
      <c r="J461" s="84" t="str">
        <f t="shared" si="50"/>
        <v/>
      </c>
      <c r="K461" s="85" t="str">
        <f t="shared" si="51"/>
        <v/>
      </c>
      <c r="L461" s="85" t="str">
        <f t="shared" si="52"/>
        <v/>
      </c>
      <c r="M461" s="85" t="str">
        <f t="shared" si="53"/>
        <v/>
      </c>
      <c r="N461" s="86" t="str">
        <f>IF(D460&gt;=$C$10,"",N460*H461-K461-SUMPRODUCT(--(MONTH(Podaci!$O$5:$O$25)=MONTH(E461)),--(YEAR(Podaci!$O$5:$O$25)=YEAR(E461)),Podaci!$P$5:$P$25))</f>
        <v/>
      </c>
      <c r="O461" s="108" t="str">
        <f>IF(D461&gt;$C$10,"",Podaci!$B$12*(D461=0)+Podaci!$B$14*(MOD(D461,12)=0)*(D461&lt;&gt;$C$10)+Podaci!$B$16)</f>
        <v/>
      </c>
      <c r="P461" s="108" t="str">
        <f>IF(D461&gt;$C$10,"",IF(Podaci!$B$5="kn",K461+O461,K461+O461/F461))</f>
        <v/>
      </c>
    </row>
    <row r="462" spans="4:16" x14ac:dyDescent="0.2">
      <c r="D462" s="25" t="str">
        <f t="shared" si="54"/>
        <v/>
      </c>
      <c r="E462" s="37" t="str">
        <f t="shared" si="55"/>
        <v/>
      </c>
      <c r="F462" s="104" t="str">
        <f>IF(D462&gt;$C$10,"",VLOOKUP(E462,Podaci!L:M,2))</f>
        <v/>
      </c>
      <c r="G462" s="28" t="str">
        <f>IF(D461&gt;=$C$10,"",VLOOKUP(E462,Podaci!E:G,3,TRUE))</f>
        <v/>
      </c>
      <c r="H462" s="34" t="str">
        <f>IF(D461&gt;=$C$10,"",VLOOKUP(E462,Podaci!E:J,6,TRUE))</f>
        <v/>
      </c>
      <c r="I462" s="34" t="str">
        <f t="shared" si="49"/>
        <v/>
      </c>
      <c r="J462" s="84" t="str">
        <f t="shared" si="50"/>
        <v/>
      </c>
      <c r="K462" s="85" t="str">
        <f t="shared" si="51"/>
        <v/>
      </c>
      <c r="L462" s="85" t="str">
        <f t="shared" si="52"/>
        <v/>
      </c>
      <c r="M462" s="85" t="str">
        <f t="shared" si="53"/>
        <v/>
      </c>
      <c r="N462" s="86" t="str">
        <f>IF(D461&gt;=$C$10,"",N461*H462-K462-SUMPRODUCT(--(MONTH(Podaci!$O$5:$O$25)=MONTH(E462)),--(YEAR(Podaci!$O$5:$O$25)=YEAR(E462)),Podaci!$P$5:$P$25))</f>
        <v/>
      </c>
      <c r="O462" s="108" t="str">
        <f>IF(D462&gt;$C$10,"",Podaci!$B$12*(D462=0)+Podaci!$B$14*(MOD(D462,12)=0)*(D462&lt;&gt;$C$10)+Podaci!$B$16)</f>
        <v/>
      </c>
      <c r="P462" s="108" t="str">
        <f>IF(D462&gt;$C$10,"",IF(Podaci!$B$5="kn",K462+O462,K462+O462/F462))</f>
        <v/>
      </c>
    </row>
    <row r="463" spans="4:16" x14ac:dyDescent="0.2">
      <c r="D463" s="25" t="str">
        <f t="shared" si="54"/>
        <v/>
      </c>
      <c r="E463" s="37" t="str">
        <f t="shared" si="55"/>
        <v/>
      </c>
      <c r="F463" s="104" t="str">
        <f>IF(D463&gt;$C$10,"",VLOOKUP(E463,Podaci!L:M,2))</f>
        <v/>
      </c>
      <c r="G463" s="28" t="str">
        <f>IF(D462&gt;=$C$10,"",VLOOKUP(E463,Podaci!E:G,3,TRUE))</f>
        <v/>
      </c>
      <c r="H463" s="34" t="str">
        <f>IF(D462&gt;=$C$10,"",VLOOKUP(E463,Podaci!E:J,6,TRUE))</f>
        <v/>
      </c>
      <c r="I463" s="34" t="str">
        <f t="shared" si="49"/>
        <v/>
      </c>
      <c r="J463" s="84" t="str">
        <f t="shared" si="50"/>
        <v/>
      </c>
      <c r="K463" s="85" t="str">
        <f t="shared" si="51"/>
        <v/>
      </c>
      <c r="L463" s="85" t="str">
        <f t="shared" si="52"/>
        <v/>
      </c>
      <c r="M463" s="85" t="str">
        <f t="shared" si="53"/>
        <v/>
      </c>
      <c r="N463" s="86" t="str">
        <f>IF(D462&gt;=$C$10,"",N462*H463-K463-SUMPRODUCT(--(MONTH(Podaci!$O$5:$O$25)=MONTH(E463)),--(YEAR(Podaci!$O$5:$O$25)=YEAR(E463)),Podaci!$P$5:$P$25))</f>
        <v/>
      </c>
      <c r="O463" s="108" t="str">
        <f>IF(D463&gt;$C$10,"",Podaci!$B$12*(D463=0)+Podaci!$B$14*(MOD(D463,12)=0)*(D463&lt;&gt;$C$10)+Podaci!$B$16)</f>
        <v/>
      </c>
      <c r="P463" s="108" t="str">
        <f>IF(D463&gt;$C$10,"",IF(Podaci!$B$5="kn",K463+O463,K463+O463/F463))</f>
        <v/>
      </c>
    </row>
    <row r="464" spans="4:16" x14ac:dyDescent="0.2">
      <c r="D464" s="25" t="str">
        <f t="shared" si="54"/>
        <v/>
      </c>
      <c r="E464" s="37" t="str">
        <f t="shared" si="55"/>
        <v/>
      </c>
      <c r="F464" s="104" t="str">
        <f>IF(D464&gt;$C$10,"",VLOOKUP(E464,Podaci!L:M,2))</f>
        <v/>
      </c>
      <c r="G464" s="28" t="str">
        <f>IF(D463&gt;=$C$10,"",VLOOKUP(E464,Podaci!E:G,3,TRUE))</f>
        <v/>
      </c>
      <c r="H464" s="34" t="str">
        <f>IF(D463&gt;=$C$10,"",VLOOKUP(E464,Podaci!E:J,6,TRUE))</f>
        <v/>
      </c>
      <c r="I464" s="34" t="str">
        <f t="shared" si="49"/>
        <v/>
      </c>
      <c r="J464" s="84" t="str">
        <f t="shared" si="50"/>
        <v/>
      </c>
      <c r="K464" s="85" t="str">
        <f t="shared" si="51"/>
        <v/>
      </c>
      <c r="L464" s="85" t="str">
        <f t="shared" si="52"/>
        <v/>
      </c>
      <c r="M464" s="85" t="str">
        <f t="shared" si="53"/>
        <v/>
      </c>
      <c r="N464" s="86" t="str">
        <f>IF(D463&gt;=$C$10,"",N463*H464-K464-SUMPRODUCT(--(MONTH(Podaci!$O$5:$O$25)=MONTH(E464)),--(YEAR(Podaci!$O$5:$O$25)=YEAR(E464)),Podaci!$P$5:$P$25))</f>
        <v/>
      </c>
      <c r="O464" s="108" t="str">
        <f>IF(D464&gt;$C$10,"",Podaci!$B$12*(D464=0)+Podaci!$B$14*(MOD(D464,12)=0)*(D464&lt;&gt;$C$10)+Podaci!$B$16)</f>
        <v/>
      </c>
      <c r="P464" s="108" t="str">
        <f>IF(D464&gt;$C$10,"",IF(Podaci!$B$5="kn",K464+O464,K464+O464/F464))</f>
        <v/>
      </c>
    </row>
    <row r="465" spans="4:16" x14ac:dyDescent="0.2">
      <c r="D465" s="25" t="str">
        <f t="shared" si="54"/>
        <v/>
      </c>
      <c r="E465" s="37" t="str">
        <f t="shared" si="55"/>
        <v/>
      </c>
      <c r="F465" s="104" t="str">
        <f>IF(D465&gt;$C$10,"",VLOOKUP(E465,Podaci!L:M,2))</f>
        <v/>
      </c>
      <c r="G465" s="28" t="str">
        <f>IF(D464&gt;=$C$10,"",VLOOKUP(E465,Podaci!E:G,3,TRUE))</f>
        <v/>
      </c>
      <c r="H465" s="34" t="str">
        <f>IF(D464&gt;=$C$10,"",VLOOKUP(E465,Podaci!E:J,6,TRUE))</f>
        <v/>
      </c>
      <c r="I465" s="34" t="str">
        <f t="shared" si="49"/>
        <v/>
      </c>
      <c r="J465" s="84" t="str">
        <f t="shared" si="50"/>
        <v/>
      </c>
      <c r="K465" s="85" t="str">
        <f t="shared" si="51"/>
        <v/>
      </c>
      <c r="L465" s="85" t="str">
        <f t="shared" si="52"/>
        <v/>
      </c>
      <c r="M465" s="85" t="str">
        <f t="shared" si="53"/>
        <v/>
      </c>
      <c r="N465" s="86" t="str">
        <f>IF(D464&gt;=$C$10,"",N464*H465-K465-SUMPRODUCT(--(MONTH(Podaci!$O$5:$O$25)=MONTH(E465)),--(YEAR(Podaci!$O$5:$O$25)=YEAR(E465)),Podaci!$P$5:$P$25))</f>
        <v/>
      </c>
      <c r="O465" s="108" t="str">
        <f>IF(D465&gt;$C$10,"",Podaci!$B$12*(D465=0)+Podaci!$B$14*(MOD(D465,12)=0)*(D465&lt;&gt;$C$10)+Podaci!$B$16)</f>
        <v/>
      </c>
      <c r="P465" s="108" t="str">
        <f>IF(D465&gt;$C$10,"",IF(Podaci!$B$5="kn",K465+O465,K465+O465/F465))</f>
        <v/>
      </c>
    </row>
    <row r="466" spans="4:16" x14ac:dyDescent="0.2">
      <c r="D466" s="25" t="str">
        <f t="shared" si="54"/>
        <v/>
      </c>
      <c r="E466" s="37" t="str">
        <f t="shared" si="55"/>
        <v/>
      </c>
      <c r="F466" s="104" t="str">
        <f>IF(D466&gt;$C$10,"",VLOOKUP(E466,Podaci!L:M,2))</f>
        <v/>
      </c>
      <c r="G466" s="28" t="str">
        <f>IF(D465&gt;=$C$10,"",VLOOKUP(E466,Podaci!E:G,3,TRUE))</f>
        <v/>
      </c>
      <c r="H466" s="34" t="str">
        <f>IF(D465&gt;=$C$10,"",VLOOKUP(E466,Podaci!E:J,6,TRUE))</f>
        <v/>
      </c>
      <c r="I466" s="34" t="str">
        <f t="shared" si="49"/>
        <v/>
      </c>
      <c r="J466" s="84" t="str">
        <f t="shared" si="50"/>
        <v/>
      </c>
      <c r="K466" s="85" t="str">
        <f t="shared" si="51"/>
        <v/>
      </c>
      <c r="L466" s="85" t="str">
        <f t="shared" si="52"/>
        <v/>
      </c>
      <c r="M466" s="85" t="str">
        <f t="shared" si="53"/>
        <v/>
      </c>
      <c r="N466" s="86" t="str">
        <f>IF(D465&gt;=$C$10,"",N465*H466-K466-SUMPRODUCT(--(MONTH(Podaci!$O$5:$O$25)=MONTH(E466)),--(YEAR(Podaci!$O$5:$O$25)=YEAR(E466)),Podaci!$P$5:$P$25))</f>
        <v/>
      </c>
      <c r="O466" s="108" t="str">
        <f>IF(D466&gt;$C$10,"",Podaci!$B$12*(D466=0)+Podaci!$B$14*(MOD(D466,12)=0)*(D466&lt;&gt;$C$10)+Podaci!$B$16)</f>
        <v/>
      </c>
      <c r="P466" s="108" t="str">
        <f>IF(D466&gt;$C$10,"",IF(Podaci!$B$5="kn",K466+O466,K466+O466/F466))</f>
        <v/>
      </c>
    </row>
    <row r="467" spans="4:16" x14ac:dyDescent="0.2">
      <c r="D467" s="25" t="str">
        <f t="shared" si="54"/>
        <v/>
      </c>
      <c r="E467" s="37" t="str">
        <f t="shared" si="55"/>
        <v/>
      </c>
      <c r="F467" s="104" t="str">
        <f>IF(D467&gt;$C$10,"",VLOOKUP(E467,Podaci!L:M,2))</f>
        <v/>
      </c>
      <c r="G467" s="28" t="str">
        <f>IF(D466&gt;=$C$10,"",VLOOKUP(E467,Podaci!E:G,3,TRUE))</f>
        <v/>
      </c>
      <c r="H467" s="34" t="str">
        <f>IF(D466&gt;=$C$10,"",VLOOKUP(E467,Podaci!E:J,6,TRUE))</f>
        <v/>
      </c>
      <c r="I467" s="34" t="str">
        <f t="shared" si="49"/>
        <v/>
      </c>
      <c r="J467" s="84" t="str">
        <f t="shared" si="50"/>
        <v/>
      </c>
      <c r="K467" s="85" t="str">
        <f t="shared" si="51"/>
        <v/>
      </c>
      <c r="L467" s="85" t="str">
        <f t="shared" si="52"/>
        <v/>
      </c>
      <c r="M467" s="85" t="str">
        <f t="shared" si="53"/>
        <v/>
      </c>
      <c r="N467" s="86" t="str">
        <f>IF(D466&gt;=$C$10,"",N466*H467-K467-SUMPRODUCT(--(MONTH(Podaci!$O$5:$O$25)=MONTH(E467)),--(YEAR(Podaci!$O$5:$O$25)=YEAR(E467)),Podaci!$P$5:$P$25))</f>
        <v/>
      </c>
      <c r="O467" s="108" t="str">
        <f>IF(D467&gt;$C$10,"",Podaci!$B$12*(D467=0)+Podaci!$B$14*(MOD(D467,12)=0)*(D467&lt;&gt;$C$10)+Podaci!$B$16)</f>
        <v/>
      </c>
      <c r="P467" s="108" t="str">
        <f>IF(D467&gt;$C$10,"",IF(Podaci!$B$5="kn",K467+O467,K467+O467/F467))</f>
        <v/>
      </c>
    </row>
    <row r="468" spans="4:16" x14ac:dyDescent="0.2">
      <c r="D468" s="25" t="str">
        <f t="shared" si="54"/>
        <v/>
      </c>
      <c r="E468" s="37" t="str">
        <f t="shared" si="55"/>
        <v/>
      </c>
      <c r="F468" s="104" t="str">
        <f>IF(D468&gt;$C$10,"",VLOOKUP(E468,Podaci!L:M,2))</f>
        <v/>
      </c>
      <c r="G468" s="28" t="str">
        <f>IF(D467&gt;=$C$10,"",VLOOKUP(E468,Podaci!E:G,3,TRUE))</f>
        <v/>
      </c>
      <c r="H468" s="34" t="str">
        <f>IF(D467&gt;=$C$10,"",VLOOKUP(E468,Podaci!E:J,6,TRUE))</f>
        <v/>
      </c>
      <c r="I468" s="34" t="str">
        <f t="shared" si="49"/>
        <v/>
      </c>
      <c r="J468" s="84" t="str">
        <f t="shared" si="50"/>
        <v/>
      </c>
      <c r="K468" s="85" t="str">
        <f t="shared" si="51"/>
        <v/>
      </c>
      <c r="L468" s="85" t="str">
        <f t="shared" si="52"/>
        <v/>
      </c>
      <c r="M468" s="85" t="str">
        <f t="shared" si="53"/>
        <v/>
      </c>
      <c r="N468" s="86" t="str">
        <f>IF(D467&gt;=$C$10,"",N467*H468-K468-SUMPRODUCT(--(MONTH(Podaci!$O$5:$O$25)=MONTH(E468)),--(YEAR(Podaci!$O$5:$O$25)=YEAR(E468)),Podaci!$P$5:$P$25))</f>
        <v/>
      </c>
      <c r="O468" s="108" t="str">
        <f>IF(D468&gt;$C$10,"",Podaci!$B$12*(D468=0)+Podaci!$B$14*(MOD(D468,12)=0)*(D468&lt;&gt;$C$10)+Podaci!$B$16)</f>
        <v/>
      </c>
      <c r="P468" s="108" t="str">
        <f>IF(D468&gt;$C$10,"",IF(Podaci!$B$5="kn",K468+O468,K468+O468/F468))</f>
        <v/>
      </c>
    </row>
    <row r="469" spans="4:16" x14ac:dyDescent="0.2">
      <c r="D469" s="25" t="str">
        <f t="shared" si="54"/>
        <v/>
      </c>
      <c r="E469" s="37" t="str">
        <f t="shared" si="55"/>
        <v/>
      </c>
      <c r="F469" s="104" t="str">
        <f>IF(D469&gt;$C$10,"",VLOOKUP(E469,Podaci!L:M,2))</f>
        <v/>
      </c>
      <c r="G469" s="28" t="str">
        <f>IF(D468&gt;=$C$10,"",VLOOKUP(E469,Podaci!E:G,3,TRUE))</f>
        <v/>
      </c>
      <c r="H469" s="34" t="str">
        <f>IF(D468&gt;=$C$10,"",VLOOKUP(E469,Podaci!E:J,6,TRUE))</f>
        <v/>
      </c>
      <c r="I469" s="34" t="str">
        <f t="shared" si="49"/>
        <v/>
      </c>
      <c r="J469" s="84" t="str">
        <f t="shared" si="50"/>
        <v/>
      </c>
      <c r="K469" s="85" t="str">
        <f t="shared" si="51"/>
        <v/>
      </c>
      <c r="L469" s="85" t="str">
        <f t="shared" si="52"/>
        <v/>
      </c>
      <c r="M469" s="85" t="str">
        <f t="shared" si="53"/>
        <v/>
      </c>
      <c r="N469" s="86" t="str">
        <f>IF(D468&gt;=$C$10,"",N468*H469-K469-SUMPRODUCT(--(MONTH(Podaci!$O$5:$O$25)=MONTH(E469)),--(YEAR(Podaci!$O$5:$O$25)=YEAR(E469)),Podaci!$P$5:$P$25))</f>
        <v/>
      </c>
      <c r="O469" s="108" t="str">
        <f>IF(D469&gt;$C$10,"",Podaci!$B$12*(D469=0)+Podaci!$B$14*(MOD(D469,12)=0)*(D469&lt;&gt;$C$10)+Podaci!$B$16)</f>
        <v/>
      </c>
      <c r="P469" s="108" t="str">
        <f>IF(D469&gt;$C$10,"",IF(Podaci!$B$5="kn",K469+O469,K469+O469/F469))</f>
        <v/>
      </c>
    </row>
    <row r="470" spans="4:16" x14ac:dyDescent="0.2">
      <c r="D470" s="25" t="str">
        <f t="shared" si="54"/>
        <v/>
      </c>
      <c r="E470" s="37" t="str">
        <f t="shared" si="55"/>
        <v/>
      </c>
      <c r="F470" s="104" t="str">
        <f>IF(D470&gt;$C$10,"",VLOOKUP(E470,Podaci!L:M,2))</f>
        <v/>
      </c>
      <c r="G470" s="28" t="str">
        <f>IF(D469&gt;=$C$10,"",VLOOKUP(E470,Podaci!E:G,3,TRUE))</f>
        <v/>
      </c>
      <c r="H470" s="34" t="str">
        <f>IF(D469&gt;=$C$10,"",VLOOKUP(E470,Podaci!E:J,6,TRUE))</f>
        <v/>
      </c>
      <c r="I470" s="34" t="str">
        <f t="shared" si="49"/>
        <v/>
      </c>
      <c r="J470" s="84" t="str">
        <f t="shared" si="50"/>
        <v/>
      </c>
      <c r="K470" s="85" t="str">
        <f t="shared" si="51"/>
        <v/>
      </c>
      <c r="L470" s="85" t="str">
        <f t="shared" si="52"/>
        <v/>
      </c>
      <c r="M470" s="85" t="str">
        <f t="shared" si="53"/>
        <v/>
      </c>
      <c r="N470" s="86" t="str">
        <f>IF(D469&gt;=$C$10,"",N469*H470-K470-SUMPRODUCT(--(MONTH(Podaci!$O$5:$O$25)=MONTH(E470)),--(YEAR(Podaci!$O$5:$O$25)=YEAR(E470)),Podaci!$P$5:$P$25))</f>
        <v/>
      </c>
      <c r="O470" s="108" t="str">
        <f>IF(D470&gt;$C$10,"",Podaci!$B$12*(D470=0)+Podaci!$B$14*(MOD(D470,12)=0)*(D470&lt;&gt;$C$10)+Podaci!$B$16)</f>
        <v/>
      </c>
      <c r="P470" s="108" t="str">
        <f>IF(D470&gt;$C$10,"",IF(Podaci!$B$5="kn",K470+O470,K470+O470/F470))</f>
        <v/>
      </c>
    </row>
    <row r="471" spans="4:16" x14ac:dyDescent="0.2">
      <c r="D471" s="25" t="str">
        <f t="shared" si="54"/>
        <v/>
      </c>
      <c r="E471" s="37" t="str">
        <f t="shared" si="55"/>
        <v/>
      </c>
      <c r="F471" s="104" t="str">
        <f>IF(D471&gt;$C$10,"",VLOOKUP(E471,Podaci!L:M,2))</f>
        <v/>
      </c>
      <c r="G471" s="28" t="str">
        <f>IF(D470&gt;=$C$10,"",VLOOKUP(E471,Podaci!E:G,3,TRUE))</f>
        <v/>
      </c>
      <c r="H471" s="34" t="str">
        <f>IF(D470&gt;=$C$10,"",VLOOKUP(E471,Podaci!E:J,6,TRUE))</f>
        <v/>
      </c>
      <c r="I471" s="34" t="str">
        <f t="shared" si="49"/>
        <v/>
      </c>
      <c r="J471" s="84" t="str">
        <f t="shared" si="50"/>
        <v/>
      </c>
      <c r="K471" s="85" t="str">
        <f t="shared" si="51"/>
        <v/>
      </c>
      <c r="L471" s="85" t="str">
        <f t="shared" si="52"/>
        <v/>
      </c>
      <c r="M471" s="85" t="str">
        <f t="shared" si="53"/>
        <v/>
      </c>
      <c r="N471" s="86" t="str">
        <f>IF(D470&gt;=$C$10,"",N470*H471-K471-SUMPRODUCT(--(MONTH(Podaci!$O$5:$O$25)=MONTH(E471)),--(YEAR(Podaci!$O$5:$O$25)=YEAR(E471)),Podaci!$P$5:$P$25))</f>
        <v/>
      </c>
      <c r="O471" s="108" t="str">
        <f>IF(D471&gt;$C$10,"",Podaci!$B$12*(D471=0)+Podaci!$B$14*(MOD(D471,12)=0)*(D471&lt;&gt;$C$10)+Podaci!$B$16)</f>
        <v/>
      </c>
      <c r="P471" s="108" t="str">
        <f>IF(D471&gt;$C$10,"",IF(Podaci!$B$5="kn",K471+O471,K471+O471/F471))</f>
        <v/>
      </c>
    </row>
    <row r="472" spans="4:16" x14ac:dyDescent="0.2">
      <c r="D472" s="25" t="str">
        <f t="shared" si="54"/>
        <v/>
      </c>
      <c r="E472" s="37" t="str">
        <f t="shared" si="55"/>
        <v/>
      </c>
      <c r="F472" s="104" t="str">
        <f>IF(D472&gt;$C$10,"",VLOOKUP(E472,Podaci!L:M,2))</f>
        <v/>
      </c>
      <c r="G472" s="28" t="str">
        <f>IF(D471&gt;=$C$10,"",VLOOKUP(E472,Podaci!E:G,3,TRUE))</f>
        <v/>
      </c>
      <c r="H472" s="34" t="str">
        <f>IF(D471&gt;=$C$10,"",VLOOKUP(E472,Podaci!E:J,6,TRUE))</f>
        <v/>
      </c>
      <c r="I472" s="34" t="str">
        <f t="shared" si="49"/>
        <v/>
      </c>
      <c r="J472" s="84" t="str">
        <f t="shared" si="50"/>
        <v/>
      </c>
      <c r="K472" s="85" t="str">
        <f t="shared" si="51"/>
        <v/>
      </c>
      <c r="L472" s="85" t="str">
        <f t="shared" si="52"/>
        <v/>
      </c>
      <c r="M472" s="85" t="str">
        <f t="shared" si="53"/>
        <v/>
      </c>
      <c r="N472" s="86" t="str">
        <f>IF(D471&gt;=$C$10,"",N471*H472-K472-SUMPRODUCT(--(MONTH(Podaci!$O$5:$O$25)=MONTH(E472)),--(YEAR(Podaci!$O$5:$O$25)=YEAR(E472)),Podaci!$P$5:$P$25))</f>
        <v/>
      </c>
      <c r="O472" s="108" t="str">
        <f>IF(D472&gt;$C$10,"",Podaci!$B$12*(D472=0)+Podaci!$B$14*(MOD(D472,12)=0)*(D472&lt;&gt;$C$10)+Podaci!$B$16)</f>
        <v/>
      </c>
      <c r="P472" s="108" t="str">
        <f>IF(D472&gt;$C$10,"",IF(Podaci!$B$5="kn",K472+O472,K472+O472/F472))</f>
        <v/>
      </c>
    </row>
    <row r="473" spans="4:16" x14ac:dyDescent="0.2">
      <c r="D473" s="25" t="str">
        <f t="shared" si="54"/>
        <v/>
      </c>
      <c r="E473" s="37" t="str">
        <f t="shared" si="55"/>
        <v/>
      </c>
      <c r="F473" s="104" t="str">
        <f>IF(D473&gt;$C$10,"",VLOOKUP(E473,Podaci!L:M,2))</f>
        <v/>
      </c>
      <c r="G473" s="28" t="str">
        <f>IF(D472&gt;=$C$10,"",VLOOKUP(E473,Podaci!E:G,3,TRUE))</f>
        <v/>
      </c>
      <c r="H473" s="34" t="str">
        <f>IF(D472&gt;=$C$10,"",VLOOKUP(E473,Podaci!E:J,6,TRUE))</f>
        <v/>
      </c>
      <c r="I473" s="34" t="str">
        <f t="shared" si="49"/>
        <v/>
      </c>
      <c r="J473" s="84" t="str">
        <f t="shared" si="50"/>
        <v/>
      </c>
      <c r="K473" s="85" t="str">
        <f t="shared" si="51"/>
        <v/>
      </c>
      <c r="L473" s="85" t="str">
        <f t="shared" si="52"/>
        <v/>
      </c>
      <c r="M473" s="85" t="str">
        <f t="shared" si="53"/>
        <v/>
      </c>
      <c r="N473" s="86" t="str">
        <f>IF(D472&gt;=$C$10,"",N472*H473-K473-SUMPRODUCT(--(MONTH(Podaci!$O$5:$O$25)=MONTH(E473)),--(YEAR(Podaci!$O$5:$O$25)=YEAR(E473)),Podaci!$P$5:$P$25))</f>
        <v/>
      </c>
      <c r="O473" s="108" t="str">
        <f>IF(D473&gt;$C$10,"",Podaci!$B$12*(D473=0)+Podaci!$B$14*(MOD(D473,12)=0)*(D473&lt;&gt;$C$10)+Podaci!$B$16)</f>
        <v/>
      </c>
      <c r="P473" s="108" t="str">
        <f>IF(D473&gt;$C$10,"",IF(Podaci!$B$5="kn",K473+O473,K473+O473/F473))</f>
        <v/>
      </c>
    </row>
    <row r="474" spans="4:16" x14ac:dyDescent="0.2">
      <c r="D474" s="25" t="str">
        <f t="shared" si="54"/>
        <v/>
      </c>
      <c r="E474" s="37" t="str">
        <f t="shared" si="55"/>
        <v/>
      </c>
      <c r="F474" s="104" t="str">
        <f>IF(D474&gt;$C$10,"",VLOOKUP(E474,Podaci!L:M,2))</f>
        <v/>
      </c>
      <c r="G474" s="28" t="str">
        <f>IF(D473&gt;=$C$10,"",VLOOKUP(E474,Podaci!E:G,3,TRUE))</f>
        <v/>
      </c>
      <c r="H474" s="34" t="str">
        <f>IF(D473&gt;=$C$10,"",VLOOKUP(E474,Podaci!E:J,6,TRUE))</f>
        <v/>
      </c>
      <c r="I474" s="34" t="str">
        <f t="shared" si="49"/>
        <v/>
      </c>
      <c r="J474" s="84" t="str">
        <f t="shared" si="50"/>
        <v/>
      </c>
      <c r="K474" s="85" t="str">
        <f t="shared" si="51"/>
        <v/>
      </c>
      <c r="L474" s="85" t="str">
        <f t="shared" si="52"/>
        <v/>
      </c>
      <c r="M474" s="85" t="str">
        <f t="shared" si="53"/>
        <v/>
      </c>
      <c r="N474" s="86" t="str">
        <f>IF(D473&gt;=$C$10,"",N473*H474-K474-SUMPRODUCT(--(MONTH(Podaci!$O$5:$O$25)=MONTH(E474)),--(YEAR(Podaci!$O$5:$O$25)=YEAR(E474)),Podaci!$P$5:$P$25))</f>
        <v/>
      </c>
      <c r="O474" s="108" t="str">
        <f>IF(D474&gt;$C$10,"",Podaci!$B$12*(D474=0)+Podaci!$B$14*(MOD(D474,12)=0)*(D474&lt;&gt;$C$10)+Podaci!$B$16)</f>
        <v/>
      </c>
      <c r="P474" s="108" t="str">
        <f>IF(D474&gt;$C$10,"",IF(Podaci!$B$5="kn",K474+O474,K474+O474/F474))</f>
        <v/>
      </c>
    </row>
    <row r="475" spans="4:16" x14ac:dyDescent="0.2">
      <c r="D475" s="25" t="str">
        <f t="shared" si="54"/>
        <v/>
      </c>
      <c r="E475" s="37" t="str">
        <f t="shared" si="55"/>
        <v/>
      </c>
      <c r="F475" s="104" t="str">
        <f>IF(D475&gt;$C$10,"",VLOOKUP(E475,Podaci!L:M,2))</f>
        <v/>
      </c>
      <c r="G475" s="28" t="str">
        <f>IF(D474&gt;=$C$10,"",VLOOKUP(E475,Podaci!E:G,3,TRUE))</f>
        <v/>
      </c>
      <c r="H475" s="34" t="str">
        <f>IF(D474&gt;=$C$10,"",VLOOKUP(E475,Podaci!E:J,6,TRUE))</f>
        <v/>
      </c>
      <c r="I475" s="34" t="str">
        <f t="shared" si="49"/>
        <v/>
      </c>
      <c r="J475" s="84" t="str">
        <f t="shared" si="50"/>
        <v/>
      </c>
      <c r="K475" s="85" t="str">
        <f t="shared" si="51"/>
        <v/>
      </c>
      <c r="L475" s="85" t="str">
        <f t="shared" si="52"/>
        <v/>
      </c>
      <c r="M475" s="85" t="str">
        <f t="shared" si="53"/>
        <v/>
      </c>
      <c r="N475" s="86" t="str">
        <f>IF(D474&gt;=$C$10,"",N474*H475-K475-SUMPRODUCT(--(MONTH(Podaci!$O$5:$O$25)=MONTH(E475)),--(YEAR(Podaci!$O$5:$O$25)=YEAR(E475)),Podaci!$P$5:$P$25))</f>
        <v/>
      </c>
      <c r="O475" s="108" t="str">
        <f>IF(D475&gt;$C$10,"",Podaci!$B$12*(D475=0)+Podaci!$B$14*(MOD(D475,12)=0)*(D475&lt;&gt;$C$10)+Podaci!$B$16)</f>
        <v/>
      </c>
      <c r="P475" s="108" t="str">
        <f>IF(D475&gt;$C$10,"",IF(Podaci!$B$5="kn",K475+O475,K475+O475/F475))</f>
        <v/>
      </c>
    </row>
    <row r="476" spans="4:16" x14ac:dyDescent="0.2">
      <c r="D476" s="25" t="str">
        <f t="shared" si="54"/>
        <v/>
      </c>
      <c r="E476" s="37" t="str">
        <f t="shared" si="55"/>
        <v/>
      </c>
      <c r="F476" s="104" t="str">
        <f>IF(D476&gt;$C$10,"",VLOOKUP(E476,Podaci!L:M,2))</f>
        <v/>
      </c>
      <c r="G476" s="28" t="str">
        <f>IF(D475&gt;=$C$10,"",VLOOKUP(E476,Podaci!E:G,3,TRUE))</f>
        <v/>
      </c>
      <c r="H476" s="34" t="str">
        <f>IF(D475&gt;=$C$10,"",VLOOKUP(E476,Podaci!E:J,6,TRUE))</f>
        <v/>
      </c>
      <c r="I476" s="34" t="str">
        <f t="shared" si="49"/>
        <v/>
      </c>
      <c r="J476" s="84" t="str">
        <f t="shared" si="50"/>
        <v/>
      </c>
      <c r="K476" s="85" t="str">
        <f t="shared" si="51"/>
        <v/>
      </c>
      <c r="L476" s="85" t="str">
        <f t="shared" si="52"/>
        <v/>
      </c>
      <c r="M476" s="85" t="str">
        <f t="shared" si="53"/>
        <v/>
      </c>
      <c r="N476" s="86" t="str">
        <f>IF(D475&gt;=$C$10,"",N475*H476-K476-SUMPRODUCT(--(MONTH(Podaci!$O$5:$O$25)=MONTH(E476)),--(YEAR(Podaci!$O$5:$O$25)=YEAR(E476)),Podaci!$P$5:$P$25))</f>
        <v/>
      </c>
      <c r="O476" s="108" t="str">
        <f>IF(D476&gt;$C$10,"",Podaci!$B$12*(D476=0)+Podaci!$B$14*(MOD(D476,12)=0)*(D476&lt;&gt;$C$10)+Podaci!$B$16)</f>
        <v/>
      </c>
      <c r="P476" s="108" t="str">
        <f>IF(D476&gt;$C$10,"",IF(Podaci!$B$5="kn",K476+O476,K476+O476/F476))</f>
        <v/>
      </c>
    </row>
    <row r="477" spans="4:16" x14ac:dyDescent="0.2">
      <c r="D477" s="25" t="str">
        <f t="shared" si="54"/>
        <v/>
      </c>
      <c r="E477" s="37" t="str">
        <f t="shared" si="55"/>
        <v/>
      </c>
      <c r="F477" s="104" t="str">
        <f>IF(D477&gt;$C$10,"",VLOOKUP(E477,Podaci!L:M,2))</f>
        <v/>
      </c>
      <c r="G477" s="28" t="str">
        <f>IF(D476&gt;=$C$10,"",VLOOKUP(E477,Podaci!E:G,3,TRUE))</f>
        <v/>
      </c>
      <c r="H477" s="34" t="str">
        <f>IF(D476&gt;=$C$10,"",VLOOKUP(E477,Podaci!E:J,6,TRUE))</f>
        <v/>
      </c>
      <c r="I477" s="34" t="str">
        <f t="shared" si="49"/>
        <v/>
      </c>
      <c r="J477" s="84" t="str">
        <f t="shared" si="50"/>
        <v/>
      </c>
      <c r="K477" s="85" t="str">
        <f t="shared" si="51"/>
        <v/>
      </c>
      <c r="L477" s="85" t="str">
        <f t="shared" si="52"/>
        <v/>
      </c>
      <c r="M477" s="85" t="str">
        <f t="shared" si="53"/>
        <v/>
      </c>
      <c r="N477" s="86" t="str">
        <f>IF(D476&gt;=$C$10,"",N476*H477-K477-SUMPRODUCT(--(MONTH(Podaci!$O$5:$O$25)=MONTH(E477)),--(YEAR(Podaci!$O$5:$O$25)=YEAR(E477)),Podaci!$P$5:$P$25))</f>
        <v/>
      </c>
      <c r="O477" s="108" t="str">
        <f>IF(D477&gt;$C$10,"",Podaci!$B$12*(D477=0)+Podaci!$B$14*(MOD(D477,12)=0)*(D477&lt;&gt;$C$10)+Podaci!$B$16)</f>
        <v/>
      </c>
      <c r="P477" s="108" t="str">
        <f>IF(D477&gt;$C$10,"",IF(Podaci!$B$5="kn",K477+O477,K477+O477/F477))</f>
        <v/>
      </c>
    </row>
    <row r="478" spans="4:16" x14ac:dyDescent="0.2">
      <c r="D478" s="25" t="str">
        <f t="shared" si="54"/>
        <v/>
      </c>
      <c r="E478" s="37" t="str">
        <f t="shared" si="55"/>
        <v/>
      </c>
      <c r="F478" s="104" t="str">
        <f>IF(D478&gt;$C$10,"",VLOOKUP(E478,Podaci!L:M,2))</f>
        <v/>
      </c>
      <c r="G478" s="28" t="str">
        <f>IF(D477&gt;=$C$10,"",VLOOKUP(E478,Podaci!E:G,3,TRUE))</f>
        <v/>
      </c>
      <c r="H478" s="34" t="str">
        <f>IF(D477&gt;=$C$10,"",VLOOKUP(E478,Podaci!E:J,6,TRUE))</f>
        <v/>
      </c>
      <c r="I478" s="34" t="str">
        <f t="shared" si="49"/>
        <v/>
      </c>
      <c r="J478" s="84" t="str">
        <f t="shared" si="50"/>
        <v/>
      </c>
      <c r="K478" s="85" t="str">
        <f t="shared" si="51"/>
        <v/>
      </c>
      <c r="L478" s="85" t="str">
        <f t="shared" si="52"/>
        <v/>
      </c>
      <c r="M478" s="85" t="str">
        <f t="shared" si="53"/>
        <v/>
      </c>
      <c r="N478" s="86" t="str">
        <f>IF(D477&gt;=$C$10,"",N477*H478-K478-SUMPRODUCT(--(MONTH(Podaci!$O$5:$O$25)=MONTH(E478)),--(YEAR(Podaci!$O$5:$O$25)=YEAR(E478)),Podaci!$P$5:$P$25))</f>
        <v/>
      </c>
      <c r="O478" s="108" t="str">
        <f>IF(D478&gt;$C$10,"",Podaci!$B$12*(D478=0)+Podaci!$B$14*(MOD(D478,12)=0)*(D478&lt;&gt;$C$10)+Podaci!$B$16)</f>
        <v/>
      </c>
      <c r="P478" s="108" t="str">
        <f>IF(D478&gt;$C$10,"",IF(Podaci!$B$5="kn",K478+O478,K478+O478/F478))</f>
        <v/>
      </c>
    </row>
    <row r="479" spans="4:16" x14ac:dyDescent="0.2">
      <c r="D479" s="25" t="str">
        <f t="shared" si="54"/>
        <v/>
      </c>
      <c r="E479" s="37" t="str">
        <f t="shared" si="55"/>
        <v/>
      </c>
      <c r="F479" s="104" t="str">
        <f>IF(D479&gt;$C$10,"",VLOOKUP(E479,Podaci!L:M,2))</f>
        <v/>
      </c>
      <c r="G479" s="28" t="str">
        <f>IF(D478&gt;=$C$10,"",VLOOKUP(E479,Podaci!E:G,3,TRUE))</f>
        <v/>
      </c>
      <c r="H479" s="34" t="str">
        <f>IF(D478&gt;=$C$10,"",VLOOKUP(E479,Podaci!E:J,6,TRUE))</f>
        <v/>
      </c>
      <c r="I479" s="34" t="str">
        <f t="shared" si="49"/>
        <v/>
      </c>
      <c r="J479" s="84" t="str">
        <f t="shared" si="50"/>
        <v/>
      </c>
      <c r="K479" s="85" t="str">
        <f t="shared" si="51"/>
        <v/>
      </c>
      <c r="L479" s="85" t="str">
        <f t="shared" si="52"/>
        <v/>
      </c>
      <c r="M479" s="85" t="str">
        <f t="shared" si="53"/>
        <v/>
      </c>
      <c r="N479" s="86" t="str">
        <f>IF(D478&gt;=$C$10,"",N478*H479-K479-SUMPRODUCT(--(MONTH(Podaci!$O$5:$O$25)=MONTH(E479)),--(YEAR(Podaci!$O$5:$O$25)=YEAR(E479)),Podaci!$P$5:$P$25))</f>
        <v/>
      </c>
      <c r="O479" s="108" t="str">
        <f>IF(D479&gt;$C$10,"",Podaci!$B$12*(D479=0)+Podaci!$B$14*(MOD(D479,12)=0)*(D479&lt;&gt;$C$10)+Podaci!$B$16)</f>
        <v/>
      </c>
      <c r="P479" s="108" t="str">
        <f>IF(D479&gt;$C$10,"",IF(Podaci!$B$5="kn",K479+O479,K479+O479/F479))</f>
        <v/>
      </c>
    </row>
    <row r="480" spans="4:16" x14ac:dyDescent="0.2">
      <c r="D480" s="25" t="str">
        <f t="shared" si="54"/>
        <v/>
      </c>
      <c r="E480" s="37" t="str">
        <f t="shared" si="55"/>
        <v/>
      </c>
      <c r="F480" s="104" t="str">
        <f>IF(D480&gt;$C$10,"",VLOOKUP(E480,Podaci!L:M,2))</f>
        <v/>
      </c>
      <c r="G480" s="28" t="str">
        <f>IF(D479&gt;=$C$10,"",VLOOKUP(E480,Podaci!E:G,3,TRUE))</f>
        <v/>
      </c>
      <c r="H480" s="34" t="str">
        <f>IF(D479&gt;=$C$10,"",VLOOKUP(E480,Podaci!E:J,6,TRUE))</f>
        <v/>
      </c>
      <c r="I480" s="34" t="str">
        <f t="shared" si="49"/>
        <v/>
      </c>
      <c r="J480" s="84" t="str">
        <f t="shared" si="50"/>
        <v/>
      </c>
      <c r="K480" s="85" t="str">
        <f t="shared" si="51"/>
        <v/>
      </c>
      <c r="L480" s="85" t="str">
        <f t="shared" si="52"/>
        <v/>
      </c>
      <c r="M480" s="85" t="str">
        <f t="shared" si="53"/>
        <v/>
      </c>
      <c r="N480" s="86" t="str">
        <f>IF(D479&gt;=$C$10,"",N479*H480-K480-SUMPRODUCT(--(MONTH(Podaci!$O$5:$O$25)=MONTH(E480)),--(YEAR(Podaci!$O$5:$O$25)=YEAR(E480)),Podaci!$P$5:$P$25))</f>
        <v/>
      </c>
      <c r="O480" s="108" t="str">
        <f>IF(D480&gt;$C$10,"",Podaci!$B$12*(D480=0)+Podaci!$B$14*(MOD(D480,12)=0)*(D480&lt;&gt;$C$10)+Podaci!$B$16)</f>
        <v/>
      </c>
      <c r="P480" s="108" t="str">
        <f>IF(D480&gt;$C$10,"",IF(Podaci!$B$5="kn",K480+O480,K480+O480/F480))</f>
        <v/>
      </c>
    </row>
    <row r="481" spans="4:16" x14ac:dyDescent="0.2">
      <c r="D481" s="25" t="str">
        <f t="shared" si="54"/>
        <v/>
      </c>
      <c r="E481" s="37" t="str">
        <f t="shared" si="55"/>
        <v/>
      </c>
      <c r="F481" s="104" t="str">
        <f>IF(D481&gt;$C$10,"",VLOOKUP(E481,Podaci!L:M,2))</f>
        <v/>
      </c>
      <c r="G481" s="28" t="str">
        <f>IF(D480&gt;=$C$10,"",VLOOKUP(E481,Podaci!E:G,3,TRUE))</f>
        <v/>
      </c>
      <c r="H481" s="34" t="str">
        <f>IF(D480&gt;=$C$10,"",VLOOKUP(E481,Podaci!E:J,6,TRUE))</f>
        <v/>
      </c>
      <c r="I481" s="34" t="str">
        <f t="shared" si="49"/>
        <v/>
      </c>
      <c r="J481" s="84" t="str">
        <f t="shared" si="50"/>
        <v/>
      </c>
      <c r="K481" s="85" t="str">
        <f t="shared" si="51"/>
        <v/>
      </c>
      <c r="L481" s="85" t="str">
        <f t="shared" si="52"/>
        <v/>
      </c>
      <c r="M481" s="85" t="str">
        <f t="shared" si="53"/>
        <v/>
      </c>
      <c r="N481" s="86" t="str">
        <f>IF(D480&gt;=$C$10,"",N480*H481-K481-SUMPRODUCT(--(MONTH(Podaci!$O$5:$O$25)=MONTH(E481)),--(YEAR(Podaci!$O$5:$O$25)=YEAR(E481)),Podaci!$P$5:$P$25))</f>
        <v/>
      </c>
      <c r="O481" s="108" t="str">
        <f>IF(D481&gt;$C$10,"",Podaci!$B$12*(D481=0)+Podaci!$B$14*(MOD(D481,12)=0)*(D481&lt;&gt;$C$10)+Podaci!$B$16)</f>
        <v/>
      </c>
      <c r="P481" s="108" t="str">
        <f>IF(D481&gt;$C$10,"",IF(Podaci!$B$5="kn",K481+O481,K481+O481/F481))</f>
        <v/>
      </c>
    </row>
    <row r="482" spans="4:16" x14ac:dyDescent="0.2">
      <c r="D482" s="25" t="str">
        <f t="shared" si="54"/>
        <v/>
      </c>
      <c r="E482" s="37" t="str">
        <f t="shared" si="55"/>
        <v/>
      </c>
      <c r="F482" s="104" t="str">
        <f>IF(D482&gt;$C$10,"",VLOOKUP(E482,Podaci!L:M,2))</f>
        <v/>
      </c>
      <c r="G482" s="28" t="str">
        <f>IF(D481&gt;=$C$10,"",VLOOKUP(E482,Podaci!E:G,3,TRUE))</f>
        <v/>
      </c>
      <c r="H482" s="34" t="str">
        <f>IF(D481&gt;=$C$10,"",VLOOKUP(E482,Podaci!E:J,6,TRUE))</f>
        <v/>
      </c>
      <c r="I482" s="34" t="str">
        <f t="shared" si="49"/>
        <v/>
      </c>
      <c r="J482" s="84" t="str">
        <f t="shared" si="50"/>
        <v/>
      </c>
      <c r="K482" s="85" t="str">
        <f t="shared" si="51"/>
        <v/>
      </c>
      <c r="L482" s="85" t="str">
        <f t="shared" si="52"/>
        <v/>
      </c>
      <c r="M482" s="85" t="str">
        <f t="shared" si="53"/>
        <v/>
      </c>
      <c r="N482" s="86" t="str">
        <f>IF(D481&gt;=$C$10,"",N481*H482-K482-SUMPRODUCT(--(MONTH(Podaci!$O$5:$O$25)=MONTH(E482)),--(YEAR(Podaci!$O$5:$O$25)=YEAR(E482)),Podaci!$P$5:$P$25))</f>
        <v/>
      </c>
      <c r="O482" s="108" t="str">
        <f>IF(D482&gt;$C$10,"",Podaci!$B$12*(D482=0)+Podaci!$B$14*(MOD(D482,12)=0)*(D482&lt;&gt;$C$10)+Podaci!$B$16)</f>
        <v/>
      </c>
      <c r="P482" s="108" t="str">
        <f>IF(D482&gt;$C$10,"",IF(Podaci!$B$5="kn",K482+O482,K482+O482/F482))</f>
        <v/>
      </c>
    </row>
    <row r="483" spans="4:16" x14ac:dyDescent="0.2">
      <c r="D483" s="25" t="str">
        <f t="shared" si="54"/>
        <v/>
      </c>
      <c r="E483" s="37" t="str">
        <f t="shared" si="55"/>
        <v/>
      </c>
      <c r="F483" s="104" t="str">
        <f>IF(D483&gt;$C$10,"",VLOOKUP(E483,Podaci!L:M,2))</f>
        <v/>
      </c>
      <c r="G483" s="28" t="str">
        <f>IF(D482&gt;=$C$10,"",VLOOKUP(E483,Podaci!E:G,3,TRUE))</f>
        <v/>
      </c>
      <c r="H483" s="34" t="str">
        <f>IF(D482&gt;=$C$10,"",VLOOKUP(E483,Podaci!E:J,6,TRUE))</f>
        <v/>
      </c>
      <c r="I483" s="34" t="str">
        <f t="shared" si="49"/>
        <v/>
      </c>
      <c r="J483" s="84" t="str">
        <f t="shared" si="50"/>
        <v/>
      </c>
      <c r="K483" s="85" t="str">
        <f t="shared" si="51"/>
        <v/>
      </c>
      <c r="L483" s="85" t="str">
        <f t="shared" si="52"/>
        <v/>
      </c>
      <c r="M483" s="85" t="str">
        <f t="shared" si="53"/>
        <v/>
      </c>
      <c r="N483" s="86" t="str">
        <f>IF(D482&gt;=$C$10,"",N482*H483-K483-SUMPRODUCT(--(MONTH(Podaci!$O$5:$O$25)=MONTH(E483)),--(YEAR(Podaci!$O$5:$O$25)=YEAR(E483)),Podaci!$P$5:$P$25))</f>
        <v/>
      </c>
      <c r="O483" s="108" t="str">
        <f>IF(D483&gt;$C$10,"",Podaci!$B$12*(D483=0)+Podaci!$B$14*(MOD(D483,12)=0)*(D483&lt;&gt;$C$10)+Podaci!$B$16)</f>
        <v/>
      </c>
      <c r="P483" s="108" t="str">
        <f>IF(D483&gt;$C$10,"",IF(Podaci!$B$5="kn",K483+O483,K483+O483/F483))</f>
        <v/>
      </c>
    </row>
  </sheetData>
  <sheetProtection password="DF2B" sheet="1" objects="1" scenarios="1"/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F7720"/>
  <sheetViews>
    <sheetView showGridLines="0" zoomScaleNormal="75" workbookViewId="0">
      <pane ySplit="5" topLeftCell="A6" activePane="bottomLeft" state="frozen"/>
      <selection pane="bottomLeft" activeCell="A2" sqref="A2"/>
    </sheetView>
  </sheetViews>
  <sheetFormatPr defaultRowHeight="12.95" customHeight="1" x14ac:dyDescent="0.2"/>
  <cols>
    <col min="1" max="1" width="9.140625" style="11"/>
    <col min="2" max="2" width="9.140625" style="21"/>
    <col min="3" max="3" width="0" style="22" hidden="1" customWidth="1"/>
    <col min="4" max="4" width="0" style="4" hidden="1" customWidth="1"/>
    <col min="5" max="16384" width="9.140625" style="4"/>
  </cols>
  <sheetData>
    <row r="1" spans="1:6" ht="15.75" x14ac:dyDescent="0.25">
      <c r="A1" s="1" t="s">
        <v>56</v>
      </c>
      <c r="B1" s="2"/>
      <c r="C1" s="3"/>
    </row>
    <row r="2" spans="1:6" ht="12.95" customHeight="1" x14ac:dyDescent="0.2">
      <c r="A2" s="5" t="s">
        <v>1</v>
      </c>
      <c r="B2" s="2"/>
      <c r="C2" s="3"/>
    </row>
    <row r="3" spans="1:6" ht="12.95" customHeight="1" x14ac:dyDescent="0.2">
      <c r="A3" s="6" t="s">
        <v>0</v>
      </c>
      <c r="B3" s="2"/>
      <c r="C3" s="3"/>
    </row>
    <row r="4" spans="1:6" ht="12.95" customHeight="1" x14ac:dyDescent="0.2">
      <c r="A4" s="6"/>
      <c r="B4" s="2"/>
      <c r="C4" s="3"/>
    </row>
    <row r="5" spans="1:6" ht="12.95" customHeight="1" x14ac:dyDescent="0.2">
      <c r="A5" s="7"/>
      <c r="B5" s="8" t="s">
        <v>2</v>
      </c>
      <c r="C5" s="8" t="s">
        <v>3</v>
      </c>
    </row>
    <row r="6" spans="1:6" ht="12.95" customHeight="1" x14ac:dyDescent="0.2">
      <c r="A6" s="9">
        <v>35431</v>
      </c>
      <c r="B6" s="10">
        <v>6.8681999999999999</v>
      </c>
      <c r="C6" s="2">
        <v>4.0996179999999995</v>
      </c>
      <c r="E6" s="11"/>
    </row>
    <row r="7" spans="1:6" ht="12.95" customHeight="1" x14ac:dyDescent="0.2">
      <c r="A7" s="9">
        <v>35432</v>
      </c>
      <c r="B7" s="10">
        <v>6.8681999999999999</v>
      </c>
      <c r="C7" s="2">
        <v>4.0996179999999995</v>
      </c>
      <c r="F7" s="12"/>
    </row>
    <row r="8" spans="1:6" ht="12.95" customHeight="1" x14ac:dyDescent="0.2">
      <c r="A8" s="9">
        <v>35433</v>
      </c>
      <c r="B8" s="10">
        <v>6.8715999999999999</v>
      </c>
      <c r="C8" s="2">
        <v>4.08772</v>
      </c>
    </row>
    <row r="9" spans="1:6" ht="12.95" customHeight="1" x14ac:dyDescent="0.2">
      <c r="A9" s="9">
        <v>35434</v>
      </c>
      <c r="B9" s="10">
        <v>6.8880999999999997</v>
      </c>
      <c r="C9" s="2">
        <v>4.0929830000000003</v>
      </c>
    </row>
    <row r="10" spans="1:6" ht="12.95" customHeight="1" x14ac:dyDescent="0.2">
      <c r="A10" s="9">
        <v>35435</v>
      </c>
      <c r="B10" s="10">
        <v>6.8880999999999997</v>
      </c>
      <c r="C10" s="2">
        <v>4.0929830000000003</v>
      </c>
    </row>
    <row r="11" spans="1:6" ht="12.95" customHeight="1" x14ac:dyDescent="0.2">
      <c r="A11" s="9">
        <v>35436</v>
      </c>
      <c r="B11" s="10">
        <v>6.8880999999999997</v>
      </c>
      <c r="C11" s="2">
        <v>4.0929830000000003</v>
      </c>
    </row>
    <row r="12" spans="1:6" ht="12.95" customHeight="1" x14ac:dyDescent="0.2">
      <c r="A12" s="9">
        <v>35437</v>
      </c>
      <c r="B12" s="10">
        <v>6.8880999999999997</v>
      </c>
      <c r="C12" s="2">
        <v>4.0929830000000003</v>
      </c>
    </row>
    <row r="13" spans="1:6" ht="12.95" customHeight="1" x14ac:dyDescent="0.2">
      <c r="A13" s="9">
        <v>35438</v>
      </c>
      <c r="B13" s="10">
        <v>6.8997999999999999</v>
      </c>
      <c r="C13" s="2">
        <v>4.1079619999999997</v>
      </c>
    </row>
    <row r="14" spans="1:6" ht="12.95" customHeight="1" x14ac:dyDescent="0.2">
      <c r="A14" s="9">
        <v>35439</v>
      </c>
      <c r="B14" s="10">
        <v>6.9092000000000002</v>
      </c>
      <c r="C14" s="2">
        <v>4.1171929999999994</v>
      </c>
    </row>
    <row r="15" spans="1:6" ht="12.95" customHeight="1" x14ac:dyDescent="0.2">
      <c r="A15" s="9">
        <v>35440</v>
      </c>
      <c r="B15" s="10">
        <v>6.9138999999999999</v>
      </c>
      <c r="C15" s="2">
        <v>4.1031230000000001</v>
      </c>
    </row>
    <row r="16" spans="1:6" ht="12.95" customHeight="1" x14ac:dyDescent="0.2">
      <c r="A16" s="9">
        <v>35441</v>
      </c>
      <c r="B16" s="10">
        <v>6.9203000000000001</v>
      </c>
      <c r="C16" s="2">
        <v>4.0956470000000005</v>
      </c>
    </row>
    <row r="17" spans="1:5" ht="12.95" customHeight="1" x14ac:dyDescent="0.2">
      <c r="A17" s="9">
        <v>35442</v>
      </c>
      <c r="B17" s="10">
        <v>6.9203000000000001</v>
      </c>
      <c r="C17" s="2">
        <v>4.0956470000000005</v>
      </c>
    </row>
    <row r="18" spans="1:5" ht="12.95" customHeight="1" x14ac:dyDescent="0.2">
      <c r="A18" s="9">
        <v>35443</v>
      </c>
      <c r="B18" s="10">
        <v>6.9203000000000001</v>
      </c>
      <c r="C18" s="2">
        <v>4.0956470000000005</v>
      </c>
    </row>
    <row r="19" spans="1:5" ht="12.95" customHeight="1" x14ac:dyDescent="0.2">
      <c r="A19" s="9">
        <v>35444</v>
      </c>
      <c r="B19" s="10">
        <v>6.9151999999999996</v>
      </c>
      <c r="C19" s="2">
        <v>4.0990580000000003</v>
      </c>
    </row>
    <row r="20" spans="1:5" ht="12.95" customHeight="1" x14ac:dyDescent="0.2">
      <c r="A20" s="9">
        <v>35445</v>
      </c>
      <c r="B20" s="10">
        <v>6.9164000000000003</v>
      </c>
      <c r="C20" s="2">
        <v>4.1192880000000001</v>
      </c>
    </row>
    <row r="21" spans="1:5" ht="12.95" customHeight="1" x14ac:dyDescent="0.2">
      <c r="A21" s="9">
        <v>35446</v>
      </c>
      <c r="B21" s="10">
        <v>6.9077999999999999</v>
      </c>
      <c r="C21" s="2">
        <v>4.1212340000000003</v>
      </c>
    </row>
    <row r="22" spans="1:5" ht="12.95" customHeight="1" x14ac:dyDescent="0.2">
      <c r="A22" s="9">
        <v>35447</v>
      </c>
      <c r="B22" s="10">
        <v>6.9101999999999997</v>
      </c>
      <c r="C22" s="2">
        <v>4.1155090000000003</v>
      </c>
    </row>
    <row r="23" spans="1:5" ht="12.95" customHeight="1" x14ac:dyDescent="0.2">
      <c r="A23" s="9">
        <v>35448</v>
      </c>
      <c r="B23" s="10">
        <v>6.93</v>
      </c>
      <c r="C23" s="2">
        <v>4.1214460000000006</v>
      </c>
    </row>
    <row r="24" spans="1:5" ht="12.95" customHeight="1" x14ac:dyDescent="0.2">
      <c r="A24" s="9">
        <v>35449</v>
      </c>
      <c r="B24" s="10">
        <v>6.93</v>
      </c>
      <c r="C24" s="2">
        <v>4.1214460000000006</v>
      </c>
    </row>
    <row r="25" spans="1:5" ht="12.95" customHeight="1" x14ac:dyDescent="0.2">
      <c r="A25" s="9">
        <v>35450</v>
      </c>
      <c r="B25" s="10">
        <v>6.93</v>
      </c>
      <c r="C25" s="2">
        <v>4.1214460000000006</v>
      </c>
    </row>
    <row r="26" spans="1:5" ht="12.95" customHeight="1" x14ac:dyDescent="0.2">
      <c r="A26" s="9">
        <v>35451</v>
      </c>
      <c r="B26" s="10">
        <v>6.9454000000000002</v>
      </c>
      <c r="C26" s="2">
        <v>4.0908389999999999</v>
      </c>
    </row>
    <row r="27" spans="1:5" ht="12.95" customHeight="1" x14ac:dyDescent="0.2">
      <c r="A27" s="9">
        <v>35452</v>
      </c>
      <c r="B27" s="10">
        <v>6.9336000000000002</v>
      </c>
      <c r="C27" s="2">
        <v>4.09152</v>
      </c>
    </row>
    <row r="28" spans="1:5" ht="12.95" customHeight="1" x14ac:dyDescent="0.2">
      <c r="A28" s="9">
        <v>35453</v>
      </c>
      <c r="B28" s="10">
        <v>6.9405000000000001</v>
      </c>
      <c r="C28" s="2">
        <v>4.0898870000000001</v>
      </c>
    </row>
    <row r="29" spans="1:5" ht="12.95" customHeight="1" x14ac:dyDescent="0.2">
      <c r="A29" s="9">
        <v>35454</v>
      </c>
      <c r="B29" s="10">
        <v>6.9192</v>
      </c>
      <c r="C29" s="2">
        <v>4.092676</v>
      </c>
    </row>
    <row r="30" spans="1:5" ht="12.95" customHeight="1" x14ac:dyDescent="0.2">
      <c r="A30" s="9">
        <v>35455</v>
      </c>
      <c r="B30" s="10">
        <v>6.9016999999999999</v>
      </c>
      <c r="C30" s="2">
        <v>4.1093329999999995</v>
      </c>
    </row>
    <row r="31" spans="1:5" ht="12.95" customHeight="1" x14ac:dyDescent="0.2">
      <c r="A31" s="9">
        <v>35456</v>
      </c>
      <c r="B31" s="10">
        <v>6.9016999999999999</v>
      </c>
      <c r="C31" s="2">
        <v>4.1093329999999995</v>
      </c>
    </row>
    <row r="32" spans="1:5" ht="12.95" customHeight="1" x14ac:dyDescent="0.2">
      <c r="A32" s="9">
        <v>35457</v>
      </c>
      <c r="B32" s="10">
        <v>6.9016999999999999</v>
      </c>
      <c r="C32" s="2">
        <v>4.1093329999999995</v>
      </c>
      <c r="E32" s="11"/>
    </row>
    <row r="33" spans="1:3" ht="12.95" customHeight="1" x14ac:dyDescent="0.2">
      <c r="A33" s="9">
        <v>35458</v>
      </c>
      <c r="B33" s="10">
        <v>6.9187000000000003</v>
      </c>
      <c r="C33" s="2">
        <v>4.1266870000000004</v>
      </c>
    </row>
    <row r="34" spans="1:3" ht="12.95" customHeight="1" x14ac:dyDescent="0.2">
      <c r="A34" s="9">
        <v>35459</v>
      </c>
      <c r="B34" s="10">
        <v>6.9154999999999998</v>
      </c>
      <c r="C34" s="2">
        <v>4.1132999999999997</v>
      </c>
    </row>
    <row r="35" spans="1:3" ht="12.95" customHeight="1" x14ac:dyDescent="0.2">
      <c r="A35" s="9">
        <v>35460</v>
      </c>
      <c r="B35" s="10">
        <v>6.9005000000000001</v>
      </c>
      <c r="C35" s="2">
        <v>4.1191659999999999</v>
      </c>
    </row>
    <row r="36" spans="1:3" ht="12.95" customHeight="1" x14ac:dyDescent="0.2">
      <c r="A36" s="9">
        <v>35461</v>
      </c>
      <c r="B36" s="10">
        <v>6.9059999999999997</v>
      </c>
      <c r="C36" s="2">
        <v>4.0970319999999996</v>
      </c>
    </row>
    <row r="37" spans="1:3" ht="12.95" customHeight="1" x14ac:dyDescent="0.2">
      <c r="A37" s="9">
        <v>35462</v>
      </c>
      <c r="B37" s="10">
        <v>6.8814000000000002</v>
      </c>
      <c r="C37" s="2">
        <v>4.1076819999999996</v>
      </c>
    </row>
    <row r="38" spans="1:3" ht="12.95" customHeight="1" x14ac:dyDescent="0.2">
      <c r="A38" s="9">
        <v>35463</v>
      </c>
      <c r="B38" s="10">
        <v>6.8814000000000002</v>
      </c>
      <c r="C38" s="2">
        <v>4.1076819999999996</v>
      </c>
    </row>
    <row r="39" spans="1:3" ht="12.95" customHeight="1" x14ac:dyDescent="0.2">
      <c r="A39" s="9">
        <v>35464</v>
      </c>
      <c r="B39" s="10">
        <v>6.8814000000000002</v>
      </c>
      <c r="C39" s="2">
        <v>4.1076819999999996</v>
      </c>
    </row>
    <row r="40" spans="1:3" ht="12.95" customHeight="1" x14ac:dyDescent="0.2">
      <c r="A40" s="9">
        <v>35465</v>
      </c>
      <c r="B40" s="10">
        <v>6.8928000000000003</v>
      </c>
      <c r="C40" s="2">
        <v>4.1149589999999998</v>
      </c>
    </row>
    <row r="41" spans="1:3" ht="12.95" customHeight="1" x14ac:dyDescent="0.2">
      <c r="A41" s="9">
        <v>35466</v>
      </c>
      <c r="B41" s="10">
        <v>6.8917000000000002</v>
      </c>
      <c r="C41" s="2">
        <v>4.1208400000000003</v>
      </c>
    </row>
    <row r="42" spans="1:3" ht="12.95" customHeight="1" x14ac:dyDescent="0.2">
      <c r="A42" s="9">
        <v>35467</v>
      </c>
      <c r="B42" s="10">
        <v>6.9002999999999997</v>
      </c>
      <c r="C42" s="2">
        <v>4.1066079999999996</v>
      </c>
    </row>
    <row r="43" spans="1:3" ht="12.95" customHeight="1" x14ac:dyDescent="0.2">
      <c r="A43" s="9">
        <v>35468</v>
      </c>
      <c r="B43" s="10">
        <v>6.9301000000000004</v>
      </c>
      <c r="C43" s="2">
        <v>4.132644</v>
      </c>
    </row>
    <row r="44" spans="1:3" ht="12.95" customHeight="1" x14ac:dyDescent="0.2">
      <c r="A44" s="9">
        <v>35469</v>
      </c>
      <c r="B44" s="10">
        <v>6.9396000000000004</v>
      </c>
      <c r="C44" s="2">
        <v>4.1310019999999996</v>
      </c>
    </row>
    <row r="45" spans="1:3" ht="12.95" customHeight="1" x14ac:dyDescent="0.2">
      <c r="A45" s="9">
        <v>35470</v>
      </c>
      <c r="B45" s="10">
        <v>6.9396000000000004</v>
      </c>
      <c r="C45" s="2">
        <v>4.1310019999999996</v>
      </c>
    </row>
    <row r="46" spans="1:3" ht="12.95" customHeight="1" x14ac:dyDescent="0.2">
      <c r="A46" s="9">
        <v>35471</v>
      </c>
      <c r="B46" s="10">
        <v>6.9396000000000004</v>
      </c>
      <c r="C46" s="2">
        <v>4.1310019999999996</v>
      </c>
    </row>
    <row r="47" spans="1:3" ht="12.95" customHeight="1" x14ac:dyDescent="0.2">
      <c r="A47" s="9">
        <v>35472</v>
      </c>
      <c r="B47" s="10">
        <v>6.9322999999999997</v>
      </c>
      <c r="C47" s="2">
        <v>4.1572740000000001</v>
      </c>
    </row>
    <row r="48" spans="1:3" ht="12.95" customHeight="1" x14ac:dyDescent="0.2">
      <c r="A48" s="9">
        <v>35473</v>
      </c>
      <c r="B48" s="10">
        <v>6.9306000000000001</v>
      </c>
      <c r="C48" s="2">
        <v>4.1589840000000002</v>
      </c>
    </row>
    <row r="49" spans="1:3" ht="12.95" customHeight="1" x14ac:dyDescent="0.2">
      <c r="A49" s="9">
        <v>35474</v>
      </c>
      <c r="B49" s="10">
        <v>6.9359000000000002</v>
      </c>
      <c r="C49" s="2">
        <v>4.1637779999999998</v>
      </c>
    </row>
    <row r="50" spans="1:3" ht="12.95" customHeight="1" x14ac:dyDescent="0.2">
      <c r="A50" s="9">
        <v>35475</v>
      </c>
      <c r="B50" s="10">
        <v>6.9352</v>
      </c>
      <c r="C50" s="2">
        <v>4.1395189999999999</v>
      </c>
    </row>
    <row r="51" spans="1:3" ht="12.95" customHeight="1" x14ac:dyDescent="0.2">
      <c r="A51" s="9">
        <v>35476</v>
      </c>
      <c r="B51" s="10">
        <v>6.9287999999999998</v>
      </c>
      <c r="C51" s="2">
        <v>4.1177950000000001</v>
      </c>
    </row>
    <row r="52" spans="1:3" ht="12.95" customHeight="1" x14ac:dyDescent="0.2">
      <c r="A52" s="9">
        <v>35477</v>
      </c>
      <c r="B52" s="10">
        <v>6.9287999999999998</v>
      </c>
      <c r="C52" s="2">
        <v>4.1177950000000001</v>
      </c>
    </row>
    <row r="53" spans="1:3" ht="12.95" customHeight="1" x14ac:dyDescent="0.2">
      <c r="A53" s="9">
        <v>35478</v>
      </c>
      <c r="B53" s="10">
        <v>6.9287999999999998</v>
      </c>
      <c r="C53" s="2">
        <v>4.1177950000000001</v>
      </c>
    </row>
    <row r="54" spans="1:3" ht="12.95" customHeight="1" x14ac:dyDescent="0.2">
      <c r="A54" s="9">
        <v>35479</v>
      </c>
      <c r="B54" s="10">
        <v>6.9260999999999999</v>
      </c>
      <c r="C54" s="2">
        <v>4.0934020000000002</v>
      </c>
    </row>
    <row r="55" spans="1:3" ht="12.95" customHeight="1" x14ac:dyDescent="0.2">
      <c r="A55" s="9">
        <v>35480</v>
      </c>
      <c r="B55" s="10">
        <v>6.9320000000000004</v>
      </c>
      <c r="C55" s="2">
        <v>4.094938</v>
      </c>
    </row>
    <row r="56" spans="1:3" ht="12.95" customHeight="1" x14ac:dyDescent="0.2">
      <c r="A56" s="9">
        <v>35481</v>
      </c>
      <c r="B56" s="10">
        <v>6.93</v>
      </c>
      <c r="C56" s="2">
        <v>4.0792270000000004</v>
      </c>
    </row>
    <row r="57" spans="1:3" ht="12.95" customHeight="1" x14ac:dyDescent="0.2">
      <c r="A57" s="9">
        <v>35482</v>
      </c>
      <c r="B57" s="10">
        <v>6.9454000000000002</v>
      </c>
      <c r="C57" s="2">
        <v>4.0735660000000005</v>
      </c>
    </row>
    <row r="58" spans="1:3" ht="12.95" customHeight="1" x14ac:dyDescent="0.2">
      <c r="A58" s="9">
        <v>35483</v>
      </c>
      <c r="B58" s="10">
        <v>6.9172000000000002</v>
      </c>
      <c r="C58" s="2">
        <v>4.0784260000000003</v>
      </c>
    </row>
    <row r="59" spans="1:3" ht="12.95" customHeight="1" x14ac:dyDescent="0.2">
      <c r="A59" s="9">
        <v>35484</v>
      </c>
      <c r="B59" s="10">
        <v>6.9172000000000002</v>
      </c>
      <c r="C59" s="2">
        <v>4.0784260000000003</v>
      </c>
    </row>
    <row r="60" spans="1:3" ht="12.95" customHeight="1" x14ac:dyDescent="0.2">
      <c r="A60" s="9">
        <v>35485</v>
      </c>
      <c r="B60" s="10">
        <v>6.9172000000000002</v>
      </c>
      <c r="C60" s="2">
        <v>4.0784260000000003</v>
      </c>
    </row>
    <row r="61" spans="1:3" ht="12.95" customHeight="1" x14ac:dyDescent="0.2">
      <c r="A61" s="9">
        <v>35486</v>
      </c>
      <c r="B61" s="10">
        <v>6.9221000000000004</v>
      </c>
      <c r="C61" s="2">
        <v>4.1035579999999996</v>
      </c>
    </row>
    <row r="62" spans="1:3" ht="12.95" customHeight="1" x14ac:dyDescent="0.2">
      <c r="A62" s="9">
        <v>35487</v>
      </c>
      <c r="B62" s="10">
        <v>6.9340999999999999</v>
      </c>
      <c r="C62" s="2">
        <v>4.0987040000000006</v>
      </c>
    </row>
    <row r="63" spans="1:3" ht="12.95" customHeight="1" x14ac:dyDescent="0.2">
      <c r="A63" s="9">
        <v>35488</v>
      </c>
      <c r="B63" s="10">
        <v>6.9237000000000002</v>
      </c>
      <c r="C63" s="2">
        <v>4.0878540000000001</v>
      </c>
    </row>
    <row r="64" spans="1:3" ht="12.95" customHeight="1" x14ac:dyDescent="0.2">
      <c r="A64" s="9">
        <v>35489</v>
      </c>
      <c r="B64" s="10">
        <v>6.9401999999999999</v>
      </c>
      <c r="C64" s="2">
        <v>4.0848320000000005</v>
      </c>
    </row>
    <row r="65" spans="1:3" ht="12.95" customHeight="1" x14ac:dyDescent="0.2">
      <c r="A65" s="9">
        <v>35490</v>
      </c>
      <c r="B65" s="10">
        <v>6.9344999999999999</v>
      </c>
      <c r="C65" s="2">
        <v>4.0888409999999995</v>
      </c>
    </row>
    <row r="66" spans="1:3" ht="12.95" customHeight="1" x14ac:dyDescent="0.2">
      <c r="A66" s="9">
        <v>35491</v>
      </c>
      <c r="B66" s="10">
        <v>6.9344999999999999</v>
      </c>
      <c r="C66" s="2">
        <v>4.0888409999999995</v>
      </c>
    </row>
    <row r="67" spans="1:3" ht="12.95" customHeight="1" x14ac:dyDescent="0.2">
      <c r="A67" s="9">
        <v>35492</v>
      </c>
      <c r="B67" s="10">
        <v>6.9344999999999999</v>
      </c>
      <c r="C67" s="2">
        <v>4.0888409999999995</v>
      </c>
    </row>
    <row r="68" spans="1:3" ht="12.95" customHeight="1" x14ac:dyDescent="0.2">
      <c r="A68" s="9">
        <v>35493</v>
      </c>
      <c r="B68" s="10">
        <v>6.9280999999999997</v>
      </c>
      <c r="C68" s="2">
        <v>4.0944130000000003</v>
      </c>
    </row>
    <row r="69" spans="1:3" ht="12.95" customHeight="1" x14ac:dyDescent="0.2">
      <c r="A69" s="9">
        <v>35494</v>
      </c>
      <c r="B69" s="10">
        <v>6.9466000000000001</v>
      </c>
      <c r="C69" s="2">
        <v>4.1137049999999995</v>
      </c>
    </row>
    <row r="70" spans="1:3" ht="12.95" customHeight="1" x14ac:dyDescent="0.2">
      <c r="A70" s="9">
        <v>35495</v>
      </c>
      <c r="B70" s="10">
        <v>6.9459999999999997</v>
      </c>
      <c r="C70" s="2">
        <v>4.120209</v>
      </c>
    </row>
    <row r="71" spans="1:3" ht="12.95" customHeight="1" x14ac:dyDescent="0.2">
      <c r="A71" s="9">
        <v>35496</v>
      </c>
      <c r="B71" s="10">
        <v>6.9546000000000001</v>
      </c>
      <c r="C71" s="2">
        <v>4.1314510000000002</v>
      </c>
    </row>
    <row r="72" spans="1:3" ht="12.95" customHeight="1" x14ac:dyDescent="0.2">
      <c r="A72" s="9">
        <v>35497</v>
      </c>
      <c r="B72" s="10">
        <v>6.9462000000000002</v>
      </c>
      <c r="C72" s="2">
        <v>4.1446019999999999</v>
      </c>
    </row>
    <row r="73" spans="1:3" ht="12.95" customHeight="1" x14ac:dyDescent="0.2">
      <c r="A73" s="9">
        <v>35498</v>
      </c>
      <c r="B73" s="10">
        <v>6.9462000000000002</v>
      </c>
      <c r="C73" s="2">
        <v>4.1446019999999999</v>
      </c>
    </row>
    <row r="74" spans="1:3" ht="12.95" customHeight="1" x14ac:dyDescent="0.2">
      <c r="A74" s="9">
        <v>35499</v>
      </c>
      <c r="B74" s="10">
        <v>6.9462000000000002</v>
      </c>
      <c r="C74" s="2">
        <v>4.1446019999999999</v>
      </c>
    </row>
    <row r="75" spans="1:3" ht="12.95" customHeight="1" x14ac:dyDescent="0.2">
      <c r="A75" s="9">
        <v>35500</v>
      </c>
      <c r="B75" s="10">
        <v>6.9356999999999998</v>
      </c>
      <c r="C75" s="2">
        <v>4.1354959999999998</v>
      </c>
    </row>
    <row r="76" spans="1:3" ht="12.95" customHeight="1" x14ac:dyDescent="0.2">
      <c r="A76" s="9">
        <v>35501</v>
      </c>
      <c r="B76" s="10">
        <v>6.9268999999999998</v>
      </c>
      <c r="C76" s="2">
        <v>4.1269359999999997</v>
      </c>
    </row>
    <row r="77" spans="1:3" ht="12.95" customHeight="1" x14ac:dyDescent="0.2">
      <c r="A77" s="9">
        <v>35502</v>
      </c>
      <c r="B77" s="10">
        <v>6.9428000000000001</v>
      </c>
      <c r="C77" s="2">
        <v>4.1433800000000005</v>
      </c>
    </row>
    <row r="78" spans="1:3" ht="12.95" customHeight="1" x14ac:dyDescent="0.2">
      <c r="A78" s="9">
        <v>35503</v>
      </c>
      <c r="B78" s="10">
        <v>6.9246999999999996</v>
      </c>
      <c r="C78" s="2">
        <v>4.1609590000000001</v>
      </c>
    </row>
    <row r="79" spans="1:3" ht="12.95" customHeight="1" x14ac:dyDescent="0.2">
      <c r="A79" s="9">
        <v>35504</v>
      </c>
      <c r="B79" s="10">
        <v>6.9278000000000004</v>
      </c>
      <c r="C79" s="2">
        <v>4.1521020000000002</v>
      </c>
    </row>
    <row r="80" spans="1:3" ht="12.95" customHeight="1" x14ac:dyDescent="0.2">
      <c r="A80" s="9">
        <v>35505</v>
      </c>
      <c r="B80" s="10">
        <v>6.9278000000000004</v>
      </c>
      <c r="C80" s="2">
        <v>4.1521020000000002</v>
      </c>
    </row>
    <row r="81" spans="1:3" ht="12.95" customHeight="1" x14ac:dyDescent="0.2">
      <c r="A81" s="9">
        <v>35506</v>
      </c>
      <c r="B81" s="10">
        <v>6.9278000000000004</v>
      </c>
      <c r="C81" s="2">
        <v>4.1521020000000002</v>
      </c>
    </row>
    <row r="82" spans="1:3" ht="12.95" customHeight="1" x14ac:dyDescent="0.2">
      <c r="A82" s="9">
        <v>35507</v>
      </c>
      <c r="B82" s="10">
        <v>6.9268000000000001</v>
      </c>
      <c r="C82" s="2">
        <v>4.1555099999999996</v>
      </c>
    </row>
    <row r="83" spans="1:3" ht="12.95" customHeight="1" x14ac:dyDescent="0.2">
      <c r="A83" s="9">
        <v>35508</v>
      </c>
      <c r="B83" s="10">
        <v>6.9165000000000001</v>
      </c>
      <c r="C83" s="2">
        <v>4.1497780000000004</v>
      </c>
    </row>
    <row r="84" spans="1:3" ht="12.95" customHeight="1" x14ac:dyDescent="0.2">
      <c r="A84" s="9">
        <v>35509</v>
      </c>
      <c r="B84" s="10">
        <v>6.9198000000000004</v>
      </c>
      <c r="C84" s="2">
        <v>4.1585799999999997</v>
      </c>
    </row>
    <row r="85" spans="1:3" ht="12.95" customHeight="1" x14ac:dyDescent="0.2">
      <c r="A85" s="9">
        <v>35510</v>
      </c>
      <c r="B85" s="10">
        <v>6.9114000000000004</v>
      </c>
      <c r="C85" s="2">
        <v>4.1772049999999998</v>
      </c>
    </row>
    <row r="86" spans="1:3" ht="12.95" customHeight="1" x14ac:dyDescent="0.2">
      <c r="A86" s="9">
        <v>35511</v>
      </c>
      <c r="B86" s="10">
        <v>6.9189999999999996</v>
      </c>
      <c r="C86" s="2">
        <v>4.1427829999999997</v>
      </c>
    </row>
    <row r="87" spans="1:3" ht="12.95" customHeight="1" x14ac:dyDescent="0.2">
      <c r="A87" s="9">
        <v>35512</v>
      </c>
      <c r="B87" s="10">
        <v>6.9189999999999996</v>
      </c>
      <c r="C87" s="2">
        <v>4.1427829999999997</v>
      </c>
    </row>
    <row r="88" spans="1:3" ht="12.95" customHeight="1" x14ac:dyDescent="0.2">
      <c r="A88" s="9">
        <v>35513</v>
      </c>
      <c r="B88" s="10">
        <v>6.9189999999999996</v>
      </c>
      <c r="C88" s="2">
        <v>4.1427829999999997</v>
      </c>
    </row>
    <row r="89" spans="1:3" ht="12.95" customHeight="1" x14ac:dyDescent="0.2">
      <c r="A89" s="9">
        <v>35514</v>
      </c>
      <c r="B89" s="10">
        <v>6.9314</v>
      </c>
      <c r="C89" s="2">
        <v>4.1340279999999998</v>
      </c>
    </row>
    <row r="90" spans="1:3" ht="12.95" customHeight="1" x14ac:dyDescent="0.2">
      <c r="A90" s="9">
        <v>35515</v>
      </c>
      <c r="B90" s="10">
        <v>6.9447999999999999</v>
      </c>
      <c r="C90" s="2">
        <v>4.1430410000000002</v>
      </c>
    </row>
    <row r="91" spans="1:3" ht="12.95" customHeight="1" x14ac:dyDescent="0.2">
      <c r="A91" s="9">
        <v>35516</v>
      </c>
      <c r="B91" s="10">
        <v>6.9362000000000004</v>
      </c>
      <c r="C91" s="2">
        <v>4.1169139999999995</v>
      </c>
    </row>
    <row r="92" spans="1:3" ht="12.95" customHeight="1" x14ac:dyDescent="0.2">
      <c r="A92" s="9">
        <v>35517</v>
      </c>
      <c r="B92" s="10">
        <v>6.9432999999999998</v>
      </c>
      <c r="C92" s="2">
        <v>4.1236009999999998</v>
      </c>
    </row>
    <row r="93" spans="1:3" ht="12.95" customHeight="1" x14ac:dyDescent="0.2">
      <c r="A93" s="9">
        <v>35518</v>
      </c>
      <c r="B93" s="10">
        <v>6.9480000000000004</v>
      </c>
      <c r="C93" s="2">
        <v>4.1407910000000001</v>
      </c>
    </row>
    <row r="94" spans="1:3" ht="12.95" customHeight="1" x14ac:dyDescent="0.2">
      <c r="A94" s="9">
        <v>35519</v>
      </c>
      <c r="B94" s="10">
        <v>6.9480000000000004</v>
      </c>
      <c r="C94" s="2">
        <v>4.1407910000000001</v>
      </c>
    </row>
    <row r="95" spans="1:3" ht="12.95" customHeight="1" x14ac:dyDescent="0.2">
      <c r="A95" s="9">
        <v>35520</v>
      </c>
      <c r="B95" s="10">
        <v>6.9480000000000004</v>
      </c>
      <c r="C95" s="2">
        <v>4.1407910000000001</v>
      </c>
    </row>
    <row r="96" spans="1:3" ht="12.95" customHeight="1" x14ac:dyDescent="0.2">
      <c r="A96" s="9">
        <v>35521</v>
      </c>
      <c r="B96" s="10">
        <v>6.9480000000000004</v>
      </c>
      <c r="C96" s="2">
        <v>4.1407910000000001</v>
      </c>
    </row>
    <row r="97" spans="1:3" ht="12.95" customHeight="1" x14ac:dyDescent="0.2">
      <c r="A97" s="9">
        <v>35522</v>
      </c>
      <c r="B97" s="10">
        <v>6.9287000000000001</v>
      </c>
      <c r="C97" s="2">
        <v>4.1286680000000002</v>
      </c>
    </row>
    <row r="98" spans="1:3" ht="12.95" customHeight="1" x14ac:dyDescent="0.2">
      <c r="A98" s="9">
        <v>35523</v>
      </c>
      <c r="B98" s="10">
        <v>6.9577</v>
      </c>
      <c r="C98" s="2">
        <v>4.1379199999999994</v>
      </c>
    </row>
    <row r="99" spans="1:3" ht="12.95" customHeight="1" x14ac:dyDescent="0.2">
      <c r="A99" s="9">
        <v>35524</v>
      </c>
      <c r="B99" s="10">
        <v>6.9505999999999997</v>
      </c>
      <c r="C99" s="2">
        <v>4.1511529999999999</v>
      </c>
    </row>
    <row r="100" spans="1:3" ht="12.95" customHeight="1" x14ac:dyDescent="0.2">
      <c r="A100" s="9">
        <v>35525</v>
      </c>
      <c r="B100" s="10">
        <v>6.9584000000000001</v>
      </c>
      <c r="C100" s="2">
        <v>4.1658620000000006</v>
      </c>
    </row>
    <row r="101" spans="1:3" ht="12.95" customHeight="1" x14ac:dyDescent="0.2">
      <c r="A101" s="9">
        <v>35526</v>
      </c>
      <c r="B101" s="10">
        <v>6.9584000000000001</v>
      </c>
      <c r="C101" s="2">
        <v>4.1658620000000006</v>
      </c>
    </row>
    <row r="102" spans="1:3" ht="12.95" customHeight="1" x14ac:dyDescent="0.2">
      <c r="A102" s="9">
        <v>35527</v>
      </c>
      <c r="B102" s="10">
        <v>6.9584000000000001</v>
      </c>
      <c r="C102" s="2">
        <v>4.1658620000000006</v>
      </c>
    </row>
    <row r="103" spans="1:3" ht="12.95" customHeight="1" x14ac:dyDescent="0.2">
      <c r="A103" s="9">
        <v>35528</v>
      </c>
      <c r="B103" s="10">
        <v>6.9715999999999996</v>
      </c>
      <c r="C103" s="2">
        <v>4.1637779999999998</v>
      </c>
    </row>
    <row r="104" spans="1:3" ht="12.95" customHeight="1" x14ac:dyDescent="0.2">
      <c r="A104" s="9">
        <v>35529</v>
      </c>
      <c r="B104" s="10">
        <v>6.9885999999999999</v>
      </c>
      <c r="C104" s="2">
        <v>4.1558060000000001</v>
      </c>
    </row>
    <row r="105" spans="1:3" ht="12.95" customHeight="1" x14ac:dyDescent="0.2">
      <c r="A105" s="9">
        <v>35530</v>
      </c>
      <c r="B105" s="10">
        <v>6.9813999999999998</v>
      </c>
      <c r="C105" s="2">
        <v>4.165292</v>
      </c>
    </row>
    <row r="106" spans="1:3" ht="12.95" customHeight="1" x14ac:dyDescent="0.2">
      <c r="A106" s="9">
        <v>35531</v>
      </c>
      <c r="B106" s="10">
        <v>6.9903000000000004</v>
      </c>
      <c r="C106" s="2">
        <v>4.1808870000000002</v>
      </c>
    </row>
    <row r="107" spans="1:3" ht="12.95" customHeight="1" x14ac:dyDescent="0.2">
      <c r="A107" s="9">
        <v>35532</v>
      </c>
      <c r="B107" s="10">
        <v>6.9728000000000003</v>
      </c>
      <c r="C107" s="2">
        <v>4.1853750000000005</v>
      </c>
    </row>
    <row r="108" spans="1:3" ht="12.95" customHeight="1" x14ac:dyDescent="0.2">
      <c r="A108" s="9">
        <v>35533</v>
      </c>
      <c r="B108" s="10">
        <v>6.9728000000000003</v>
      </c>
      <c r="C108" s="2">
        <v>4.1853750000000005</v>
      </c>
    </row>
    <row r="109" spans="1:3" ht="12.95" customHeight="1" x14ac:dyDescent="0.2">
      <c r="A109" s="9">
        <v>35534</v>
      </c>
      <c r="B109" s="10">
        <v>6.9728000000000003</v>
      </c>
      <c r="C109" s="2">
        <v>4.1853750000000005</v>
      </c>
    </row>
    <row r="110" spans="1:3" ht="12.95" customHeight="1" x14ac:dyDescent="0.2">
      <c r="A110" s="9">
        <v>35535</v>
      </c>
      <c r="B110" s="10">
        <v>6.9805000000000001</v>
      </c>
      <c r="C110" s="2">
        <v>4.197648</v>
      </c>
    </row>
    <row r="111" spans="1:3" ht="12.95" customHeight="1" x14ac:dyDescent="0.2">
      <c r="A111" s="9">
        <v>35536</v>
      </c>
      <c r="B111" s="10">
        <v>6.9881000000000002</v>
      </c>
      <c r="C111" s="2">
        <v>4.214296</v>
      </c>
    </row>
    <row r="112" spans="1:3" ht="12.95" customHeight="1" x14ac:dyDescent="0.2">
      <c r="A112" s="9">
        <v>35537</v>
      </c>
      <c r="B112" s="10">
        <v>6.9779</v>
      </c>
      <c r="C112" s="2">
        <v>4.2038989999999998</v>
      </c>
    </row>
    <row r="113" spans="1:3" ht="12.95" customHeight="1" x14ac:dyDescent="0.2">
      <c r="A113" s="9">
        <v>35538</v>
      </c>
      <c r="B113" s="10">
        <v>6.9778000000000002</v>
      </c>
      <c r="C113" s="2">
        <v>4.2003740000000001</v>
      </c>
    </row>
    <row r="114" spans="1:3" ht="12.95" customHeight="1" x14ac:dyDescent="0.2">
      <c r="A114" s="9">
        <v>35539</v>
      </c>
      <c r="B114" s="10">
        <v>6.9877000000000002</v>
      </c>
      <c r="C114" s="2">
        <v>4.2020999999999997</v>
      </c>
    </row>
    <row r="115" spans="1:3" ht="12.95" customHeight="1" x14ac:dyDescent="0.2">
      <c r="A115" s="9">
        <v>35540</v>
      </c>
      <c r="B115" s="10">
        <v>6.9877000000000002</v>
      </c>
      <c r="C115" s="2">
        <v>4.2020999999999997</v>
      </c>
    </row>
    <row r="116" spans="1:3" ht="12.95" customHeight="1" x14ac:dyDescent="0.2">
      <c r="A116" s="9">
        <v>35541</v>
      </c>
      <c r="B116" s="10">
        <v>6.9877000000000002</v>
      </c>
      <c r="C116" s="2">
        <v>4.2020999999999997</v>
      </c>
    </row>
    <row r="117" spans="1:3" ht="12.95" customHeight="1" x14ac:dyDescent="0.2">
      <c r="A117" s="9">
        <v>35542</v>
      </c>
      <c r="B117" s="10">
        <v>6.9675000000000002</v>
      </c>
      <c r="C117" s="2">
        <v>4.1990429999999996</v>
      </c>
    </row>
    <row r="118" spans="1:3" ht="12.95" customHeight="1" x14ac:dyDescent="0.2">
      <c r="A118" s="9">
        <v>35543</v>
      </c>
      <c r="B118" s="10">
        <v>6.9657999999999998</v>
      </c>
      <c r="C118" s="2">
        <v>4.1989839999999994</v>
      </c>
    </row>
    <row r="119" spans="1:3" ht="12.95" customHeight="1" x14ac:dyDescent="0.2">
      <c r="A119" s="9">
        <v>35544</v>
      </c>
      <c r="B119" s="10">
        <v>6.9714999999999998</v>
      </c>
      <c r="C119" s="2">
        <v>4.1894879999999999</v>
      </c>
    </row>
    <row r="120" spans="1:3" ht="12.95" customHeight="1" x14ac:dyDescent="0.2">
      <c r="A120" s="9">
        <v>35545</v>
      </c>
      <c r="B120" s="10">
        <v>6.9549000000000003</v>
      </c>
      <c r="C120" s="2">
        <v>4.1852450000000001</v>
      </c>
    </row>
    <row r="121" spans="1:3" ht="12.95" customHeight="1" x14ac:dyDescent="0.2">
      <c r="A121" s="9">
        <v>35546</v>
      </c>
      <c r="B121" s="10">
        <v>6.9523000000000001</v>
      </c>
      <c r="C121" s="2">
        <v>4.1955369999999998</v>
      </c>
    </row>
    <row r="122" spans="1:3" ht="12.95" customHeight="1" x14ac:dyDescent="0.2">
      <c r="A122" s="9">
        <v>35547</v>
      </c>
      <c r="B122" s="10">
        <v>6.9523000000000001</v>
      </c>
      <c r="C122" s="2">
        <v>4.1955369999999998</v>
      </c>
    </row>
    <row r="123" spans="1:3" ht="12.95" customHeight="1" x14ac:dyDescent="0.2">
      <c r="A123" s="9">
        <v>35548</v>
      </c>
      <c r="B123" s="10">
        <v>6.9523000000000001</v>
      </c>
      <c r="C123" s="2">
        <v>4.1955369999999998</v>
      </c>
    </row>
    <row r="124" spans="1:3" ht="12.95" customHeight="1" x14ac:dyDescent="0.2">
      <c r="A124" s="9">
        <v>35549</v>
      </c>
      <c r="B124" s="10">
        <v>6.9748999999999999</v>
      </c>
      <c r="C124" s="2">
        <v>4.2024210000000002</v>
      </c>
    </row>
    <row r="125" spans="1:3" ht="12.95" customHeight="1" x14ac:dyDescent="0.2">
      <c r="A125" s="9">
        <v>35550</v>
      </c>
      <c r="B125" s="10">
        <v>6.9894999999999996</v>
      </c>
      <c r="C125" s="2">
        <v>4.2052529999999999</v>
      </c>
    </row>
    <row r="126" spans="1:3" ht="12.95" customHeight="1" x14ac:dyDescent="0.2">
      <c r="A126" s="9">
        <v>35551</v>
      </c>
      <c r="B126" s="10">
        <v>6.9779999999999998</v>
      </c>
      <c r="C126" s="2">
        <v>4.2088559999999999</v>
      </c>
    </row>
    <row r="127" spans="1:3" ht="12.95" customHeight="1" x14ac:dyDescent="0.2">
      <c r="A127" s="9">
        <v>35552</v>
      </c>
      <c r="B127" s="10">
        <v>6.9779999999999998</v>
      </c>
      <c r="C127" s="2">
        <v>4.2088559999999999</v>
      </c>
    </row>
    <row r="128" spans="1:3" ht="12.95" customHeight="1" x14ac:dyDescent="0.2">
      <c r="A128" s="9">
        <v>35553</v>
      </c>
      <c r="B128" s="10">
        <v>6.9764999999999997</v>
      </c>
      <c r="C128" s="2">
        <v>4.2042760000000001</v>
      </c>
    </row>
    <row r="129" spans="1:3" ht="12.95" customHeight="1" x14ac:dyDescent="0.2">
      <c r="A129" s="9">
        <v>35554</v>
      </c>
      <c r="B129" s="10">
        <v>6.9764999999999997</v>
      </c>
      <c r="C129" s="2">
        <v>4.2042760000000001</v>
      </c>
    </row>
    <row r="130" spans="1:3" ht="12.95" customHeight="1" x14ac:dyDescent="0.2">
      <c r="A130" s="9">
        <v>35555</v>
      </c>
      <c r="B130" s="10">
        <v>6.9764999999999997</v>
      </c>
      <c r="C130" s="2">
        <v>4.2042760000000001</v>
      </c>
    </row>
    <row r="131" spans="1:3" ht="12.95" customHeight="1" x14ac:dyDescent="0.2">
      <c r="A131" s="9">
        <v>35556</v>
      </c>
      <c r="B131" s="10">
        <v>6.9775</v>
      </c>
      <c r="C131" s="2">
        <v>4.2043299999999997</v>
      </c>
    </row>
    <row r="132" spans="1:3" ht="12.95" customHeight="1" x14ac:dyDescent="0.2">
      <c r="A132" s="9">
        <v>35557</v>
      </c>
      <c r="B132" s="10">
        <v>6.9678000000000004</v>
      </c>
      <c r="C132" s="2">
        <v>4.204993</v>
      </c>
    </row>
    <row r="133" spans="1:3" ht="12.95" customHeight="1" x14ac:dyDescent="0.2">
      <c r="A133" s="9">
        <v>35558</v>
      </c>
      <c r="B133" s="10">
        <v>6.9646999999999997</v>
      </c>
      <c r="C133" s="2">
        <v>4.2098230000000001</v>
      </c>
    </row>
    <row r="134" spans="1:3" ht="12.95" customHeight="1" x14ac:dyDescent="0.2">
      <c r="A134" s="9">
        <v>35559</v>
      </c>
      <c r="B134" s="10">
        <v>6.9641000000000002</v>
      </c>
      <c r="C134" s="2">
        <v>4.2226090000000003</v>
      </c>
    </row>
    <row r="135" spans="1:3" ht="12.95" customHeight="1" x14ac:dyDescent="0.2">
      <c r="A135" s="9">
        <v>35560</v>
      </c>
      <c r="B135" s="10">
        <v>6.9500999999999999</v>
      </c>
      <c r="C135" s="2">
        <v>4.2261839999999999</v>
      </c>
    </row>
    <row r="136" spans="1:3" ht="12.95" customHeight="1" x14ac:dyDescent="0.2">
      <c r="A136" s="9">
        <v>35561</v>
      </c>
      <c r="B136" s="10">
        <v>6.9500999999999999</v>
      </c>
      <c r="C136" s="2">
        <v>4.2261839999999999</v>
      </c>
    </row>
    <row r="137" spans="1:3" ht="12.95" customHeight="1" x14ac:dyDescent="0.2">
      <c r="A137" s="9">
        <v>35562</v>
      </c>
      <c r="B137" s="10">
        <v>6.9500999999999999</v>
      </c>
      <c r="C137" s="2">
        <v>4.2261839999999999</v>
      </c>
    </row>
    <row r="138" spans="1:3" ht="12.95" customHeight="1" x14ac:dyDescent="0.2">
      <c r="A138" s="9">
        <v>35563</v>
      </c>
      <c r="B138" s="10">
        <v>6.9505999999999997</v>
      </c>
      <c r="C138" s="2">
        <v>4.2442700000000002</v>
      </c>
    </row>
    <row r="139" spans="1:3" ht="12.95" customHeight="1" x14ac:dyDescent="0.2">
      <c r="A139" s="9">
        <v>35564</v>
      </c>
      <c r="B139" s="10">
        <v>6.9588999999999999</v>
      </c>
      <c r="C139" s="2">
        <v>4.241282</v>
      </c>
    </row>
    <row r="140" spans="1:3" ht="12.95" customHeight="1" x14ac:dyDescent="0.2">
      <c r="A140" s="9">
        <v>35565</v>
      </c>
      <c r="B140" s="10">
        <v>6.9771999999999998</v>
      </c>
      <c r="C140" s="2">
        <v>4.2215100000000003</v>
      </c>
    </row>
    <row r="141" spans="1:3" ht="12.95" customHeight="1" x14ac:dyDescent="0.2">
      <c r="A141" s="9">
        <v>35566</v>
      </c>
      <c r="B141" s="10">
        <v>6.9621000000000004</v>
      </c>
      <c r="C141" s="2">
        <v>4.2294790000000004</v>
      </c>
    </row>
    <row r="142" spans="1:3" ht="12.95" customHeight="1" x14ac:dyDescent="0.2">
      <c r="A142" s="9">
        <v>35567</v>
      </c>
      <c r="B142" s="10">
        <v>6.9682000000000004</v>
      </c>
      <c r="C142" s="2">
        <v>4.2491570000000003</v>
      </c>
    </row>
    <row r="143" spans="1:3" ht="12.95" customHeight="1" x14ac:dyDescent="0.2">
      <c r="A143" s="9">
        <v>35568</v>
      </c>
      <c r="B143" s="10">
        <v>6.9682000000000004</v>
      </c>
      <c r="C143" s="2">
        <v>4.2491570000000003</v>
      </c>
    </row>
    <row r="144" spans="1:3" ht="12.95" customHeight="1" x14ac:dyDescent="0.2">
      <c r="A144" s="9">
        <v>35569</v>
      </c>
      <c r="B144" s="10">
        <v>6.9682000000000004</v>
      </c>
      <c r="C144" s="2">
        <v>4.2491570000000003</v>
      </c>
    </row>
    <row r="145" spans="1:3" ht="12.95" customHeight="1" x14ac:dyDescent="0.2">
      <c r="A145" s="9">
        <v>35570</v>
      </c>
      <c r="B145" s="10">
        <v>6.9576000000000002</v>
      </c>
      <c r="C145" s="2">
        <v>4.2761620000000002</v>
      </c>
    </row>
    <row r="146" spans="1:3" ht="12.95" customHeight="1" x14ac:dyDescent="0.2">
      <c r="A146" s="9">
        <v>35571</v>
      </c>
      <c r="B146" s="10">
        <v>6.9722</v>
      </c>
      <c r="C146" s="2">
        <v>4.2977020000000001</v>
      </c>
    </row>
    <row r="147" spans="1:3" ht="12.95" customHeight="1" x14ac:dyDescent="0.2">
      <c r="A147" s="9">
        <v>35572</v>
      </c>
      <c r="B147" s="10">
        <v>6.9653999999999998</v>
      </c>
      <c r="C147" s="2">
        <v>4.2870080000000002</v>
      </c>
    </row>
    <row r="148" spans="1:3" ht="12.95" customHeight="1" x14ac:dyDescent="0.2">
      <c r="A148" s="9">
        <v>35573</v>
      </c>
      <c r="B148" s="10">
        <v>6.9649999999999999</v>
      </c>
      <c r="C148" s="2">
        <v>4.27738</v>
      </c>
    </row>
    <row r="149" spans="1:3" ht="12.95" customHeight="1" x14ac:dyDescent="0.2">
      <c r="A149" s="9">
        <v>35574</v>
      </c>
      <c r="B149" s="10">
        <v>6.9576000000000002</v>
      </c>
      <c r="C149" s="2">
        <v>4.2934280000000005</v>
      </c>
    </row>
    <row r="150" spans="1:3" ht="12.95" customHeight="1" x14ac:dyDescent="0.2">
      <c r="A150" s="9">
        <v>35575</v>
      </c>
      <c r="B150" s="10">
        <v>6.9576000000000002</v>
      </c>
      <c r="C150" s="2">
        <v>4.2934280000000005</v>
      </c>
    </row>
    <row r="151" spans="1:3" ht="12.95" customHeight="1" x14ac:dyDescent="0.2">
      <c r="A151" s="9">
        <v>35576</v>
      </c>
      <c r="B151" s="10">
        <v>6.9576000000000002</v>
      </c>
      <c r="C151" s="2">
        <v>4.2934280000000005</v>
      </c>
    </row>
    <row r="152" spans="1:3" ht="12.95" customHeight="1" x14ac:dyDescent="0.2">
      <c r="A152" s="9">
        <v>35577</v>
      </c>
      <c r="B152" s="10">
        <v>6.9542999999999999</v>
      </c>
      <c r="C152" s="2">
        <v>4.3035420000000002</v>
      </c>
    </row>
    <row r="153" spans="1:3" ht="12.95" customHeight="1" x14ac:dyDescent="0.2">
      <c r="A153" s="9">
        <v>35578</v>
      </c>
      <c r="B153" s="10">
        <v>6.9570999999999996</v>
      </c>
      <c r="C153" s="2">
        <v>4.2889520000000001</v>
      </c>
    </row>
    <row r="154" spans="1:3" ht="12.95" customHeight="1" x14ac:dyDescent="0.2">
      <c r="A154" s="9">
        <v>35579</v>
      </c>
      <c r="B154" s="10">
        <v>6.9570999999999996</v>
      </c>
      <c r="C154" s="2">
        <v>4.2788979999999999</v>
      </c>
    </row>
    <row r="155" spans="1:3" ht="12.95" customHeight="1" x14ac:dyDescent="0.2">
      <c r="A155" s="9">
        <v>35580</v>
      </c>
      <c r="B155" s="10">
        <v>6.9409999999999998</v>
      </c>
      <c r="C155" s="2">
        <v>4.2838519999999995</v>
      </c>
    </row>
    <row r="156" spans="1:3" ht="12.95" customHeight="1" x14ac:dyDescent="0.2">
      <c r="A156" s="9">
        <v>35581</v>
      </c>
      <c r="B156" s="10">
        <v>6.9409999999999998</v>
      </c>
      <c r="C156" s="2">
        <v>4.2838519999999995</v>
      </c>
    </row>
    <row r="157" spans="1:3" ht="12.95" customHeight="1" x14ac:dyDescent="0.2">
      <c r="A157" s="9">
        <v>35582</v>
      </c>
      <c r="B157" s="10">
        <v>6.9409999999999998</v>
      </c>
      <c r="C157" s="2">
        <v>4.2838519999999995</v>
      </c>
    </row>
    <row r="158" spans="1:3" ht="12.95" customHeight="1" x14ac:dyDescent="0.2">
      <c r="A158" s="9">
        <v>35583</v>
      </c>
      <c r="B158" s="10">
        <v>6.9409999999999998</v>
      </c>
      <c r="C158" s="2">
        <v>4.2838519999999995</v>
      </c>
    </row>
    <row r="159" spans="1:3" ht="12.95" customHeight="1" x14ac:dyDescent="0.2">
      <c r="A159" s="9">
        <v>35584</v>
      </c>
      <c r="B159" s="10">
        <v>6.9427000000000003</v>
      </c>
      <c r="C159" s="2">
        <v>4.3023160000000003</v>
      </c>
    </row>
    <row r="160" spans="1:3" ht="12.95" customHeight="1" x14ac:dyDescent="0.2">
      <c r="A160" s="9">
        <v>35585</v>
      </c>
      <c r="B160" s="10">
        <v>6.9687999999999999</v>
      </c>
      <c r="C160" s="2">
        <v>4.3127240000000002</v>
      </c>
    </row>
    <row r="161" spans="1:3" ht="12.95" customHeight="1" x14ac:dyDescent="0.2">
      <c r="A161" s="9">
        <v>35586</v>
      </c>
      <c r="B161" s="10">
        <v>6.9560000000000004</v>
      </c>
      <c r="C161" s="2">
        <v>4.279039</v>
      </c>
    </row>
    <row r="162" spans="1:3" ht="12.95" customHeight="1" x14ac:dyDescent="0.2">
      <c r="A162" s="9">
        <v>35587</v>
      </c>
      <c r="B162" s="10">
        <v>6.9641000000000002</v>
      </c>
      <c r="C162" s="2">
        <v>4.279325</v>
      </c>
    </row>
    <row r="163" spans="1:3" ht="12.95" customHeight="1" x14ac:dyDescent="0.2">
      <c r="A163" s="9">
        <v>35588</v>
      </c>
      <c r="B163" s="10">
        <v>6.9603000000000002</v>
      </c>
      <c r="C163" s="2">
        <v>4.248329</v>
      </c>
    </row>
    <row r="164" spans="1:3" ht="12.95" customHeight="1" x14ac:dyDescent="0.2">
      <c r="A164" s="9">
        <v>35589</v>
      </c>
      <c r="B164" s="10">
        <v>6.9603000000000002</v>
      </c>
      <c r="C164" s="2">
        <v>4.248329</v>
      </c>
    </row>
    <row r="165" spans="1:3" ht="12.95" customHeight="1" x14ac:dyDescent="0.2">
      <c r="A165" s="9">
        <v>35590</v>
      </c>
      <c r="B165" s="10">
        <v>6.9603000000000002</v>
      </c>
      <c r="C165" s="2">
        <v>4.248329</v>
      </c>
    </row>
    <row r="166" spans="1:3" ht="12.95" customHeight="1" x14ac:dyDescent="0.2">
      <c r="A166" s="9">
        <v>35591</v>
      </c>
      <c r="B166" s="10">
        <v>6.9419000000000004</v>
      </c>
      <c r="C166" s="2">
        <v>4.2536990000000001</v>
      </c>
    </row>
    <row r="167" spans="1:3" ht="12.95" customHeight="1" x14ac:dyDescent="0.2">
      <c r="A167" s="9">
        <v>35592</v>
      </c>
      <c r="B167" s="10">
        <v>6.9481000000000002</v>
      </c>
      <c r="C167" s="2">
        <v>4.2404380000000002</v>
      </c>
    </row>
    <row r="168" spans="1:3" ht="12.95" customHeight="1" x14ac:dyDescent="0.2">
      <c r="A168" s="9">
        <v>35593</v>
      </c>
      <c r="B168" s="10">
        <v>6.9363999999999999</v>
      </c>
      <c r="C168" s="2">
        <v>4.2614989999999997</v>
      </c>
    </row>
    <row r="169" spans="1:3" ht="12.95" customHeight="1" x14ac:dyDescent="0.2">
      <c r="A169" s="9">
        <v>35594</v>
      </c>
      <c r="B169" s="10">
        <v>6.9516</v>
      </c>
      <c r="C169" s="2">
        <v>4.2620569999999995</v>
      </c>
    </row>
    <row r="170" spans="1:3" ht="12.95" customHeight="1" x14ac:dyDescent="0.2">
      <c r="A170" s="9">
        <v>35595</v>
      </c>
      <c r="B170" s="10">
        <v>6.9593999999999996</v>
      </c>
      <c r="C170" s="2">
        <v>4.2746779999999998</v>
      </c>
    </row>
    <row r="171" spans="1:3" ht="12.95" customHeight="1" x14ac:dyDescent="0.2">
      <c r="A171" s="9">
        <v>35596</v>
      </c>
      <c r="B171" s="10">
        <v>6.9593999999999996</v>
      </c>
      <c r="C171" s="2">
        <v>4.2746779999999998</v>
      </c>
    </row>
    <row r="172" spans="1:3" ht="12.95" customHeight="1" x14ac:dyDescent="0.2">
      <c r="A172" s="9">
        <v>35597</v>
      </c>
      <c r="B172" s="10">
        <v>6.9593999999999996</v>
      </c>
      <c r="C172" s="2">
        <v>4.2746779999999998</v>
      </c>
    </row>
    <row r="173" spans="1:3" ht="12.95" customHeight="1" x14ac:dyDescent="0.2">
      <c r="A173" s="9">
        <v>35598</v>
      </c>
      <c r="B173" s="10">
        <v>6.9618000000000002</v>
      </c>
      <c r="C173" s="2">
        <v>4.2877150000000004</v>
      </c>
    </row>
    <row r="174" spans="1:3" ht="12.95" customHeight="1" x14ac:dyDescent="0.2">
      <c r="A174" s="9">
        <v>35599</v>
      </c>
      <c r="B174" s="10">
        <v>6.9641000000000002</v>
      </c>
      <c r="C174" s="2">
        <v>4.2769760000000003</v>
      </c>
    </row>
    <row r="175" spans="1:3" ht="12.95" customHeight="1" x14ac:dyDescent="0.2">
      <c r="A175" s="9">
        <v>35600</v>
      </c>
      <c r="B175" s="10">
        <v>6.9726999999999997</v>
      </c>
      <c r="C175" s="2">
        <v>4.26614</v>
      </c>
    </row>
    <row r="176" spans="1:3" ht="12.95" customHeight="1" x14ac:dyDescent="0.2">
      <c r="A176" s="9">
        <v>35601</v>
      </c>
      <c r="B176" s="10">
        <v>6.9759000000000002</v>
      </c>
      <c r="C176" s="2">
        <v>4.2690060000000001</v>
      </c>
    </row>
    <row r="177" spans="1:3" ht="12.95" customHeight="1" x14ac:dyDescent="0.2">
      <c r="A177" s="9">
        <v>35602</v>
      </c>
      <c r="B177" s="10">
        <v>6.9802</v>
      </c>
      <c r="C177" s="2">
        <v>4.2798430000000005</v>
      </c>
    </row>
    <row r="178" spans="1:3" ht="12.95" customHeight="1" x14ac:dyDescent="0.2">
      <c r="A178" s="9">
        <v>35603</v>
      </c>
      <c r="B178" s="10">
        <v>6.9802</v>
      </c>
      <c r="C178" s="2">
        <v>4.2798430000000005</v>
      </c>
    </row>
    <row r="179" spans="1:3" ht="12.95" customHeight="1" x14ac:dyDescent="0.2">
      <c r="A179" s="9">
        <v>35604</v>
      </c>
      <c r="B179" s="10">
        <v>6.9802</v>
      </c>
      <c r="C179" s="2">
        <v>4.2798430000000005</v>
      </c>
    </row>
    <row r="180" spans="1:3" ht="12.95" customHeight="1" x14ac:dyDescent="0.2">
      <c r="A180" s="9">
        <v>35605</v>
      </c>
      <c r="B180" s="10">
        <v>6.9809000000000001</v>
      </c>
      <c r="C180" s="2">
        <v>4.2815779999999997</v>
      </c>
    </row>
    <row r="181" spans="1:3" ht="12.95" customHeight="1" x14ac:dyDescent="0.2">
      <c r="A181" s="9">
        <v>35606</v>
      </c>
      <c r="B181" s="10">
        <v>6.9965000000000002</v>
      </c>
      <c r="C181" s="2">
        <v>4.2880549999999999</v>
      </c>
    </row>
    <row r="182" spans="1:3" ht="12.95" customHeight="1" x14ac:dyDescent="0.2">
      <c r="A182" s="9">
        <v>35607</v>
      </c>
      <c r="B182" s="10">
        <v>6.9836999999999998</v>
      </c>
      <c r="C182" s="2">
        <v>4.2690200000000003</v>
      </c>
    </row>
    <row r="183" spans="1:3" ht="12.95" customHeight="1" x14ac:dyDescent="0.2">
      <c r="A183" s="9">
        <v>35608</v>
      </c>
      <c r="B183" s="10">
        <v>6.9931000000000001</v>
      </c>
      <c r="C183" s="2">
        <v>4.2802319999999998</v>
      </c>
    </row>
    <row r="184" spans="1:3" ht="12.95" customHeight="1" x14ac:dyDescent="0.2">
      <c r="A184" s="9">
        <v>35609</v>
      </c>
      <c r="B184" s="10">
        <v>6.9972000000000003</v>
      </c>
      <c r="C184" s="2">
        <v>4.2816689999999999</v>
      </c>
    </row>
    <row r="185" spans="1:3" ht="12.95" customHeight="1" x14ac:dyDescent="0.2">
      <c r="A185" s="9">
        <v>35610</v>
      </c>
      <c r="B185" s="10">
        <v>6.9972000000000003</v>
      </c>
      <c r="C185" s="2">
        <v>4.2816689999999999</v>
      </c>
    </row>
    <row r="186" spans="1:3" ht="12.95" customHeight="1" x14ac:dyDescent="0.2">
      <c r="A186" s="9">
        <v>35611</v>
      </c>
      <c r="B186" s="10">
        <v>6.9972000000000003</v>
      </c>
      <c r="C186" s="2">
        <v>4.2816689999999999</v>
      </c>
    </row>
    <row r="187" spans="1:3" ht="12.95" customHeight="1" x14ac:dyDescent="0.2">
      <c r="A187" s="9">
        <v>35612</v>
      </c>
      <c r="B187" s="10">
        <v>6.9985999999999997</v>
      </c>
      <c r="C187" s="2">
        <v>4.261965</v>
      </c>
    </row>
    <row r="188" spans="1:3" ht="12.95" customHeight="1" x14ac:dyDescent="0.2">
      <c r="A188" s="9">
        <v>35613</v>
      </c>
      <c r="B188" s="10">
        <v>7.0247000000000002</v>
      </c>
      <c r="C188" s="2">
        <v>4.2660770000000001</v>
      </c>
    </row>
    <row r="189" spans="1:3" ht="12.95" customHeight="1" x14ac:dyDescent="0.2">
      <c r="A189" s="9">
        <v>35614</v>
      </c>
      <c r="B189" s="10">
        <v>7.0039999999999996</v>
      </c>
      <c r="C189" s="2">
        <v>4.2500879999999999</v>
      </c>
    </row>
    <row r="190" spans="1:3" ht="12.95" customHeight="1" x14ac:dyDescent="0.2">
      <c r="A190" s="9">
        <v>35615</v>
      </c>
      <c r="B190" s="10">
        <v>7.0182000000000002</v>
      </c>
      <c r="C190" s="2">
        <v>4.2547230000000003</v>
      </c>
    </row>
    <row r="191" spans="1:3" ht="12.95" customHeight="1" x14ac:dyDescent="0.2">
      <c r="A191" s="9">
        <v>35616</v>
      </c>
      <c r="B191" s="10">
        <v>7.0220000000000002</v>
      </c>
      <c r="C191" s="2">
        <v>4.2639529999999999</v>
      </c>
    </row>
    <row r="192" spans="1:3" ht="12.95" customHeight="1" x14ac:dyDescent="0.2">
      <c r="A192" s="9">
        <v>35617</v>
      </c>
      <c r="B192" s="10">
        <v>7.0220000000000002</v>
      </c>
      <c r="C192" s="2">
        <v>4.2639529999999999</v>
      </c>
    </row>
    <row r="193" spans="1:3" ht="12.95" customHeight="1" x14ac:dyDescent="0.2">
      <c r="A193" s="9">
        <v>35618</v>
      </c>
      <c r="B193" s="10">
        <v>7.0220000000000002</v>
      </c>
      <c r="C193" s="2">
        <v>4.2639529999999999</v>
      </c>
    </row>
    <row r="194" spans="1:3" ht="12.95" customHeight="1" x14ac:dyDescent="0.2">
      <c r="A194" s="9">
        <v>35619</v>
      </c>
      <c r="B194" s="10">
        <v>7.0147000000000004</v>
      </c>
      <c r="C194" s="2">
        <v>4.2724840000000004</v>
      </c>
    </row>
    <row r="195" spans="1:3" ht="12.95" customHeight="1" x14ac:dyDescent="0.2">
      <c r="A195" s="9">
        <v>35620</v>
      </c>
      <c r="B195" s="10">
        <v>7.0255000000000001</v>
      </c>
      <c r="C195" s="2">
        <v>4.2805280000000003</v>
      </c>
    </row>
    <row r="196" spans="1:3" ht="12.95" customHeight="1" x14ac:dyDescent="0.2">
      <c r="A196" s="9">
        <v>35621</v>
      </c>
      <c r="B196" s="10">
        <v>7.0259</v>
      </c>
      <c r="C196" s="2">
        <v>4.292198</v>
      </c>
    </row>
    <row r="197" spans="1:3" ht="12.95" customHeight="1" x14ac:dyDescent="0.2">
      <c r="A197" s="9">
        <v>35622</v>
      </c>
      <c r="B197" s="10">
        <v>7.0185000000000004</v>
      </c>
      <c r="C197" s="2">
        <v>4.3057049999999997</v>
      </c>
    </row>
    <row r="198" spans="1:3" ht="12.95" customHeight="1" x14ac:dyDescent="0.2">
      <c r="A198" s="9">
        <v>35623</v>
      </c>
      <c r="B198" s="10">
        <v>7.0156999999999998</v>
      </c>
      <c r="C198" s="2">
        <v>4.3102330000000002</v>
      </c>
    </row>
    <row r="199" spans="1:3" ht="12.95" customHeight="1" x14ac:dyDescent="0.2">
      <c r="A199" s="9">
        <v>35624</v>
      </c>
      <c r="B199" s="10">
        <v>7.0156999999999998</v>
      </c>
      <c r="C199" s="2">
        <v>4.3102330000000002</v>
      </c>
    </row>
    <row r="200" spans="1:3" ht="12.95" customHeight="1" x14ac:dyDescent="0.2">
      <c r="A200" s="9">
        <v>35625</v>
      </c>
      <c r="B200" s="10">
        <v>7.0156999999999998</v>
      </c>
      <c r="C200" s="2">
        <v>4.3102330000000002</v>
      </c>
    </row>
    <row r="201" spans="1:3" ht="12.95" customHeight="1" x14ac:dyDescent="0.2">
      <c r="A201" s="9">
        <v>35626</v>
      </c>
      <c r="B201" s="10">
        <v>7.0247999999999999</v>
      </c>
      <c r="C201" s="2">
        <v>4.3214890000000006</v>
      </c>
    </row>
    <row r="202" spans="1:3" ht="12.95" customHeight="1" x14ac:dyDescent="0.2">
      <c r="A202" s="9">
        <v>35627</v>
      </c>
      <c r="B202" s="10">
        <v>7.0448000000000004</v>
      </c>
      <c r="C202" s="2">
        <v>4.3460160000000005</v>
      </c>
    </row>
    <row r="203" spans="1:3" ht="12.95" customHeight="1" x14ac:dyDescent="0.2">
      <c r="A203" s="9">
        <v>35628</v>
      </c>
      <c r="B203" s="10">
        <v>7.032</v>
      </c>
      <c r="C203" s="2">
        <v>4.3273399999999995</v>
      </c>
    </row>
    <row r="204" spans="1:3" ht="12.95" customHeight="1" x14ac:dyDescent="0.2">
      <c r="A204" s="9">
        <v>35629</v>
      </c>
      <c r="B204" s="10">
        <v>7.0400999999999998</v>
      </c>
      <c r="C204" s="2">
        <v>4.3263099999999994</v>
      </c>
    </row>
    <row r="205" spans="1:3" ht="12.95" customHeight="1" x14ac:dyDescent="0.2">
      <c r="A205" s="9">
        <v>35630</v>
      </c>
      <c r="B205" s="10">
        <v>7.0407999999999999</v>
      </c>
      <c r="C205" s="2">
        <v>4.3237139999999998</v>
      </c>
    </row>
    <row r="206" spans="1:3" ht="12.95" customHeight="1" x14ac:dyDescent="0.2">
      <c r="A206" s="9">
        <v>35631</v>
      </c>
      <c r="B206" s="10">
        <v>7.0407999999999999</v>
      </c>
      <c r="C206" s="2">
        <v>4.3237139999999998</v>
      </c>
    </row>
    <row r="207" spans="1:3" ht="12.95" customHeight="1" x14ac:dyDescent="0.2">
      <c r="A207" s="9">
        <v>35632</v>
      </c>
      <c r="B207" s="10">
        <v>7.0407999999999999</v>
      </c>
      <c r="C207" s="2">
        <v>4.3237139999999998</v>
      </c>
    </row>
    <row r="208" spans="1:3" ht="12.95" customHeight="1" x14ac:dyDescent="0.2">
      <c r="A208" s="9">
        <v>35633</v>
      </c>
      <c r="B208" s="10">
        <v>7.0362999999999998</v>
      </c>
      <c r="C208" s="2">
        <v>4.3330220000000006</v>
      </c>
    </row>
    <row r="209" spans="1:3" ht="12.95" customHeight="1" x14ac:dyDescent="0.2">
      <c r="A209" s="9">
        <v>35634</v>
      </c>
      <c r="B209" s="10">
        <v>7.0659000000000001</v>
      </c>
      <c r="C209" s="2">
        <v>4.3540269999999994</v>
      </c>
    </row>
    <row r="210" spans="1:3" ht="12.95" customHeight="1" x14ac:dyDescent="0.2">
      <c r="A210" s="9">
        <v>35635</v>
      </c>
      <c r="B210" s="10">
        <v>7.0738000000000003</v>
      </c>
      <c r="C210" s="2">
        <v>4.3973079999999998</v>
      </c>
    </row>
    <row r="211" spans="1:3" ht="12.95" customHeight="1" x14ac:dyDescent="0.2">
      <c r="A211" s="9">
        <v>35636</v>
      </c>
      <c r="B211" s="10">
        <v>7.0606</v>
      </c>
      <c r="C211" s="2">
        <v>4.3958569999999995</v>
      </c>
    </row>
    <row r="212" spans="1:3" ht="12.95" customHeight="1" x14ac:dyDescent="0.2">
      <c r="A212" s="9">
        <v>35637</v>
      </c>
      <c r="B212" s="10">
        <v>7.0644999999999998</v>
      </c>
      <c r="C212" s="2">
        <v>4.3301569999999998</v>
      </c>
    </row>
    <row r="213" spans="1:3" ht="12.95" customHeight="1" x14ac:dyDescent="0.2">
      <c r="A213" s="9">
        <v>35638</v>
      </c>
      <c r="B213" s="10">
        <v>7.0644999999999998</v>
      </c>
      <c r="C213" s="2">
        <v>4.3301569999999998</v>
      </c>
    </row>
    <row r="214" spans="1:3" ht="12.95" customHeight="1" x14ac:dyDescent="0.2">
      <c r="A214" s="9">
        <v>35639</v>
      </c>
      <c r="B214" s="10">
        <v>7.0644999999999998</v>
      </c>
      <c r="C214" s="2">
        <v>4.3301569999999998</v>
      </c>
    </row>
    <row r="215" spans="1:3" ht="12.95" customHeight="1" x14ac:dyDescent="0.2">
      <c r="A215" s="9">
        <v>35640</v>
      </c>
      <c r="B215" s="10">
        <v>7.0556000000000001</v>
      </c>
      <c r="C215" s="2">
        <v>4.3306849999999999</v>
      </c>
    </row>
    <row r="216" spans="1:3" ht="12.95" customHeight="1" x14ac:dyDescent="0.2">
      <c r="A216" s="9">
        <v>35641</v>
      </c>
      <c r="B216" s="10">
        <v>7.0410000000000004</v>
      </c>
      <c r="C216" s="2">
        <v>4.3303949999999993</v>
      </c>
    </row>
    <row r="217" spans="1:3" ht="12.95" customHeight="1" x14ac:dyDescent="0.2">
      <c r="A217" s="9">
        <v>35642</v>
      </c>
      <c r="B217" s="10">
        <v>7.0284000000000004</v>
      </c>
      <c r="C217" s="2">
        <v>4.3100009999999997</v>
      </c>
    </row>
    <row r="218" spans="1:3" ht="12.95" customHeight="1" x14ac:dyDescent="0.2">
      <c r="A218" s="9">
        <v>35643</v>
      </c>
      <c r="B218" s="10">
        <v>7.0254000000000003</v>
      </c>
      <c r="C218" s="2">
        <v>4.3127510000000004</v>
      </c>
    </row>
    <row r="219" spans="1:3" ht="12.95" customHeight="1" x14ac:dyDescent="0.2">
      <c r="A219" s="9">
        <v>35644</v>
      </c>
      <c r="B219" s="10">
        <v>7.0323000000000002</v>
      </c>
      <c r="C219" s="2">
        <v>4.34633</v>
      </c>
    </row>
    <row r="220" spans="1:3" ht="12.95" customHeight="1" x14ac:dyDescent="0.2">
      <c r="A220" s="9">
        <v>35645</v>
      </c>
      <c r="B220" s="10">
        <v>7.0323000000000002</v>
      </c>
      <c r="C220" s="2">
        <v>4.34633</v>
      </c>
    </row>
    <row r="221" spans="1:3" ht="12.95" customHeight="1" x14ac:dyDescent="0.2">
      <c r="A221" s="9">
        <v>35646</v>
      </c>
      <c r="B221" s="10">
        <v>7.0323000000000002</v>
      </c>
      <c r="C221" s="2">
        <v>4.34633</v>
      </c>
    </row>
    <row r="222" spans="1:3" ht="12.95" customHeight="1" x14ac:dyDescent="0.2">
      <c r="A222" s="9">
        <v>35647</v>
      </c>
      <c r="B222" s="10">
        <v>7.0289000000000001</v>
      </c>
      <c r="C222" s="2">
        <v>4.3400479999999995</v>
      </c>
    </row>
    <row r="223" spans="1:3" ht="12.95" customHeight="1" x14ac:dyDescent="0.2">
      <c r="A223" s="9">
        <v>35648</v>
      </c>
      <c r="B223" s="10">
        <v>7.0289000000000001</v>
      </c>
      <c r="C223" s="2">
        <v>4.3400479999999995</v>
      </c>
    </row>
    <row r="224" spans="1:3" ht="12.95" customHeight="1" x14ac:dyDescent="0.2">
      <c r="A224" s="9">
        <v>35649</v>
      </c>
      <c r="B224" s="10">
        <v>7.0138999999999996</v>
      </c>
      <c r="C224" s="2">
        <v>4.3758400000000002</v>
      </c>
    </row>
    <row r="225" spans="1:3" ht="12.95" customHeight="1" x14ac:dyDescent="0.2">
      <c r="A225" s="9">
        <v>35650</v>
      </c>
      <c r="B225" s="10">
        <v>7.0209000000000001</v>
      </c>
      <c r="C225" s="2">
        <v>4.3777650000000001</v>
      </c>
    </row>
    <row r="226" spans="1:3" ht="12.95" customHeight="1" x14ac:dyDescent="0.2">
      <c r="A226" s="9">
        <v>35651</v>
      </c>
      <c r="B226" s="10">
        <v>6.9989999999999997</v>
      </c>
      <c r="C226" s="2">
        <v>4.3515100000000002</v>
      </c>
    </row>
    <row r="227" spans="1:3" ht="12.95" customHeight="1" x14ac:dyDescent="0.2">
      <c r="A227" s="9">
        <v>35652</v>
      </c>
      <c r="B227" s="10">
        <v>6.9989999999999997</v>
      </c>
      <c r="C227" s="2">
        <v>4.3515100000000002</v>
      </c>
    </row>
    <row r="228" spans="1:3" ht="12.95" customHeight="1" x14ac:dyDescent="0.2">
      <c r="A228" s="9">
        <v>35653</v>
      </c>
      <c r="B228" s="10">
        <v>6.9989999999999997</v>
      </c>
      <c r="C228" s="2">
        <v>4.3515100000000002</v>
      </c>
    </row>
    <row r="229" spans="1:3" ht="12.95" customHeight="1" x14ac:dyDescent="0.2">
      <c r="A229" s="9">
        <v>35654</v>
      </c>
      <c r="B229" s="10">
        <v>6.9894999999999996</v>
      </c>
      <c r="C229" s="2">
        <v>4.3411099999999996</v>
      </c>
    </row>
    <row r="230" spans="1:3" ht="12.95" customHeight="1" x14ac:dyDescent="0.2">
      <c r="A230" s="9">
        <v>35655</v>
      </c>
      <c r="B230" s="10">
        <v>7.0072000000000001</v>
      </c>
      <c r="C230" s="2">
        <v>4.3494900000000003</v>
      </c>
    </row>
    <row r="231" spans="1:3" ht="12.95" customHeight="1" x14ac:dyDescent="0.2">
      <c r="A231" s="9">
        <v>35656</v>
      </c>
      <c r="B231" s="10">
        <v>6.9859999999999998</v>
      </c>
      <c r="C231" s="2">
        <v>4.3235039999999998</v>
      </c>
    </row>
    <row r="232" spans="1:3" ht="12.95" customHeight="1" x14ac:dyDescent="0.2">
      <c r="A232" s="9">
        <v>35657</v>
      </c>
      <c r="B232" s="10">
        <v>6.9821999999999997</v>
      </c>
      <c r="C232" s="2">
        <v>4.3141809999999996</v>
      </c>
    </row>
    <row r="233" spans="1:3" ht="12.95" customHeight="1" x14ac:dyDescent="0.2">
      <c r="A233" s="9">
        <v>35658</v>
      </c>
      <c r="B233" s="10">
        <v>6.9821999999999997</v>
      </c>
      <c r="C233" s="2">
        <v>4.3141809999999996</v>
      </c>
    </row>
    <row r="234" spans="1:3" ht="12.95" customHeight="1" x14ac:dyDescent="0.2">
      <c r="A234" s="9">
        <v>35659</v>
      </c>
      <c r="B234" s="10">
        <v>6.9821999999999997</v>
      </c>
      <c r="C234" s="2">
        <v>4.3141809999999996</v>
      </c>
    </row>
    <row r="235" spans="1:3" ht="12.95" customHeight="1" x14ac:dyDescent="0.2">
      <c r="A235" s="9">
        <v>35660</v>
      </c>
      <c r="B235" s="10">
        <v>6.9821999999999997</v>
      </c>
      <c r="C235" s="2">
        <v>4.3141809999999996</v>
      </c>
    </row>
    <row r="236" spans="1:3" ht="12.95" customHeight="1" x14ac:dyDescent="0.2">
      <c r="A236" s="9">
        <v>35661</v>
      </c>
      <c r="B236" s="10">
        <v>6.9855</v>
      </c>
      <c r="C236" s="2">
        <v>4.3001550000000002</v>
      </c>
    </row>
    <row r="237" spans="1:3" ht="12.95" customHeight="1" x14ac:dyDescent="0.2">
      <c r="A237" s="9">
        <v>35662</v>
      </c>
      <c r="B237" s="10">
        <v>7.0091000000000001</v>
      </c>
      <c r="C237" s="2">
        <v>4.3278319999999999</v>
      </c>
    </row>
    <row r="238" spans="1:3" ht="12.95" customHeight="1" x14ac:dyDescent="0.2">
      <c r="A238" s="9">
        <v>35663</v>
      </c>
      <c r="B238" s="10">
        <v>7.008</v>
      </c>
      <c r="C238" s="2">
        <v>4.3225860000000003</v>
      </c>
    </row>
    <row r="239" spans="1:3" ht="12.95" customHeight="1" x14ac:dyDescent="0.2">
      <c r="A239" s="9">
        <v>35664</v>
      </c>
      <c r="B239" s="10">
        <v>7.0063000000000004</v>
      </c>
      <c r="C239" s="2">
        <v>4.3406920000000007</v>
      </c>
    </row>
    <row r="240" spans="1:3" ht="12.95" customHeight="1" x14ac:dyDescent="0.2">
      <c r="A240" s="9">
        <v>35665</v>
      </c>
      <c r="B240" s="10">
        <v>6.9828000000000001</v>
      </c>
      <c r="C240" s="2">
        <v>4.3061350000000003</v>
      </c>
    </row>
    <row r="241" spans="1:3" ht="12.95" customHeight="1" x14ac:dyDescent="0.2">
      <c r="A241" s="9">
        <v>35666</v>
      </c>
      <c r="B241" s="10">
        <v>6.9828000000000001</v>
      </c>
      <c r="C241" s="2">
        <v>4.3061350000000003</v>
      </c>
    </row>
    <row r="242" spans="1:3" ht="12.95" customHeight="1" x14ac:dyDescent="0.2">
      <c r="A242" s="9">
        <v>35667</v>
      </c>
      <c r="B242" s="10">
        <v>6.9828000000000001</v>
      </c>
      <c r="C242" s="2">
        <v>4.3061350000000003</v>
      </c>
    </row>
    <row r="243" spans="1:3" ht="12.95" customHeight="1" x14ac:dyDescent="0.2">
      <c r="A243" s="9">
        <v>35668</v>
      </c>
      <c r="B243" s="10">
        <v>6.9862000000000002</v>
      </c>
      <c r="C243" s="2">
        <v>4.3161550000000002</v>
      </c>
    </row>
    <row r="244" spans="1:3" ht="12.95" customHeight="1" x14ac:dyDescent="0.2">
      <c r="A244" s="9">
        <v>35669</v>
      </c>
      <c r="B244" s="10">
        <v>6.9859</v>
      </c>
      <c r="C244" s="2">
        <v>4.3150130000000004</v>
      </c>
    </row>
    <row r="245" spans="1:3" ht="12.95" customHeight="1" x14ac:dyDescent="0.2">
      <c r="A245" s="9">
        <v>35670</v>
      </c>
      <c r="B245" s="10">
        <v>6.9724000000000004</v>
      </c>
      <c r="C245" s="2">
        <v>4.2982529999999999</v>
      </c>
    </row>
    <row r="246" spans="1:3" ht="12.95" customHeight="1" x14ac:dyDescent="0.2">
      <c r="A246" s="9">
        <v>35671</v>
      </c>
      <c r="B246" s="10">
        <v>6.9874000000000001</v>
      </c>
      <c r="C246" s="2">
        <v>4.3145410000000002</v>
      </c>
    </row>
    <row r="247" spans="1:3" ht="12.95" customHeight="1" x14ac:dyDescent="0.2">
      <c r="A247" s="9">
        <v>35672</v>
      </c>
      <c r="B247" s="10">
        <v>6.9763000000000002</v>
      </c>
      <c r="C247" s="2">
        <v>4.2954309999999998</v>
      </c>
    </row>
    <row r="248" spans="1:3" ht="12.95" customHeight="1" x14ac:dyDescent="0.2">
      <c r="A248" s="9">
        <v>35673</v>
      </c>
      <c r="B248" s="10">
        <v>6.9763000000000002</v>
      </c>
      <c r="C248" s="2">
        <v>4.2954309999999998</v>
      </c>
    </row>
    <row r="249" spans="1:3" ht="12.95" customHeight="1" x14ac:dyDescent="0.2">
      <c r="A249" s="9">
        <v>35674</v>
      </c>
      <c r="B249" s="10">
        <v>6.9763000000000002</v>
      </c>
      <c r="C249" s="2">
        <v>4.2954309999999998</v>
      </c>
    </row>
    <row r="250" spans="1:3" ht="12.95" customHeight="1" x14ac:dyDescent="0.2">
      <c r="A250" s="9">
        <v>35675</v>
      </c>
      <c r="B250" s="10">
        <v>6.9764999999999997</v>
      </c>
      <c r="C250" s="2">
        <v>4.3149249999999997</v>
      </c>
    </row>
    <row r="251" spans="1:3" ht="12.95" customHeight="1" x14ac:dyDescent="0.2">
      <c r="A251" s="9">
        <v>35676</v>
      </c>
      <c r="B251" s="10">
        <v>6.9874999999999998</v>
      </c>
      <c r="C251" s="2">
        <v>4.3223739999999999</v>
      </c>
    </row>
    <row r="252" spans="1:3" ht="12.95" customHeight="1" x14ac:dyDescent="0.2">
      <c r="A252" s="9">
        <v>35677</v>
      </c>
      <c r="B252" s="10">
        <v>6.9725999999999999</v>
      </c>
      <c r="C252" s="2">
        <v>4.3091109999999997</v>
      </c>
    </row>
    <row r="253" spans="1:3" ht="12.95" customHeight="1" x14ac:dyDescent="0.2">
      <c r="A253" s="9">
        <v>35678</v>
      </c>
      <c r="B253" s="10">
        <v>6.9602000000000004</v>
      </c>
      <c r="C253" s="2">
        <v>4.2997759999999996</v>
      </c>
    </row>
    <row r="254" spans="1:3" ht="12.95" customHeight="1" x14ac:dyDescent="0.2">
      <c r="A254" s="9">
        <v>35679</v>
      </c>
      <c r="B254" s="10">
        <v>6.9665999999999997</v>
      </c>
      <c r="C254" s="2">
        <v>4.3150630000000003</v>
      </c>
    </row>
    <row r="255" spans="1:3" ht="12.95" customHeight="1" x14ac:dyDescent="0.2">
      <c r="A255" s="9">
        <v>35680</v>
      </c>
      <c r="B255" s="10">
        <v>6.9665999999999997</v>
      </c>
      <c r="C255" s="2">
        <v>4.3150630000000003</v>
      </c>
    </row>
    <row r="256" spans="1:3" ht="12.95" customHeight="1" x14ac:dyDescent="0.2">
      <c r="A256" s="9">
        <v>35681</v>
      </c>
      <c r="B256" s="10">
        <v>6.9665999999999997</v>
      </c>
      <c r="C256" s="2">
        <v>4.3150630000000003</v>
      </c>
    </row>
    <row r="257" spans="1:3" ht="12.95" customHeight="1" x14ac:dyDescent="0.2">
      <c r="A257" s="9">
        <v>35682</v>
      </c>
      <c r="B257" s="10">
        <v>6.9546000000000001</v>
      </c>
      <c r="C257" s="2">
        <v>4.3260120000000004</v>
      </c>
    </row>
    <row r="258" spans="1:3" ht="12.95" customHeight="1" x14ac:dyDescent="0.2">
      <c r="A258" s="9">
        <v>35683</v>
      </c>
      <c r="B258" s="10">
        <v>6.9702999999999999</v>
      </c>
      <c r="C258" s="2">
        <v>4.3368590000000005</v>
      </c>
    </row>
    <row r="259" spans="1:3" ht="12.95" customHeight="1" x14ac:dyDescent="0.2">
      <c r="A259" s="9">
        <v>35684</v>
      </c>
      <c r="B259" s="10">
        <v>6.9619</v>
      </c>
      <c r="C259" s="2">
        <v>4.3163600000000004</v>
      </c>
    </row>
    <row r="260" spans="1:3" ht="12.95" customHeight="1" x14ac:dyDescent="0.2">
      <c r="A260" s="9">
        <v>35685</v>
      </c>
      <c r="B260" s="10">
        <v>6.9478999999999997</v>
      </c>
      <c r="C260" s="2">
        <v>4.3057449999999999</v>
      </c>
    </row>
    <row r="261" spans="1:3" ht="12.95" customHeight="1" x14ac:dyDescent="0.2">
      <c r="A261" s="9">
        <v>35686</v>
      </c>
      <c r="B261" s="10">
        <v>6.9488000000000003</v>
      </c>
      <c r="C261" s="2">
        <v>4.2859239999999996</v>
      </c>
    </row>
    <row r="262" spans="1:3" ht="12.95" customHeight="1" x14ac:dyDescent="0.2">
      <c r="A262" s="9">
        <v>35687</v>
      </c>
      <c r="B262" s="10">
        <v>6.9488000000000003</v>
      </c>
      <c r="C262" s="2">
        <v>4.2859239999999996</v>
      </c>
    </row>
    <row r="263" spans="1:3" ht="12.95" customHeight="1" x14ac:dyDescent="0.2">
      <c r="A263" s="9">
        <v>35688</v>
      </c>
      <c r="B263" s="10">
        <v>6.9488000000000003</v>
      </c>
      <c r="C263" s="2">
        <v>4.2859239999999996</v>
      </c>
    </row>
    <row r="264" spans="1:3" ht="12.95" customHeight="1" x14ac:dyDescent="0.2">
      <c r="A264" s="9">
        <v>35689</v>
      </c>
      <c r="B264" s="10">
        <v>6.9276</v>
      </c>
      <c r="C264" s="2">
        <v>4.2888909999999996</v>
      </c>
    </row>
    <row r="265" spans="1:3" ht="12.95" customHeight="1" x14ac:dyDescent="0.2">
      <c r="A265" s="9">
        <v>35690</v>
      </c>
      <c r="B265" s="10">
        <v>6.9523999999999999</v>
      </c>
      <c r="C265" s="2">
        <v>4.3311200000000003</v>
      </c>
    </row>
    <row r="266" spans="1:3" ht="12.95" customHeight="1" x14ac:dyDescent="0.2">
      <c r="A266" s="9">
        <v>35691</v>
      </c>
      <c r="B266" s="10">
        <v>6.9474</v>
      </c>
      <c r="C266" s="2">
        <v>4.3156749999999997</v>
      </c>
    </row>
    <row r="267" spans="1:3" ht="12.95" customHeight="1" x14ac:dyDescent="0.2">
      <c r="A267" s="9">
        <v>35692</v>
      </c>
      <c r="B267" s="10">
        <v>6.9512999999999998</v>
      </c>
      <c r="C267" s="2">
        <v>4.3053140000000001</v>
      </c>
    </row>
    <row r="268" spans="1:3" ht="12.95" customHeight="1" x14ac:dyDescent="0.2">
      <c r="A268" s="9">
        <v>35693</v>
      </c>
      <c r="B268" s="10">
        <v>6.9466000000000001</v>
      </c>
      <c r="C268" s="2">
        <v>4.2998289999999999</v>
      </c>
    </row>
    <row r="269" spans="1:3" ht="12.95" customHeight="1" x14ac:dyDescent="0.2">
      <c r="A269" s="9">
        <v>35694</v>
      </c>
      <c r="B269" s="10">
        <v>6.9466000000000001</v>
      </c>
      <c r="C269" s="2">
        <v>4.2998289999999999</v>
      </c>
    </row>
    <row r="270" spans="1:3" ht="12.95" customHeight="1" x14ac:dyDescent="0.2">
      <c r="A270" s="9">
        <v>35695</v>
      </c>
      <c r="B270" s="10">
        <v>6.9466000000000001</v>
      </c>
      <c r="C270" s="2">
        <v>4.2998289999999999</v>
      </c>
    </row>
    <row r="271" spans="1:3" ht="12.95" customHeight="1" x14ac:dyDescent="0.2">
      <c r="A271" s="9">
        <v>35696</v>
      </c>
      <c r="B271" s="10">
        <v>6.9580000000000002</v>
      </c>
      <c r="C271" s="2">
        <v>4.3214760000000005</v>
      </c>
    </row>
    <row r="272" spans="1:3" ht="12.95" customHeight="1" x14ac:dyDescent="0.2">
      <c r="A272" s="9">
        <v>35697</v>
      </c>
      <c r="B272" s="10">
        <v>6.9539</v>
      </c>
      <c r="C272" s="2">
        <v>4.3179600000000002</v>
      </c>
    </row>
    <row r="273" spans="1:3" ht="12.95" customHeight="1" x14ac:dyDescent="0.2">
      <c r="A273" s="9">
        <v>35698</v>
      </c>
      <c r="B273" s="10">
        <v>6.9489000000000001</v>
      </c>
      <c r="C273" s="2">
        <v>4.309647</v>
      </c>
    </row>
    <row r="274" spans="1:3" ht="12.95" customHeight="1" x14ac:dyDescent="0.2">
      <c r="A274" s="9">
        <v>35699</v>
      </c>
      <c r="B274" s="10">
        <v>6.9447999999999999</v>
      </c>
      <c r="C274" s="2">
        <v>4.3006200000000003</v>
      </c>
    </row>
    <row r="275" spans="1:3" ht="12.95" customHeight="1" x14ac:dyDescent="0.2">
      <c r="A275" s="9">
        <v>35700</v>
      </c>
      <c r="B275" s="10">
        <v>6.9410999999999996</v>
      </c>
      <c r="C275" s="2">
        <v>4.2970790000000001</v>
      </c>
    </row>
    <row r="276" spans="1:3" ht="12.95" customHeight="1" x14ac:dyDescent="0.2">
      <c r="A276" s="9">
        <v>35701</v>
      </c>
      <c r="B276" s="10">
        <v>6.9410999999999996</v>
      </c>
      <c r="C276" s="2">
        <v>4.2970790000000001</v>
      </c>
    </row>
    <row r="277" spans="1:3" ht="12.95" customHeight="1" x14ac:dyDescent="0.2">
      <c r="A277" s="9">
        <v>35702</v>
      </c>
      <c r="B277" s="10">
        <v>6.9410999999999996</v>
      </c>
      <c r="C277" s="2">
        <v>4.2970790000000001</v>
      </c>
    </row>
    <row r="278" spans="1:3" ht="12.95" customHeight="1" x14ac:dyDescent="0.2">
      <c r="A278" s="9">
        <v>35703</v>
      </c>
      <c r="B278" s="10">
        <v>6.9451999999999998</v>
      </c>
      <c r="C278" s="2">
        <v>4.2938890000000001</v>
      </c>
    </row>
    <row r="279" spans="1:3" ht="12.95" customHeight="1" x14ac:dyDescent="0.2">
      <c r="A279" s="9">
        <v>35704</v>
      </c>
      <c r="B279" s="10">
        <v>6.9431000000000003</v>
      </c>
      <c r="C279" s="2">
        <v>4.3077990000000002</v>
      </c>
    </row>
    <row r="280" spans="1:3" ht="12.95" customHeight="1" x14ac:dyDescent="0.2">
      <c r="A280" s="9">
        <v>35705</v>
      </c>
      <c r="B280" s="10">
        <v>6.9443999999999999</v>
      </c>
      <c r="C280" s="2">
        <v>4.3142339999999999</v>
      </c>
    </row>
    <row r="281" spans="1:3" ht="12.95" customHeight="1" x14ac:dyDescent="0.2">
      <c r="A281" s="9">
        <v>35706</v>
      </c>
      <c r="B281" s="10">
        <v>6.9367999999999999</v>
      </c>
      <c r="C281" s="2">
        <v>4.3051389999999996</v>
      </c>
    </row>
    <row r="282" spans="1:3" ht="12.95" customHeight="1" x14ac:dyDescent="0.2">
      <c r="A282" s="9">
        <v>35707</v>
      </c>
      <c r="B282" s="10">
        <v>6.9371</v>
      </c>
      <c r="C282" s="2">
        <v>4.3067789999999997</v>
      </c>
    </row>
    <row r="283" spans="1:3" ht="12.95" customHeight="1" x14ac:dyDescent="0.2">
      <c r="A283" s="9">
        <v>35708</v>
      </c>
      <c r="B283" s="10">
        <v>6.9371</v>
      </c>
      <c r="C283" s="2">
        <v>4.3067789999999997</v>
      </c>
    </row>
    <row r="284" spans="1:3" ht="12.95" customHeight="1" x14ac:dyDescent="0.2">
      <c r="A284" s="9">
        <v>35709</v>
      </c>
      <c r="B284" s="10">
        <v>6.9371</v>
      </c>
      <c r="C284" s="2">
        <v>4.3067789999999997</v>
      </c>
    </row>
    <row r="285" spans="1:3" ht="12.95" customHeight="1" x14ac:dyDescent="0.2">
      <c r="A285" s="9">
        <v>35710</v>
      </c>
      <c r="B285" s="10">
        <v>6.9309000000000003</v>
      </c>
      <c r="C285" s="2">
        <v>4.2952919999999999</v>
      </c>
    </row>
    <row r="286" spans="1:3" ht="12.95" customHeight="1" x14ac:dyDescent="0.2">
      <c r="A286" s="9">
        <v>35711</v>
      </c>
      <c r="B286" s="10">
        <v>6.9170999999999996</v>
      </c>
      <c r="C286" s="2">
        <v>4.2891250000000003</v>
      </c>
    </row>
    <row r="287" spans="1:3" ht="12.95" customHeight="1" x14ac:dyDescent="0.2">
      <c r="A287" s="9">
        <v>35712</v>
      </c>
      <c r="B287" s="10">
        <v>6.9272</v>
      </c>
      <c r="C287" s="2">
        <v>4.3033780000000004</v>
      </c>
    </row>
    <row r="288" spans="1:3" ht="12.95" customHeight="1" x14ac:dyDescent="0.2">
      <c r="A288" s="9">
        <v>35713</v>
      </c>
      <c r="B288" s="10">
        <v>6.9123999999999999</v>
      </c>
      <c r="C288" s="2">
        <v>4.2830870000000001</v>
      </c>
    </row>
    <row r="289" spans="1:3" ht="12.95" customHeight="1" x14ac:dyDescent="0.2">
      <c r="A289" s="9">
        <v>35714</v>
      </c>
      <c r="B289" s="10">
        <v>6.9283999999999999</v>
      </c>
      <c r="C289" s="2">
        <v>4.2449479999999999</v>
      </c>
    </row>
    <row r="290" spans="1:3" ht="12.95" customHeight="1" x14ac:dyDescent="0.2">
      <c r="A290" s="9">
        <v>35715</v>
      </c>
      <c r="B290" s="10">
        <v>6.9283999999999999</v>
      </c>
      <c r="C290" s="2">
        <v>4.2449479999999999</v>
      </c>
    </row>
    <row r="291" spans="1:3" ht="12.95" customHeight="1" x14ac:dyDescent="0.2">
      <c r="A291" s="9">
        <v>35716</v>
      </c>
      <c r="B291" s="10">
        <v>6.9283999999999999</v>
      </c>
      <c r="C291" s="2">
        <v>4.2449479999999999</v>
      </c>
    </row>
    <row r="292" spans="1:3" ht="12.95" customHeight="1" x14ac:dyDescent="0.2">
      <c r="A292" s="9">
        <v>35717</v>
      </c>
      <c r="B292" s="10">
        <v>6.9337999999999997</v>
      </c>
      <c r="C292" s="2">
        <v>4.2390939999999997</v>
      </c>
    </row>
    <row r="293" spans="1:3" ht="12.95" customHeight="1" x14ac:dyDescent="0.2">
      <c r="A293" s="9">
        <v>35718</v>
      </c>
      <c r="B293" s="10">
        <v>6.9291</v>
      </c>
      <c r="C293" s="2">
        <v>4.2238420000000003</v>
      </c>
    </row>
    <row r="294" spans="1:3" ht="12.95" customHeight="1" x14ac:dyDescent="0.2">
      <c r="A294" s="9">
        <v>35719</v>
      </c>
      <c r="B294" s="10">
        <v>6.9332000000000003</v>
      </c>
      <c r="C294" s="2">
        <v>4.2358440000000002</v>
      </c>
    </row>
    <row r="295" spans="1:3" ht="12.95" customHeight="1" x14ac:dyDescent="0.2">
      <c r="A295" s="9">
        <v>35720</v>
      </c>
      <c r="B295" s="10">
        <v>6.9370000000000003</v>
      </c>
      <c r="C295" s="2">
        <v>4.2410110000000003</v>
      </c>
    </row>
    <row r="296" spans="1:3" ht="12.95" customHeight="1" x14ac:dyDescent="0.2">
      <c r="A296" s="9">
        <v>35721</v>
      </c>
      <c r="B296" s="10">
        <v>6.9318</v>
      </c>
      <c r="C296" s="2">
        <v>4.2420200000000001</v>
      </c>
    </row>
    <row r="297" spans="1:3" ht="12.95" customHeight="1" x14ac:dyDescent="0.2">
      <c r="A297" s="9">
        <v>35722</v>
      </c>
      <c r="B297" s="10">
        <v>6.9318</v>
      </c>
      <c r="C297" s="2">
        <v>4.2420200000000001</v>
      </c>
    </row>
    <row r="298" spans="1:3" ht="12.95" customHeight="1" x14ac:dyDescent="0.2">
      <c r="A298" s="9">
        <v>35723</v>
      </c>
      <c r="B298" s="10">
        <v>6.9318</v>
      </c>
      <c r="C298" s="2">
        <v>4.2420200000000001</v>
      </c>
    </row>
    <row r="299" spans="1:3" ht="12.95" customHeight="1" x14ac:dyDescent="0.2">
      <c r="A299" s="9">
        <v>35724</v>
      </c>
      <c r="B299" s="10">
        <v>6.9623999999999997</v>
      </c>
      <c r="C299" s="2">
        <v>4.2461890000000002</v>
      </c>
    </row>
    <row r="300" spans="1:3" ht="12.95" customHeight="1" x14ac:dyDescent="0.2">
      <c r="A300" s="9">
        <v>35725</v>
      </c>
      <c r="B300" s="10">
        <v>6.9584999999999999</v>
      </c>
      <c r="C300" s="2">
        <v>4.2545679999999999</v>
      </c>
    </row>
    <row r="301" spans="1:3" ht="12.95" customHeight="1" x14ac:dyDescent="0.2">
      <c r="A301" s="9">
        <v>35726</v>
      </c>
      <c r="B301" s="10">
        <v>6.9607999999999999</v>
      </c>
      <c r="C301" s="2">
        <v>4.2529729999999999</v>
      </c>
    </row>
    <row r="302" spans="1:3" ht="12.95" customHeight="1" x14ac:dyDescent="0.2">
      <c r="A302" s="9">
        <v>35727</v>
      </c>
      <c r="B302" s="10">
        <v>6.9508999999999999</v>
      </c>
      <c r="C302" s="2">
        <v>4.2605639999999996</v>
      </c>
    </row>
    <row r="303" spans="1:3" ht="12.95" customHeight="1" x14ac:dyDescent="0.2">
      <c r="A303" s="9">
        <v>35728</v>
      </c>
      <c r="B303" s="10">
        <v>6.9509999999999996</v>
      </c>
      <c r="C303" s="2">
        <v>4.2601430000000002</v>
      </c>
    </row>
    <row r="304" spans="1:3" ht="12.95" customHeight="1" x14ac:dyDescent="0.2">
      <c r="A304" s="9">
        <v>35729</v>
      </c>
      <c r="B304" s="10">
        <v>6.9509999999999996</v>
      </c>
      <c r="C304" s="2">
        <v>4.2601430000000002</v>
      </c>
    </row>
    <row r="305" spans="1:3" ht="12.95" customHeight="1" x14ac:dyDescent="0.2">
      <c r="A305" s="9">
        <v>35730</v>
      </c>
      <c r="B305" s="10">
        <v>6.9509999999999996</v>
      </c>
      <c r="C305" s="2">
        <v>4.2601430000000002</v>
      </c>
    </row>
    <row r="306" spans="1:3" ht="12.95" customHeight="1" x14ac:dyDescent="0.2">
      <c r="A306" s="9">
        <v>35731</v>
      </c>
      <c r="B306" s="10">
        <v>6.9561000000000002</v>
      </c>
      <c r="C306" s="2">
        <v>4.2681209999999998</v>
      </c>
    </row>
    <row r="307" spans="1:3" ht="12.95" customHeight="1" x14ac:dyDescent="0.2">
      <c r="A307" s="9">
        <v>35732</v>
      </c>
      <c r="B307" s="10">
        <v>6.9386999999999999</v>
      </c>
      <c r="C307" s="2">
        <v>4.3301100000000003</v>
      </c>
    </row>
    <row r="308" spans="1:3" ht="12.95" customHeight="1" x14ac:dyDescent="0.2">
      <c r="A308" s="9">
        <v>35733</v>
      </c>
      <c r="B308" s="10">
        <v>6.9551999999999996</v>
      </c>
      <c r="C308" s="2">
        <v>4.3074219999999999</v>
      </c>
    </row>
    <row r="309" spans="1:3" ht="12.95" customHeight="1" x14ac:dyDescent="0.2">
      <c r="A309" s="9">
        <v>35734</v>
      </c>
      <c r="B309" s="10">
        <v>6.9551999999999996</v>
      </c>
      <c r="C309" s="2">
        <v>4.3074219999999999</v>
      </c>
    </row>
    <row r="310" spans="1:3" ht="12.95" customHeight="1" x14ac:dyDescent="0.2">
      <c r="A310" s="9">
        <v>35735</v>
      </c>
      <c r="B310" s="10">
        <v>6.9481000000000002</v>
      </c>
      <c r="C310" s="2">
        <v>4.3359160000000001</v>
      </c>
    </row>
    <row r="311" spans="1:3" ht="12.95" customHeight="1" x14ac:dyDescent="0.2">
      <c r="A311" s="9">
        <v>35736</v>
      </c>
      <c r="B311" s="10">
        <v>6.9481000000000002</v>
      </c>
      <c r="C311" s="2">
        <v>4.3359160000000001</v>
      </c>
    </row>
    <row r="312" spans="1:3" ht="12.95" customHeight="1" x14ac:dyDescent="0.2">
      <c r="A312" s="9">
        <v>35737</v>
      </c>
      <c r="B312" s="10">
        <v>6.9481000000000002</v>
      </c>
      <c r="C312" s="2">
        <v>4.3359160000000001</v>
      </c>
    </row>
    <row r="313" spans="1:3" ht="12.95" customHeight="1" x14ac:dyDescent="0.2">
      <c r="A313" s="9">
        <v>35738</v>
      </c>
      <c r="B313" s="10">
        <v>6.9550999999999998</v>
      </c>
      <c r="C313" s="2">
        <v>4.3274090000000003</v>
      </c>
    </row>
    <row r="314" spans="1:3" ht="12.95" customHeight="1" x14ac:dyDescent="0.2">
      <c r="A314" s="9">
        <v>35739</v>
      </c>
      <c r="B314" s="10">
        <v>6.9522000000000004</v>
      </c>
      <c r="C314" s="2">
        <v>4.3336829999999997</v>
      </c>
    </row>
    <row r="315" spans="1:3" ht="12.95" customHeight="1" x14ac:dyDescent="0.2">
      <c r="A315" s="9">
        <v>35740</v>
      </c>
      <c r="B315" s="10">
        <v>6.9550000000000001</v>
      </c>
      <c r="C315" s="2">
        <v>4.3135589999999997</v>
      </c>
    </row>
    <row r="316" spans="1:3" ht="12.95" customHeight="1" x14ac:dyDescent="0.2">
      <c r="A316" s="9">
        <v>35741</v>
      </c>
      <c r="B316" s="10">
        <v>6.9592999999999998</v>
      </c>
      <c r="C316" s="2">
        <v>4.3170830000000002</v>
      </c>
    </row>
    <row r="317" spans="1:3" ht="12.95" customHeight="1" x14ac:dyDescent="0.2">
      <c r="A317" s="9">
        <v>35742</v>
      </c>
      <c r="B317" s="10">
        <v>6.9478999999999997</v>
      </c>
      <c r="C317" s="2">
        <v>4.3204060000000002</v>
      </c>
    </row>
    <row r="318" spans="1:3" ht="12.95" customHeight="1" x14ac:dyDescent="0.2">
      <c r="A318" s="9">
        <v>35743</v>
      </c>
      <c r="B318" s="10">
        <v>6.9478999999999997</v>
      </c>
      <c r="C318" s="2">
        <v>4.3204060000000002</v>
      </c>
    </row>
    <row r="319" spans="1:3" ht="12.95" customHeight="1" x14ac:dyDescent="0.2">
      <c r="A319" s="9">
        <v>35744</v>
      </c>
      <c r="B319" s="10">
        <v>6.9478999999999997</v>
      </c>
      <c r="C319" s="2">
        <v>4.3204060000000002</v>
      </c>
    </row>
    <row r="320" spans="1:3" ht="12.95" customHeight="1" x14ac:dyDescent="0.2">
      <c r="A320" s="9">
        <v>35745</v>
      </c>
      <c r="B320" s="10">
        <v>6.9480000000000004</v>
      </c>
      <c r="C320" s="2">
        <v>4.3279399999999999</v>
      </c>
    </row>
    <row r="321" spans="1:3" ht="12.95" customHeight="1" x14ac:dyDescent="0.2">
      <c r="A321" s="9">
        <v>35746</v>
      </c>
      <c r="B321" s="10">
        <v>6.9622999999999999</v>
      </c>
      <c r="C321" s="2">
        <v>4.3239419999999997</v>
      </c>
    </row>
    <row r="322" spans="1:3" ht="12.95" customHeight="1" x14ac:dyDescent="0.2">
      <c r="A322" s="9">
        <v>35747</v>
      </c>
      <c r="B322" s="10">
        <v>6.9593999999999996</v>
      </c>
      <c r="C322" s="2">
        <v>4.3345900000000004</v>
      </c>
    </row>
    <row r="323" spans="1:3" ht="12.95" customHeight="1" x14ac:dyDescent="0.2">
      <c r="A323" s="9">
        <v>35748</v>
      </c>
      <c r="B323" s="10">
        <v>6.9634999999999998</v>
      </c>
      <c r="C323" s="2">
        <v>4.331277</v>
      </c>
    </row>
    <row r="324" spans="1:3" ht="12.95" customHeight="1" x14ac:dyDescent="0.2">
      <c r="A324" s="9">
        <v>35749</v>
      </c>
      <c r="B324" s="10">
        <v>6.9710999999999999</v>
      </c>
      <c r="C324" s="2">
        <v>4.3438939999999997</v>
      </c>
    </row>
    <row r="325" spans="1:3" ht="12.95" customHeight="1" x14ac:dyDescent="0.2">
      <c r="A325" s="9">
        <v>35750</v>
      </c>
      <c r="B325" s="10">
        <v>6.9710999999999999</v>
      </c>
      <c r="C325" s="2">
        <v>4.3438939999999997</v>
      </c>
    </row>
    <row r="326" spans="1:3" ht="12.95" customHeight="1" x14ac:dyDescent="0.2">
      <c r="A326" s="9">
        <v>35751</v>
      </c>
      <c r="B326" s="10">
        <v>6.9710999999999999</v>
      </c>
      <c r="C326" s="2">
        <v>4.3438939999999997</v>
      </c>
    </row>
    <row r="327" spans="1:3" ht="12.95" customHeight="1" x14ac:dyDescent="0.2">
      <c r="A327" s="9">
        <v>35752</v>
      </c>
      <c r="B327" s="10">
        <v>6.9688999999999997</v>
      </c>
      <c r="C327" s="2">
        <v>4.3290290000000002</v>
      </c>
    </row>
    <row r="328" spans="1:3" ht="12.95" customHeight="1" x14ac:dyDescent="0.2">
      <c r="A328" s="9">
        <v>35753</v>
      </c>
      <c r="B328" s="10">
        <v>6.9699</v>
      </c>
      <c r="C328" s="2">
        <v>4.326505</v>
      </c>
    </row>
    <row r="329" spans="1:3" ht="12.95" customHeight="1" x14ac:dyDescent="0.2">
      <c r="A329" s="9">
        <v>35754</v>
      </c>
      <c r="B329" s="10">
        <v>6.9729999999999999</v>
      </c>
      <c r="C329" s="2">
        <v>4.3458180000000004</v>
      </c>
    </row>
    <row r="330" spans="1:3" ht="12.95" customHeight="1" x14ac:dyDescent="0.2">
      <c r="A330" s="9">
        <v>35755</v>
      </c>
      <c r="B330" s="10">
        <v>6.9779999999999998</v>
      </c>
      <c r="C330" s="2">
        <v>4.3406099999999999</v>
      </c>
    </row>
    <row r="331" spans="1:3" ht="12.95" customHeight="1" x14ac:dyDescent="0.2">
      <c r="A331" s="9">
        <v>35756</v>
      </c>
      <c r="B331" s="10">
        <v>6.9842000000000004</v>
      </c>
      <c r="C331" s="2">
        <v>4.3315979999999996</v>
      </c>
    </row>
    <row r="332" spans="1:3" ht="12.95" customHeight="1" x14ac:dyDescent="0.2">
      <c r="A332" s="9">
        <v>35757</v>
      </c>
      <c r="B332" s="10">
        <v>6.9842000000000004</v>
      </c>
      <c r="C332" s="2">
        <v>4.3315979999999996</v>
      </c>
    </row>
    <row r="333" spans="1:3" ht="12.95" customHeight="1" x14ac:dyDescent="0.2">
      <c r="A333" s="9">
        <v>35758</v>
      </c>
      <c r="B333" s="10">
        <v>6.9842000000000004</v>
      </c>
      <c r="C333" s="2">
        <v>4.3315979999999996</v>
      </c>
    </row>
    <row r="334" spans="1:3" ht="12.95" customHeight="1" x14ac:dyDescent="0.2">
      <c r="A334" s="9">
        <v>35759</v>
      </c>
      <c r="B334" s="10">
        <v>6.9813000000000001</v>
      </c>
      <c r="C334" s="2">
        <v>4.3618819999999996</v>
      </c>
    </row>
    <row r="335" spans="1:3" ht="12.95" customHeight="1" x14ac:dyDescent="0.2">
      <c r="A335" s="9">
        <v>35760</v>
      </c>
      <c r="B335" s="10">
        <v>6.9783999999999997</v>
      </c>
      <c r="C335" s="2">
        <v>4.358498</v>
      </c>
    </row>
    <row r="336" spans="1:3" ht="12.95" customHeight="1" x14ac:dyDescent="0.2">
      <c r="A336" s="9">
        <v>35761</v>
      </c>
      <c r="B336" s="10">
        <v>6.9812000000000003</v>
      </c>
      <c r="C336" s="2">
        <v>4.3617939999999997</v>
      </c>
    </row>
    <row r="337" spans="1:3" ht="12.95" customHeight="1" x14ac:dyDescent="0.2">
      <c r="A337" s="9">
        <v>35762</v>
      </c>
      <c r="B337" s="10">
        <v>6.9813999999999998</v>
      </c>
      <c r="C337" s="2">
        <v>4.3686689999999997</v>
      </c>
    </row>
    <row r="338" spans="1:3" ht="12.95" customHeight="1" x14ac:dyDescent="0.2">
      <c r="A338" s="9">
        <v>35763</v>
      </c>
      <c r="B338" s="10">
        <v>6.9861000000000004</v>
      </c>
      <c r="C338" s="2">
        <v>4.3649769999999997</v>
      </c>
    </row>
    <row r="339" spans="1:3" ht="12.95" customHeight="1" x14ac:dyDescent="0.2">
      <c r="A339" s="9">
        <v>35764</v>
      </c>
      <c r="B339" s="10">
        <v>6.9861000000000004</v>
      </c>
      <c r="C339" s="2">
        <v>4.3649769999999997</v>
      </c>
    </row>
    <row r="340" spans="1:3" ht="12.95" customHeight="1" x14ac:dyDescent="0.2">
      <c r="A340" s="9">
        <v>35765</v>
      </c>
      <c r="B340" s="10">
        <v>6.9861000000000004</v>
      </c>
      <c r="C340" s="2">
        <v>4.3649769999999997</v>
      </c>
    </row>
    <row r="341" spans="1:3" ht="12.95" customHeight="1" x14ac:dyDescent="0.2">
      <c r="A341" s="9">
        <v>35766</v>
      </c>
      <c r="B341" s="10">
        <v>6.9829999999999997</v>
      </c>
      <c r="C341" s="2">
        <v>4.3660189999999997</v>
      </c>
    </row>
    <row r="342" spans="1:3" ht="12.95" customHeight="1" x14ac:dyDescent="0.2">
      <c r="A342" s="9">
        <v>35767</v>
      </c>
      <c r="B342" s="10">
        <v>6.9942000000000002</v>
      </c>
      <c r="C342" s="2">
        <v>4.3786120000000004</v>
      </c>
    </row>
    <row r="343" spans="1:3" ht="12.95" customHeight="1" x14ac:dyDescent="0.2">
      <c r="A343" s="9">
        <v>35768</v>
      </c>
      <c r="B343" s="10">
        <v>6.9839000000000002</v>
      </c>
      <c r="C343" s="2">
        <v>4.3651970000000002</v>
      </c>
    </row>
    <row r="344" spans="1:3" ht="12.95" customHeight="1" x14ac:dyDescent="0.2">
      <c r="A344" s="9">
        <v>35769</v>
      </c>
      <c r="B344" s="10">
        <v>6.9829999999999997</v>
      </c>
      <c r="C344" s="2">
        <v>4.3569589999999998</v>
      </c>
    </row>
    <row r="345" spans="1:3" ht="12.95" customHeight="1" x14ac:dyDescent="0.2">
      <c r="A345" s="9">
        <v>35770</v>
      </c>
      <c r="B345" s="10">
        <v>6.9748999999999999</v>
      </c>
      <c r="C345" s="2">
        <v>4.3655660000000003</v>
      </c>
    </row>
    <row r="346" spans="1:3" ht="12.95" customHeight="1" x14ac:dyDescent="0.2">
      <c r="A346" s="9">
        <v>35771</v>
      </c>
      <c r="B346" s="10">
        <v>6.9748999999999999</v>
      </c>
      <c r="C346" s="2">
        <v>4.3655660000000003</v>
      </c>
    </row>
    <row r="347" spans="1:3" ht="12.95" customHeight="1" x14ac:dyDescent="0.2">
      <c r="A347" s="9">
        <v>35772</v>
      </c>
      <c r="B347" s="10">
        <v>6.9748999999999999</v>
      </c>
      <c r="C347" s="2">
        <v>4.3655660000000003</v>
      </c>
    </row>
    <row r="348" spans="1:3" ht="12.95" customHeight="1" x14ac:dyDescent="0.2">
      <c r="A348" s="9">
        <v>35773</v>
      </c>
      <c r="B348" s="10">
        <v>6.9874000000000001</v>
      </c>
      <c r="C348" s="2">
        <v>4.3514049999999997</v>
      </c>
    </row>
    <row r="349" spans="1:3" ht="12.95" customHeight="1" x14ac:dyDescent="0.2">
      <c r="A349" s="9">
        <v>35774</v>
      </c>
      <c r="B349" s="10">
        <v>6.9653</v>
      </c>
      <c r="C349" s="2">
        <v>4.3256680000000003</v>
      </c>
    </row>
    <row r="350" spans="1:3" ht="12.95" customHeight="1" x14ac:dyDescent="0.2">
      <c r="A350" s="9">
        <v>35775</v>
      </c>
      <c r="B350" s="10">
        <v>6.9660000000000002</v>
      </c>
      <c r="C350" s="2">
        <v>4.3367430000000002</v>
      </c>
    </row>
    <row r="351" spans="1:3" ht="12.95" customHeight="1" x14ac:dyDescent="0.2">
      <c r="A351" s="9">
        <v>35776</v>
      </c>
      <c r="B351" s="10">
        <v>6.9656000000000002</v>
      </c>
      <c r="C351" s="2">
        <v>4.3498469999999996</v>
      </c>
    </row>
    <row r="352" spans="1:3" ht="12.95" customHeight="1" x14ac:dyDescent="0.2">
      <c r="A352" s="9">
        <v>35777</v>
      </c>
      <c r="B352" s="10">
        <v>6.9599000000000002</v>
      </c>
      <c r="C352" s="2">
        <v>4.3430989999999996</v>
      </c>
    </row>
    <row r="353" spans="1:3" ht="12.95" customHeight="1" x14ac:dyDescent="0.2">
      <c r="A353" s="9">
        <v>35778</v>
      </c>
      <c r="B353" s="10">
        <v>6.9599000000000002</v>
      </c>
      <c r="C353" s="2">
        <v>4.3430989999999996</v>
      </c>
    </row>
    <row r="354" spans="1:3" ht="12.95" customHeight="1" x14ac:dyDescent="0.2">
      <c r="A354" s="9">
        <v>35779</v>
      </c>
      <c r="B354" s="10">
        <v>6.9599000000000002</v>
      </c>
      <c r="C354" s="2">
        <v>4.3430989999999996</v>
      </c>
    </row>
    <row r="355" spans="1:3" ht="12.95" customHeight="1" x14ac:dyDescent="0.2">
      <c r="A355" s="9">
        <v>35780</v>
      </c>
      <c r="B355" s="10">
        <v>6.9554999999999998</v>
      </c>
      <c r="C355" s="2">
        <v>4.3559960000000002</v>
      </c>
    </row>
    <row r="356" spans="1:3" ht="12.95" customHeight="1" x14ac:dyDescent="0.2">
      <c r="A356" s="9">
        <v>35781</v>
      </c>
      <c r="B356" s="10">
        <v>6.9523999999999999</v>
      </c>
      <c r="C356" s="2">
        <v>4.3719669999999997</v>
      </c>
    </row>
    <row r="357" spans="1:3" ht="12.95" customHeight="1" x14ac:dyDescent="0.2">
      <c r="A357" s="9">
        <v>35782</v>
      </c>
      <c r="B357" s="10">
        <v>6.9440999999999997</v>
      </c>
      <c r="C357" s="2">
        <v>4.3373189999999999</v>
      </c>
    </row>
    <row r="358" spans="1:3" ht="12.95" customHeight="1" x14ac:dyDescent="0.2">
      <c r="A358" s="9">
        <v>35783</v>
      </c>
      <c r="B358" s="10">
        <v>6.9509999999999996</v>
      </c>
      <c r="C358" s="2">
        <v>4.3395890000000001</v>
      </c>
    </row>
    <row r="359" spans="1:3" ht="12.95" customHeight="1" x14ac:dyDescent="0.2">
      <c r="A359" s="9">
        <v>35784</v>
      </c>
      <c r="B359" s="10">
        <v>6.9504000000000001</v>
      </c>
      <c r="C359" s="2">
        <v>4.3485899999999997</v>
      </c>
    </row>
    <row r="360" spans="1:3" ht="12.95" customHeight="1" x14ac:dyDescent="0.2">
      <c r="A360" s="9">
        <v>35785</v>
      </c>
      <c r="B360" s="10">
        <v>6.9504000000000001</v>
      </c>
      <c r="C360" s="2">
        <v>4.3485899999999997</v>
      </c>
    </row>
    <row r="361" spans="1:3" ht="12.95" customHeight="1" x14ac:dyDescent="0.2">
      <c r="A361" s="9">
        <v>35786</v>
      </c>
      <c r="B361" s="10">
        <v>6.9504000000000001</v>
      </c>
      <c r="C361" s="2">
        <v>4.3485899999999997</v>
      </c>
    </row>
    <row r="362" spans="1:3" ht="12.95" customHeight="1" x14ac:dyDescent="0.2">
      <c r="A362" s="9">
        <v>35787</v>
      </c>
      <c r="B362" s="10">
        <v>6.9504000000000001</v>
      </c>
      <c r="C362" s="2">
        <v>4.3485899999999997</v>
      </c>
    </row>
    <row r="363" spans="1:3" ht="12.95" customHeight="1" x14ac:dyDescent="0.2">
      <c r="A363" s="9">
        <v>35788</v>
      </c>
      <c r="B363" s="10">
        <v>6.9431000000000003</v>
      </c>
      <c r="C363" s="2">
        <v>4.3493029999999999</v>
      </c>
    </row>
    <row r="364" spans="1:3" ht="12.95" customHeight="1" x14ac:dyDescent="0.2">
      <c r="A364" s="9">
        <v>35789</v>
      </c>
      <c r="B364" s="10">
        <v>6.9537000000000004</v>
      </c>
      <c r="C364" s="2">
        <v>4.3524390000000004</v>
      </c>
    </row>
    <row r="365" spans="1:3" ht="12.95" customHeight="1" x14ac:dyDescent="0.2">
      <c r="A365" s="9">
        <v>35790</v>
      </c>
      <c r="B365" s="10">
        <v>6.9537000000000004</v>
      </c>
      <c r="C365" s="2">
        <v>4.3524390000000004</v>
      </c>
    </row>
    <row r="366" spans="1:3" ht="12.95" customHeight="1" x14ac:dyDescent="0.2">
      <c r="A366" s="9">
        <v>35791</v>
      </c>
      <c r="B366" s="10">
        <v>6.9537000000000004</v>
      </c>
      <c r="C366" s="2">
        <v>4.3524390000000004</v>
      </c>
    </row>
    <row r="367" spans="1:3" ht="12.95" customHeight="1" x14ac:dyDescent="0.2">
      <c r="A367" s="9">
        <v>35792</v>
      </c>
      <c r="B367" s="10">
        <v>6.9537000000000004</v>
      </c>
      <c r="C367" s="2">
        <v>4.3524390000000004</v>
      </c>
    </row>
    <row r="368" spans="1:3" ht="12.95" customHeight="1" x14ac:dyDescent="0.2">
      <c r="A368" s="9">
        <v>35793</v>
      </c>
      <c r="B368" s="10">
        <v>6.9537000000000004</v>
      </c>
      <c r="C368" s="2">
        <v>4.3524390000000004</v>
      </c>
    </row>
    <row r="369" spans="1:3" ht="12.95" customHeight="1" x14ac:dyDescent="0.2">
      <c r="A369" s="9">
        <v>35794</v>
      </c>
      <c r="B369" s="10">
        <v>6.9461000000000004</v>
      </c>
      <c r="C369" s="2">
        <v>4.3450939999999996</v>
      </c>
    </row>
    <row r="370" spans="1:3" ht="12.95" customHeight="1" x14ac:dyDescent="0.2">
      <c r="A370" s="9">
        <v>35795</v>
      </c>
      <c r="B370" s="10">
        <v>6.9471999999999996</v>
      </c>
      <c r="C370" s="2">
        <v>4.3320030000000003</v>
      </c>
    </row>
    <row r="371" spans="1:3" ht="12.95" customHeight="1" x14ac:dyDescent="0.2">
      <c r="A371" s="9">
        <v>35796</v>
      </c>
      <c r="B371" s="10">
        <v>6.9447000000000001</v>
      </c>
      <c r="C371" s="2">
        <v>4.3265890000000002</v>
      </c>
    </row>
    <row r="372" spans="1:3" ht="12.95" customHeight="1" x14ac:dyDescent="0.2">
      <c r="A372" s="9">
        <v>35797</v>
      </c>
      <c r="B372" s="10">
        <v>6.9447000000000001</v>
      </c>
      <c r="C372" s="2">
        <v>4.3265890000000002</v>
      </c>
    </row>
    <row r="373" spans="1:3" ht="12.95" customHeight="1" x14ac:dyDescent="0.2">
      <c r="A373" s="9">
        <v>35798</v>
      </c>
      <c r="B373" s="10">
        <v>6.9447000000000001</v>
      </c>
      <c r="C373" s="2">
        <v>4.3265890000000002</v>
      </c>
    </row>
    <row r="374" spans="1:3" ht="12.95" customHeight="1" x14ac:dyDescent="0.2">
      <c r="A374" s="9">
        <v>35799</v>
      </c>
      <c r="B374" s="10">
        <v>6.9325999999999999</v>
      </c>
      <c r="C374" s="2">
        <v>4.320055</v>
      </c>
    </row>
    <row r="375" spans="1:3" ht="12.95" customHeight="1" x14ac:dyDescent="0.2">
      <c r="A375" s="9">
        <v>35800</v>
      </c>
      <c r="B375" s="10">
        <v>6.9325999999999999</v>
      </c>
      <c r="C375" s="2">
        <v>4.320055</v>
      </c>
    </row>
    <row r="376" spans="1:3" ht="12.95" customHeight="1" x14ac:dyDescent="0.2">
      <c r="A376" s="9">
        <v>35801</v>
      </c>
      <c r="B376" s="10">
        <v>6.9325999999999999</v>
      </c>
      <c r="C376" s="2">
        <v>4.320055</v>
      </c>
    </row>
    <row r="377" spans="1:3" ht="12.95" customHeight="1" x14ac:dyDescent="0.2">
      <c r="A377" s="9">
        <v>35802</v>
      </c>
      <c r="B377" s="10">
        <v>6.9325999999999999</v>
      </c>
      <c r="C377" s="2">
        <v>4.320055</v>
      </c>
    </row>
    <row r="378" spans="1:3" ht="12.95" customHeight="1" x14ac:dyDescent="0.2">
      <c r="A378" s="9">
        <v>35803</v>
      </c>
      <c r="B378" s="10">
        <v>6.9378000000000002</v>
      </c>
      <c r="C378" s="2">
        <v>4.3396689999999998</v>
      </c>
    </row>
    <row r="379" spans="1:3" ht="12.95" customHeight="1" x14ac:dyDescent="0.2">
      <c r="A379" s="9">
        <v>35804</v>
      </c>
      <c r="B379" s="10">
        <v>6.9465000000000003</v>
      </c>
      <c r="C379" s="2">
        <v>4.3478339999999998</v>
      </c>
    </row>
    <row r="380" spans="1:3" ht="12.95" customHeight="1" x14ac:dyDescent="0.2">
      <c r="A380" s="9">
        <v>35805</v>
      </c>
      <c r="B380" s="10">
        <v>6.9318999999999997</v>
      </c>
      <c r="C380" s="2">
        <v>4.329796</v>
      </c>
    </row>
    <row r="381" spans="1:3" ht="12.95" customHeight="1" x14ac:dyDescent="0.2">
      <c r="A381" s="9">
        <v>35806</v>
      </c>
      <c r="B381" s="10">
        <v>6.9318999999999997</v>
      </c>
      <c r="C381" s="2">
        <v>4.329796</v>
      </c>
    </row>
    <row r="382" spans="1:3" ht="12.95" customHeight="1" x14ac:dyDescent="0.2">
      <c r="A382" s="9">
        <v>35807</v>
      </c>
      <c r="B382" s="10">
        <v>6.9318999999999997</v>
      </c>
      <c r="C382" s="2">
        <v>4.329796</v>
      </c>
    </row>
    <row r="383" spans="1:3" ht="12.95" customHeight="1" x14ac:dyDescent="0.2">
      <c r="A383" s="9">
        <v>35808</v>
      </c>
      <c r="B383" s="10">
        <v>6.9292999999999996</v>
      </c>
      <c r="C383" s="2">
        <v>4.3333249999999994</v>
      </c>
    </row>
    <row r="384" spans="1:3" ht="12.95" customHeight="1" x14ac:dyDescent="0.2">
      <c r="A384" s="9">
        <v>35809</v>
      </c>
      <c r="B384" s="10">
        <v>6.9382000000000001</v>
      </c>
      <c r="C384" s="2">
        <v>4.3300749999999999</v>
      </c>
    </row>
    <row r="385" spans="1:3" ht="12.95" customHeight="1" x14ac:dyDescent="0.2">
      <c r="A385" s="9">
        <v>35810</v>
      </c>
      <c r="B385" s="10">
        <v>6.9470000000000001</v>
      </c>
      <c r="C385" s="2">
        <v>4.3235970000000004</v>
      </c>
    </row>
    <row r="386" spans="1:3" ht="12.95" customHeight="1" x14ac:dyDescent="0.2">
      <c r="A386" s="9">
        <v>35811</v>
      </c>
      <c r="B386" s="10">
        <v>6.9443999999999999</v>
      </c>
      <c r="C386" s="2">
        <v>4.3249259999999996</v>
      </c>
    </row>
    <row r="387" spans="1:3" ht="12.95" customHeight="1" x14ac:dyDescent="0.2">
      <c r="A387" s="9">
        <v>35812</v>
      </c>
      <c r="B387" s="10">
        <v>6.9462000000000002</v>
      </c>
      <c r="C387" s="2">
        <v>4.3003140000000002</v>
      </c>
    </row>
    <row r="388" spans="1:3" ht="12.95" customHeight="1" x14ac:dyDescent="0.2">
      <c r="A388" s="9">
        <v>35813</v>
      </c>
      <c r="B388" s="10">
        <v>6.9462000000000002</v>
      </c>
      <c r="C388" s="2">
        <v>4.3003140000000002</v>
      </c>
    </row>
    <row r="389" spans="1:3" ht="12.95" customHeight="1" x14ac:dyDescent="0.2">
      <c r="A389" s="9">
        <v>35814</v>
      </c>
      <c r="B389" s="10">
        <v>6.9462000000000002</v>
      </c>
      <c r="C389" s="2">
        <v>4.3003140000000002</v>
      </c>
    </row>
    <row r="390" spans="1:3" ht="12.95" customHeight="1" x14ac:dyDescent="0.2">
      <c r="A390" s="9">
        <v>35815</v>
      </c>
      <c r="B390" s="10">
        <v>6.9588000000000001</v>
      </c>
      <c r="C390" s="2">
        <v>4.3102809999999998</v>
      </c>
    </row>
    <row r="391" spans="1:3" ht="12.95" customHeight="1" x14ac:dyDescent="0.2">
      <c r="A391" s="9">
        <v>35816</v>
      </c>
      <c r="B391" s="10">
        <v>6.9592000000000001</v>
      </c>
      <c r="C391" s="2">
        <v>4.3157459999999999</v>
      </c>
    </row>
    <row r="392" spans="1:3" ht="12.95" customHeight="1" x14ac:dyDescent="0.2">
      <c r="A392" s="9">
        <v>35817</v>
      </c>
      <c r="B392" s="10">
        <v>6.9409999999999998</v>
      </c>
      <c r="C392" s="2">
        <v>4.3172290000000002</v>
      </c>
    </row>
    <row r="393" spans="1:3" ht="12.95" customHeight="1" x14ac:dyDescent="0.2">
      <c r="A393" s="9">
        <v>35818</v>
      </c>
      <c r="B393" s="10">
        <v>6.9431000000000003</v>
      </c>
      <c r="C393" s="2">
        <v>4.3493029999999999</v>
      </c>
    </row>
    <row r="394" spans="1:3" ht="12.95" customHeight="1" x14ac:dyDescent="0.2">
      <c r="A394" s="9">
        <v>35819</v>
      </c>
      <c r="B394" s="10">
        <v>6.9431000000000003</v>
      </c>
      <c r="C394" s="2">
        <v>4.3493029999999999</v>
      </c>
    </row>
    <row r="395" spans="1:3" ht="12.95" customHeight="1" x14ac:dyDescent="0.2">
      <c r="A395" s="9">
        <v>35820</v>
      </c>
      <c r="B395" s="10">
        <v>6.9431000000000003</v>
      </c>
      <c r="C395" s="2">
        <v>4.3493029999999999</v>
      </c>
    </row>
    <row r="396" spans="1:3" ht="12.95" customHeight="1" x14ac:dyDescent="0.2">
      <c r="A396" s="9">
        <v>35821</v>
      </c>
      <c r="B396" s="10">
        <v>6.9431000000000003</v>
      </c>
      <c r="C396" s="2">
        <v>4.3493029999999999</v>
      </c>
    </row>
    <row r="397" spans="1:3" ht="12.95" customHeight="1" x14ac:dyDescent="0.2">
      <c r="A397" s="9">
        <v>35822</v>
      </c>
      <c r="B397" s="10">
        <v>6.9311999999999996</v>
      </c>
      <c r="C397" s="2">
        <v>4.3257459999999996</v>
      </c>
    </row>
    <row r="398" spans="1:3" ht="12.95" customHeight="1" x14ac:dyDescent="0.2">
      <c r="A398" s="9">
        <v>35823</v>
      </c>
      <c r="B398" s="10">
        <v>6.9260999999999999</v>
      </c>
      <c r="C398" s="2">
        <v>4.3362660000000002</v>
      </c>
    </row>
    <row r="399" spans="1:3" ht="12.95" customHeight="1" x14ac:dyDescent="0.2">
      <c r="A399" s="9">
        <v>35824</v>
      </c>
      <c r="B399" s="10">
        <v>6.9321999999999999</v>
      </c>
      <c r="C399" s="2">
        <v>4.3447209999999998</v>
      </c>
    </row>
    <row r="400" spans="1:3" ht="12.95" customHeight="1" x14ac:dyDescent="0.2">
      <c r="A400" s="9">
        <v>35825</v>
      </c>
      <c r="B400" s="10">
        <v>6.9409999999999998</v>
      </c>
      <c r="C400" s="2">
        <v>4.3570630000000001</v>
      </c>
    </row>
    <row r="401" spans="1:3" ht="12.95" customHeight="1" x14ac:dyDescent="0.2">
      <c r="A401" s="9">
        <v>35826</v>
      </c>
      <c r="B401" s="10">
        <v>6.9362000000000004</v>
      </c>
      <c r="C401" s="2">
        <v>4.3624479999999997</v>
      </c>
    </row>
    <row r="402" spans="1:3" ht="12.95" customHeight="1" x14ac:dyDescent="0.2">
      <c r="A402" s="9">
        <v>35827</v>
      </c>
      <c r="B402" s="10">
        <v>6.9362000000000004</v>
      </c>
      <c r="C402" s="2">
        <v>4.3624479999999997</v>
      </c>
    </row>
    <row r="403" spans="1:3" ht="12.95" customHeight="1" x14ac:dyDescent="0.2">
      <c r="A403" s="9">
        <v>35828</v>
      </c>
      <c r="B403" s="10">
        <v>6.9362000000000004</v>
      </c>
      <c r="C403" s="2">
        <v>4.3624479999999997</v>
      </c>
    </row>
    <row r="404" spans="1:3" ht="12.95" customHeight="1" x14ac:dyDescent="0.2">
      <c r="A404" s="9">
        <v>35829</v>
      </c>
      <c r="B404" s="10">
        <v>6.9450000000000003</v>
      </c>
      <c r="C404" s="2">
        <v>4.3515490000000003</v>
      </c>
    </row>
    <row r="405" spans="1:3" ht="12.95" customHeight="1" x14ac:dyDescent="0.2">
      <c r="A405" s="9">
        <v>35830</v>
      </c>
      <c r="B405" s="10">
        <v>6.9314999999999998</v>
      </c>
      <c r="C405" s="2">
        <v>4.3369840000000002</v>
      </c>
    </row>
    <row r="406" spans="1:3" ht="12.95" customHeight="1" x14ac:dyDescent="0.2">
      <c r="A406" s="9">
        <v>35831</v>
      </c>
      <c r="B406" s="10">
        <v>6.9367000000000001</v>
      </c>
      <c r="C406" s="2">
        <v>4.372236</v>
      </c>
    </row>
    <row r="407" spans="1:3" ht="12.95" customHeight="1" x14ac:dyDescent="0.2">
      <c r="A407" s="9">
        <v>35832</v>
      </c>
      <c r="B407" s="10">
        <v>6.9432999999999998</v>
      </c>
      <c r="C407" s="2">
        <v>4.3684180000000001</v>
      </c>
    </row>
    <row r="408" spans="1:3" ht="12.95" customHeight="1" x14ac:dyDescent="0.2">
      <c r="A408" s="9">
        <v>35833</v>
      </c>
      <c r="B408" s="10">
        <v>6.9297000000000004</v>
      </c>
      <c r="C408" s="2">
        <v>4.3618160000000001</v>
      </c>
    </row>
    <row r="409" spans="1:3" ht="12.95" customHeight="1" x14ac:dyDescent="0.2">
      <c r="A409" s="9">
        <v>35834</v>
      </c>
      <c r="B409" s="10">
        <v>6.9297000000000004</v>
      </c>
      <c r="C409" s="2">
        <v>4.3618160000000001</v>
      </c>
    </row>
    <row r="410" spans="1:3" ht="12.95" customHeight="1" x14ac:dyDescent="0.2">
      <c r="A410" s="9">
        <v>35835</v>
      </c>
      <c r="B410" s="10">
        <v>6.9297000000000004</v>
      </c>
      <c r="C410" s="2">
        <v>4.3618160000000001</v>
      </c>
    </row>
    <row r="411" spans="1:3" ht="12.95" customHeight="1" x14ac:dyDescent="0.2">
      <c r="A411" s="9">
        <v>35836</v>
      </c>
      <c r="B411" s="10">
        <v>6.9394</v>
      </c>
      <c r="C411" s="2">
        <v>4.3684409999999998</v>
      </c>
    </row>
    <row r="412" spans="1:3" ht="12.95" customHeight="1" x14ac:dyDescent="0.2">
      <c r="A412" s="9">
        <v>35837</v>
      </c>
      <c r="B412" s="10">
        <v>6.9236000000000004</v>
      </c>
      <c r="C412" s="2">
        <v>4.3558409999999999</v>
      </c>
    </row>
    <row r="413" spans="1:3" ht="12.95" customHeight="1" x14ac:dyDescent="0.2">
      <c r="A413" s="9">
        <v>35838</v>
      </c>
      <c r="B413" s="10">
        <v>6.9394999999999998</v>
      </c>
      <c r="C413" s="2">
        <v>4.3613929999999996</v>
      </c>
    </row>
    <row r="414" spans="1:3" ht="12.95" customHeight="1" x14ac:dyDescent="0.2">
      <c r="A414" s="9">
        <v>35839</v>
      </c>
      <c r="B414" s="10">
        <v>6.9462999999999999</v>
      </c>
      <c r="C414" s="2">
        <v>4.380897</v>
      </c>
    </row>
    <row r="415" spans="1:3" ht="12.95" customHeight="1" x14ac:dyDescent="0.2">
      <c r="A415" s="9">
        <v>35840</v>
      </c>
      <c r="B415" s="10">
        <v>6.9406999999999996</v>
      </c>
      <c r="C415" s="2">
        <v>4.3700669999999997</v>
      </c>
    </row>
    <row r="416" spans="1:3" ht="12.95" customHeight="1" x14ac:dyDescent="0.2">
      <c r="A416" s="9">
        <v>35841</v>
      </c>
      <c r="B416" s="10">
        <v>6.9406999999999996</v>
      </c>
      <c r="C416" s="2">
        <v>4.3700669999999997</v>
      </c>
    </row>
    <row r="417" spans="1:3" ht="12.95" customHeight="1" x14ac:dyDescent="0.2">
      <c r="A417" s="9">
        <v>35842</v>
      </c>
      <c r="B417" s="10">
        <v>6.9406999999999996</v>
      </c>
      <c r="C417" s="2">
        <v>4.3700669999999997</v>
      </c>
    </row>
    <row r="418" spans="1:3" ht="12.95" customHeight="1" x14ac:dyDescent="0.2">
      <c r="A418" s="9">
        <v>35843</v>
      </c>
      <c r="B418" s="10">
        <v>6.9454000000000002</v>
      </c>
      <c r="C418" s="2">
        <v>4.3790480000000001</v>
      </c>
    </row>
    <row r="419" spans="1:3" ht="12.95" customHeight="1" x14ac:dyDescent="0.2">
      <c r="A419" s="9">
        <v>35844</v>
      </c>
      <c r="B419" s="10">
        <v>6.9596999999999998</v>
      </c>
      <c r="C419" s="2">
        <v>4.3766559999999997</v>
      </c>
    </row>
    <row r="420" spans="1:3" ht="12.95" customHeight="1" x14ac:dyDescent="0.2">
      <c r="A420" s="9">
        <v>35845</v>
      </c>
      <c r="B420" s="10">
        <v>6.9546000000000001</v>
      </c>
      <c r="C420" s="2">
        <v>4.3604200000000004</v>
      </c>
    </row>
    <row r="421" spans="1:3" ht="12.95" customHeight="1" x14ac:dyDescent="0.2">
      <c r="A421" s="9">
        <v>35846</v>
      </c>
      <c r="B421" s="10">
        <v>6.9603999999999999</v>
      </c>
      <c r="C421" s="2">
        <v>4.3629509999999998</v>
      </c>
    </row>
    <row r="422" spans="1:3" ht="12.95" customHeight="1" x14ac:dyDescent="0.2">
      <c r="A422" s="9">
        <v>35847</v>
      </c>
      <c r="B422" s="10">
        <v>6.9512999999999998</v>
      </c>
      <c r="C422" s="2">
        <v>4.3614649999999999</v>
      </c>
    </row>
    <row r="423" spans="1:3" ht="12.95" customHeight="1" x14ac:dyDescent="0.2">
      <c r="A423" s="9">
        <v>35848</v>
      </c>
      <c r="B423" s="10">
        <v>6.9512999999999998</v>
      </c>
      <c r="C423" s="2">
        <v>4.3614649999999999</v>
      </c>
    </row>
    <row r="424" spans="1:3" ht="12.95" customHeight="1" x14ac:dyDescent="0.2">
      <c r="A424" s="9">
        <v>35849</v>
      </c>
      <c r="B424" s="10">
        <v>6.9512999999999998</v>
      </c>
      <c r="C424" s="2">
        <v>4.3614649999999999</v>
      </c>
    </row>
    <row r="425" spans="1:3" ht="12.95" customHeight="1" x14ac:dyDescent="0.2">
      <c r="A425" s="9">
        <v>35850</v>
      </c>
      <c r="B425" s="10">
        <v>6.9623999999999997</v>
      </c>
      <c r="C425" s="2">
        <v>4.3559429999999999</v>
      </c>
    </row>
    <row r="426" spans="1:3" ht="12.95" customHeight="1" x14ac:dyDescent="0.2">
      <c r="A426" s="9">
        <v>35851</v>
      </c>
      <c r="B426" s="10">
        <v>6.9569999999999999</v>
      </c>
      <c r="C426" s="2">
        <v>4.3619089999999998</v>
      </c>
    </row>
    <row r="427" spans="1:3" ht="12.95" customHeight="1" x14ac:dyDescent="0.2">
      <c r="A427" s="9">
        <v>35852</v>
      </c>
      <c r="B427" s="10">
        <v>6.9569999999999999</v>
      </c>
      <c r="C427" s="2">
        <v>4.3501719999999997</v>
      </c>
    </row>
    <row r="428" spans="1:3" ht="12.95" customHeight="1" x14ac:dyDescent="0.2">
      <c r="A428" s="9">
        <v>35853</v>
      </c>
      <c r="B428" s="10">
        <v>6.9569999999999999</v>
      </c>
      <c r="C428" s="2">
        <v>4.3542939999999994</v>
      </c>
    </row>
    <row r="429" spans="1:3" ht="12.95" customHeight="1" x14ac:dyDescent="0.2">
      <c r="A429" s="9">
        <v>35854</v>
      </c>
      <c r="B429" s="10">
        <v>6.9740000000000002</v>
      </c>
      <c r="C429" s="2">
        <v>4.3561380000000005</v>
      </c>
    </row>
    <row r="430" spans="1:3" ht="12.95" customHeight="1" x14ac:dyDescent="0.2">
      <c r="A430" s="9">
        <v>35855</v>
      </c>
      <c r="B430" s="10">
        <v>6.9569999999999999</v>
      </c>
      <c r="C430" s="2">
        <v>4.3542940000000003</v>
      </c>
    </row>
    <row r="431" spans="1:3" ht="12.95" customHeight="1" x14ac:dyDescent="0.2">
      <c r="A431" s="9">
        <v>35856</v>
      </c>
      <c r="B431" s="10">
        <v>6.9569999999999999</v>
      </c>
      <c r="C431" s="2">
        <v>4.3542940000000003</v>
      </c>
    </row>
    <row r="432" spans="1:3" ht="12.95" customHeight="1" x14ac:dyDescent="0.2">
      <c r="A432" s="9">
        <v>35857</v>
      </c>
      <c r="B432" s="10">
        <v>6.9630999999999998</v>
      </c>
      <c r="C432" s="2">
        <v>4.3572119999999996</v>
      </c>
    </row>
    <row r="433" spans="1:3" ht="12.95" customHeight="1" x14ac:dyDescent="0.2">
      <c r="A433" s="9">
        <v>35858</v>
      </c>
      <c r="B433" s="10">
        <v>6.9770000000000003</v>
      </c>
      <c r="C433" s="2">
        <v>4.333717</v>
      </c>
    </row>
    <row r="434" spans="1:3" ht="12.95" customHeight="1" x14ac:dyDescent="0.2">
      <c r="A434" s="9">
        <v>35859</v>
      </c>
      <c r="B434" s="10">
        <v>6.9770000000000003</v>
      </c>
      <c r="C434" s="2">
        <v>4.333717</v>
      </c>
    </row>
    <row r="435" spans="1:3" ht="12.95" customHeight="1" x14ac:dyDescent="0.2">
      <c r="A435" s="9">
        <v>35860</v>
      </c>
      <c r="B435" s="10">
        <v>6.9687999999999999</v>
      </c>
      <c r="C435" s="2">
        <v>4.3323049999999999</v>
      </c>
    </row>
    <row r="436" spans="1:3" ht="12.95" customHeight="1" x14ac:dyDescent="0.2">
      <c r="A436" s="9">
        <v>35861</v>
      </c>
      <c r="B436" s="10">
        <v>6.9775999999999998</v>
      </c>
      <c r="C436" s="2">
        <v>4.3324059999999998</v>
      </c>
    </row>
    <row r="437" spans="1:3" ht="12.95" customHeight="1" x14ac:dyDescent="0.2">
      <c r="A437" s="9">
        <v>35862</v>
      </c>
      <c r="B437" s="10">
        <v>6.9775999999999998</v>
      </c>
      <c r="C437" s="2">
        <v>4.3324059999999998</v>
      </c>
    </row>
    <row r="438" spans="1:3" ht="12.95" customHeight="1" x14ac:dyDescent="0.2">
      <c r="A438" s="9">
        <v>35863</v>
      </c>
      <c r="B438" s="10">
        <v>6.9775999999999998</v>
      </c>
      <c r="C438" s="2">
        <v>4.3324059999999998</v>
      </c>
    </row>
    <row r="439" spans="1:3" ht="12.95" customHeight="1" x14ac:dyDescent="0.2">
      <c r="A439" s="9">
        <v>35864</v>
      </c>
      <c r="B439" s="10">
        <v>6.9728000000000003</v>
      </c>
      <c r="C439" s="2">
        <v>4.3247640000000001</v>
      </c>
    </row>
    <row r="440" spans="1:3" ht="12.95" customHeight="1" x14ac:dyDescent="0.2">
      <c r="A440" s="9">
        <v>35865</v>
      </c>
      <c r="B440" s="10">
        <v>6.9771000000000001</v>
      </c>
      <c r="C440" s="2">
        <v>4.3311279999999996</v>
      </c>
    </row>
    <row r="441" spans="1:3" ht="12.95" customHeight="1" x14ac:dyDescent="0.2">
      <c r="A441" s="9">
        <v>35866</v>
      </c>
      <c r="B441" s="10">
        <v>6.9770000000000003</v>
      </c>
      <c r="C441" s="2">
        <v>4.3256230000000002</v>
      </c>
    </row>
    <row r="442" spans="1:3" ht="12.95" customHeight="1" x14ac:dyDescent="0.2">
      <c r="A442" s="9">
        <v>35867</v>
      </c>
      <c r="B442" s="10">
        <v>6.9790000000000001</v>
      </c>
      <c r="C442" s="2">
        <v>4.3363449999999997</v>
      </c>
    </row>
    <row r="443" spans="1:3" ht="12.95" customHeight="1" x14ac:dyDescent="0.2">
      <c r="A443" s="9">
        <v>35868</v>
      </c>
      <c r="B443" s="10">
        <v>6.9804000000000004</v>
      </c>
      <c r="C443" s="2">
        <v>4.3319140000000003</v>
      </c>
    </row>
    <row r="444" spans="1:3" ht="12.95" customHeight="1" x14ac:dyDescent="0.2">
      <c r="A444" s="9">
        <v>35869</v>
      </c>
      <c r="B444" s="10">
        <v>6.9804000000000004</v>
      </c>
      <c r="C444" s="2">
        <v>4.3319140000000003</v>
      </c>
    </row>
    <row r="445" spans="1:3" ht="12.95" customHeight="1" x14ac:dyDescent="0.2">
      <c r="A445" s="9">
        <v>35870</v>
      </c>
      <c r="B445" s="10">
        <v>6.9804000000000004</v>
      </c>
      <c r="C445" s="2">
        <v>4.3319140000000003</v>
      </c>
    </row>
    <row r="446" spans="1:3" ht="12.95" customHeight="1" x14ac:dyDescent="0.2">
      <c r="A446" s="9">
        <v>35871</v>
      </c>
      <c r="B446" s="10">
        <v>6.9892000000000003</v>
      </c>
      <c r="C446" s="2">
        <v>4.3422799999999997</v>
      </c>
    </row>
    <row r="447" spans="1:3" ht="12.95" customHeight="1" x14ac:dyDescent="0.2">
      <c r="A447" s="9">
        <v>35872</v>
      </c>
      <c r="B447" s="10">
        <v>6.9898999999999996</v>
      </c>
      <c r="C447" s="2">
        <v>4.3329440000000004</v>
      </c>
    </row>
    <row r="448" spans="1:3" ht="12.95" customHeight="1" x14ac:dyDescent="0.2">
      <c r="A448" s="9">
        <v>35873</v>
      </c>
      <c r="B448" s="10">
        <v>6.9983000000000004</v>
      </c>
      <c r="C448" s="2">
        <v>4.3339679999999996</v>
      </c>
    </row>
    <row r="449" spans="1:3" ht="12.95" customHeight="1" x14ac:dyDescent="0.2">
      <c r="A449" s="9">
        <v>35874</v>
      </c>
      <c r="B449" s="10">
        <v>7.0022000000000002</v>
      </c>
      <c r="C449" s="2">
        <v>4.3282540000000003</v>
      </c>
    </row>
    <row r="450" spans="1:3" ht="12.95" customHeight="1" x14ac:dyDescent="0.2">
      <c r="A450" s="9">
        <v>35875</v>
      </c>
      <c r="B450" s="10">
        <v>7.0076999999999998</v>
      </c>
      <c r="C450" s="2">
        <v>4.3251379999999999</v>
      </c>
    </row>
    <row r="451" spans="1:3" ht="12.95" customHeight="1" x14ac:dyDescent="0.2">
      <c r="A451" s="9">
        <v>35876</v>
      </c>
      <c r="B451" s="10">
        <v>7.0076999999999998</v>
      </c>
      <c r="C451" s="2">
        <v>4.3251379999999999</v>
      </c>
    </row>
    <row r="452" spans="1:3" ht="12.95" customHeight="1" x14ac:dyDescent="0.2">
      <c r="A452" s="9">
        <v>35877</v>
      </c>
      <c r="B452" s="10">
        <v>7.0076999999999998</v>
      </c>
      <c r="C452" s="2">
        <v>4.3251379999999999</v>
      </c>
    </row>
    <row r="453" spans="1:3" ht="12.95" customHeight="1" x14ac:dyDescent="0.2">
      <c r="A453" s="9">
        <v>35878</v>
      </c>
      <c r="B453" s="10">
        <v>7.0124000000000004</v>
      </c>
      <c r="C453" s="2">
        <v>4.3191829999999998</v>
      </c>
    </row>
    <row r="454" spans="1:3" ht="12.95" customHeight="1" x14ac:dyDescent="0.2">
      <c r="A454" s="9">
        <v>35879</v>
      </c>
      <c r="B454" s="10">
        <v>7.0101000000000004</v>
      </c>
      <c r="C454" s="2">
        <v>4.3315549999999998</v>
      </c>
    </row>
    <row r="455" spans="1:3" ht="12.95" customHeight="1" x14ac:dyDescent="0.2">
      <c r="A455" s="9">
        <v>35880</v>
      </c>
      <c r="B455" s="10">
        <v>7.0132000000000003</v>
      </c>
      <c r="C455" s="2">
        <v>4.3261050000000001</v>
      </c>
    </row>
    <row r="456" spans="1:3" ht="12.95" customHeight="1" x14ac:dyDescent="0.2">
      <c r="A456" s="9">
        <v>35881</v>
      </c>
      <c r="B456" s="10">
        <v>7.0141</v>
      </c>
      <c r="C456" s="2">
        <v>4.3270799999999996</v>
      </c>
    </row>
    <row r="457" spans="1:3" ht="12.95" customHeight="1" x14ac:dyDescent="0.2">
      <c r="A457" s="9">
        <v>35882</v>
      </c>
      <c r="B457" s="10">
        <v>7.0313999999999997</v>
      </c>
      <c r="C457" s="2">
        <v>4.334212</v>
      </c>
    </row>
    <row r="458" spans="1:3" ht="12.95" customHeight="1" x14ac:dyDescent="0.2">
      <c r="A458" s="9">
        <v>35883</v>
      </c>
      <c r="B458" s="10">
        <v>7.0313999999999997</v>
      </c>
      <c r="C458" s="2">
        <v>4.334212</v>
      </c>
    </row>
    <row r="459" spans="1:3" ht="12.95" customHeight="1" x14ac:dyDescent="0.2">
      <c r="A459" s="9">
        <v>35884</v>
      </c>
      <c r="B459" s="10">
        <v>7.0313999999999997</v>
      </c>
      <c r="C459" s="2">
        <v>4.334212</v>
      </c>
    </row>
    <row r="460" spans="1:3" ht="12.95" customHeight="1" x14ac:dyDescent="0.2">
      <c r="A460" s="9">
        <v>35885</v>
      </c>
      <c r="B460" s="10">
        <v>7.0351999999999997</v>
      </c>
      <c r="C460" s="2">
        <v>4.3167910000000003</v>
      </c>
    </row>
    <row r="461" spans="1:3" ht="12.95" customHeight="1" x14ac:dyDescent="0.2">
      <c r="A461" s="9">
        <v>35886</v>
      </c>
      <c r="B461" s="10">
        <v>7.0372000000000003</v>
      </c>
      <c r="C461" s="2">
        <v>4.2992229999999996</v>
      </c>
    </row>
    <row r="462" spans="1:3" ht="12.95" customHeight="1" x14ac:dyDescent="0.2">
      <c r="A462" s="9">
        <v>35887</v>
      </c>
      <c r="B462" s="10">
        <v>7.0537999999999998</v>
      </c>
      <c r="C462" s="2">
        <v>4.2924990000000003</v>
      </c>
    </row>
    <row r="463" spans="1:3" ht="12.95" customHeight="1" x14ac:dyDescent="0.2">
      <c r="A463" s="9">
        <v>35888</v>
      </c>
      <c r="B463" s="10">
        <v>7.0540000000000003</v>
      </c>
      <c r="C463" s="2">
        <v>4.2813530000000002</v>
      </c>
    </row>
    <row r="464" spans="1:3" ht="12.95" customHeight="1" x14ac:dyDescent="0.2">
      <c r="A464" s="9">
        <v>35889</v>
      </c>
      <c r="B464" s="10">
        <v>7.0575000000000001</v>
      </c>
      <c r="C464" s="2">
        <v>4.2967779999999998</v>
      </c>
    </row>
    <row r="465" spans="1:3" ht="12.95" customHeight="1" x14ac:dyDescent="0.2">
      <c r="A465" s="9">
        <v>35890</v>
      </c>
      <c r="B465" s="10">
        <v>7.0575000000000001</v>
      </c>
      <c r="C465" s="2">
        <v>4.2967779999999998</v>
      </c>
    </row>
    <row r="466" spans="1:3" ht="12.95" customHeight="1" x14ac:dyDescent="0.2">
      <c r="A466" s="9">
        <v>35891</v>
      </c>
      <c r="B466" s="10">
        <v>7.0575000000000001</v>
      </c>
      <c r="C466" s="2">
        <v>4.2967779999999998</v>
      </c>
    </row>
    <row r="467" spans="1:3" ht="12.95" customHeight="1" x14ac:dyDescent="0.2">
      <c r="A467" s="9">
        <v>35892</v>
      </c>
      <c r="B467" s="10">
        <v>7.0388999999999999</v>
      </c>
      <c r="C467" s="2">
        <v>4.2929329999999997</v>
      </c>
    </row>
    <row r="468" spans="1:3" ht="12.95" customHeight="1" x14ac:dyDescent="0.2">
      <c r="A468" s="9">
        <v>35893</v>
      </c>
      <c r="B468" s="10">
        <v>7.0411000000000001</v>
      </c>
      <c r="C468" s="2">
        <v>4.2617450000000003</v>
      </c>
    </row>
    <row r="469" spans="1:3" ht="12.95" customHeight="1" x14ac:dyDescent="0.2">
      <c r="A469" s="9">
        <v>35894</v>
      </c>
      <c r="B469" s="10">
        <v>7.0444000000000004</v>
      </c>
      <c r="C469" s="2">
        <v>4.2740619999999998</v>
      </c>
    </row>
    <row r="470" spans="1:3" ht="12.95" customHeight="1" x14ac:dyDescent="0.2">
      <c r="A470" s="9">
        <v>35895</v>
      </c>
      <c r="B470" s="10">
        <v>7.0247000000000002</v>
      </c>
      <c r="C470" s="2">
        <v>4.2674880000000002</v>
      </c>
    </row>
    <row r="471" spans="1:3" ht="12.95" customHeight="1" x14ac:dyDescent="0.2">
      <c r="A471" s="9">
        <v>35896</v>
      </c>
      <c r="B471" s="10">
        <v>7.0446</v>
      </c>
      <c r="C471" s="2">
        <v>4.2790720000000002</v>
      </c>
    </row>
    <row r="472" spans="1:3" ht="12.95" customHeight="1" x14ac:dyDescent="0.2">
      <c r="A472" s="9">
        <v>35897</v>
      </c>
      <c r="B472" s="10">
        <v>7.0446</v>
      </c>
      <c r="C472" s="2">
        <v>4.2790720000000002</v>
      </c>
    </row>
    <row r="473" spans="1:3" ht="12.95" customHeight="1" x14ac:dyDescent="0.2">
      <c r="A473" s="9">
        <v>35898</v>
      </c>
      <c r="B473" s="10">
        <v>7.0446</v>
      </c>
      <c r="C473" s="2">
        <v>4.2790720000000002</v>
      </c>
    </row>
    <row r="474" spans="1:3" ht="12.95" customHeight="1" x14ac:dyDescent="0.2">
      <c r="A474" s="9">
        <v>35899</v>
      </c>
      <c r="B474" s="10">
        <v>7.0446</v>
      </c>
      <c r="C474" s="2">
        <v>4.2790720000000002</v>
      </c>
    </row>
    <row r="475" spans="1:3" ht="12.95" customHeight="1" x14ac:dyDescent="0.2">
      <c r="A475" s="9">
        <v>35900</v>
      </c>
      <c r="B475" s="10">
        <v>7.0465</v>
      </c>
      <c r="C475" s="2">
        <v>4.2891940000000002</v>
      </c>
    </row>
    <row r="476" spans="1:3" ht="12.95" customHeight="1" x14ac:dyDescent="0.2">
      <c r="A476" s="9">
        <v>35901</v>
      </c>
      <c r="B476" s="10">
        <v>7.0477999999999996</v>
      </c>
      <c r="C476" s="2">
        <v>4.2931030000000003</v>
      </c>
    </row>
    <row r="477" spans="1:3" ht="12.95" customHeight="1" x14ac:dyDescent="0.2">
      <c r="A477" s="9">
        <v>35902</v>
      </c>
      <c r="B477" s="10">
        <v>7.0568999999999997</v>
      </c>
      <c r="C477" s="2">
        <v>4.2788930000000001</v>
      </c>
    </row>
    <row r="478" spans="1:3" ht="12.95" customHeight="1" x14ac:dyDescent="0.2">
      <c r="A478" s="9">
        <v>35903</v>
      </c>
      <c r="B478" s="10">
        <v>7.0617000000000001</v>
      </c>
      <c r="C478" s="2">
        <v>4.2808770000000003</v>
      </c>
    </row>
    <row r="479" spans="1:3" ht="12.95" customHeight="1" x14ac:dyDescent="0.2">
      <c r="A479" s="9">
        <v>35904</v>
      </c>
      <c r="B479" s="10">
        <v>7.0617000000000001</v>
      </c>
      <c r="C479" s="2">
        <v>4.2808770000000003</v>
      </c>
    </row>
    <row r="480" spans="1:3" ht="12.95" customHeight="1" x14ac:dyDescent="0.2">
      <c r="A480" s="9">
        <v>35905</v>
      </c>
      <c r="B480" s="10">
        <v>7.0617000000000001</v>
      </c>
      <c r="C480" s="2">
        <v>4.2808770000000003</v>
      </c>
    </row>
    <row r="481" spans="1:3" ht="12.95" customHeight="1" x14ac:dyDescent="0.2">
      <c r="A481" s="9">
        <v>35906</v>
      </c>
      <c r="B481" s="10">
        <v>7.0568</v>
      </c>
      <c r="C481" s="2">
        <v>4.293641</v>
      </c>
    </row>
    <row r="482" spans="1:3" ht="12.95" customHeight="1" x14ac:dyDescent="0.2">
      <c r="A482" s="9">
        <v>35907</v>
      </c>
      <c r="B482" s="10">
        <v>7.0570000000000004</v>
      </c>
      <c r="C482" s="2">
        <v>4.2909249999999997</v>
      </c>
    </row>
    <row r="483" spans="1:3" ht="12.95" customHeight="1" x14ac:dyDescent="0.2">
      <c r="A483" s="9">
        <v>35908</v>
      </c>
      <c r="B483" s="10">
        <v>7.0545999999999998</v>
      </c>
      <c r="C483" s="2">
        <v>4.302797</v>
      </c>
    </row>
    <row r="484" spans="1:3" ht="12.95" customHeight="1" x14ac:dyDescent="0.2">
      <c r="A484" s="9">
        <v>35909</v>
      </c>
      <c r="B484" s="10">
        <v>7.0541</v>
      </c>
      <c r="C484" s="2">
        <v>4.3136340000000004</v>
      </c>
    </row>
    <row r="485" spans="1:3" ht="12.95" customHeight="1" x14ac:dyDescent="0.2">
      <c r="A485" s="9">
        <v>35910</v>
      </c>
      <c r="B485" s="10">
        <v>7.0570000000000004</v>
      </c>
      <c r="C485" s="2">
        <v>4.3043000000000005</v>
      </c>
    </row>
    <row r="486" spans="1:3" ht="12.95" customHeight="1" x14ac:dyDescent="0.2">
      <c r="A486" s="9">
        <v>35911</v>
      </c>
      <c r="B486" s="10">
        <v>7.0570000000000004</v>
      </c>
      <c r="C486" s="2">
        <v>4.3043000000000005</v>
      </c>
    </row>
    <row r="487" spans="1:3" ht="12.95" customHeight="1" x14ac:dyDescent="0.2">
      <c r="A487" s="9">
        <v>35912</v>
      </c>
      <c r="B487" s="10">
        <v>7.0570000000000004</v>
      </c>
      <c r="C487" s="2">
        <v>4.3043000000000005</v>
      </c>
    </row>
    <row r="488" spans="1:3" ht="12.95" customHeight="1" x14ac:dyDescent="0.2">
      <c r="A488" s="9">
        <v>35913</v>
      </c>
      <c r="B488" s="10">
        <v>7.0586000000000002</v>
      </c>
      <c r="C488" s="2">
        <v>4.2867980000000001</v>
      </c>
    </row>
    <row r="489" spans="1:3" ht="12.95" customHeight="1" x14ac:dyDescent="0.2">
      <c r="A489" s="9">
        <v>35914</v>
      </c>
      <c r="B489" s="10">
        <v>7.06</v>
      </c>
      <c r="C489" s="2">
        <v>4.29575</v>
      </c>
    </row>
    <row r="490" spans="1:3" ht="12.95" customHeight="1" x14ac:dyDescent="0.2">
      <c r="A490" s="9">
        <v>35915</v>
      </c>
      <c r="B490" s="10">
        <v>7.0692000000000004</v>
      </c>
      <c r="C490" s="2">
        <v>4.2981060000000006</v>
      </c>
    </row>
    <row r="491" spans="1:3" ht="12.95" customHeight="1" x14ac:dyDescent="0.2">
      <c r="A491" s="9">
        <v>35916</v>
      </c>
      <c r="B491" s="10">
        <v>7.0532000000000004</v>
      </c>
      <c r="C491" s="2">
        <v>4.278213</v>
      </c>
    </row>
    <row r="492" spans="1:3" ht="12.95" customHeight="1" x14ac:dyDescent="0.2">
      <c r="A492" s="9">
        <v>35917</v>
      </c>
      <c r="B492" s="10">
        <v>7.0532000000000004</v>
      </c>
      <c r="C492" s="2">
        <v>4.278213</v>
      </c>
    </row>
    <row r="493" spans="1:3" ht="12.95" customHeight="1" x14ac:dyDescent="0.2">
      <c r="A493" s="9">
        <v>35918</v>
      </c>
      <c r="B493" s="10">
        <v>7.0532000000000004</v>
      </c>
      <c r="C493" s="2">
        <v>4.278213</v>
      </c>
    </row>
    <row r="494" spans="1:3" ht="12.95" customHeight="1" x14ac:dyDescent="0.2">
      <c r="A494" s="9">
        <v>35919</v>
      </c>
      <c r="B494" s="10">
        <v>7.0532000000000004</v>
      </c>
      <c r="C494" s="2">
        <v>4.278213</v>
      </c>
    </row>
    <row r="495" spans="1:3" ht="12.95" customHeight="1" x14ac:dyDescent="0.2">
      <c r="A495" s="9">
        <v>35920</v>
      </c>
      <c r="B495" s="10">
        <v>7.0574000000000003</v>
      </c>
      <c r="C495" s="2">
        <v>4.278346</v>
      </c>
    </row>
    <row r="496" spans="1:3" ht="12.95" customHeight="1" x14ac:dyDescent="0.2">
      <c r="A496" s="9">
        <v>35921</v>
      </c>
      <c r="B496" s="10">
        <v>7.0651999999999999</v>
      </c>
      <c r="C496" s="2">
        <v>4.2778150000000004</v>
      </c>
    </row>
    <row r="497" spans="1:3" ht="12.95" customHeight="1" x14ac:dyDescent="0.2">
      <c r="A497" s="9">
        <v>35922</v>
      </c>
      <c r="B497" s="10">
        <v>7.077</v>
      </c>
      <c r="C497" s="2">
        <v>4.2888270000000004</v>
      </c>
    </row>
    <row r="498" spans="1:3" ht="12.95" customHeight="1" x14ac:dyDescent="0.2">
      <c r="A498" s="9">
        <v>35923</v>
      </c>
      <c r="B498" s="10">
        <v>7.0763999999999996</v>
      </c>
      <c r="C498" s="2">
        <v>4.3187949999999997</v>
      </c>
    </row>
    <row r="499" spans="1:3" ht="12.95" customHeight="1" x14ac:dyDescent="0.2">
      <c r="A499" s="9">
        <v>35924</v>
      </c>
      <c r="B499" s="10">
        <v>7.0753000000000004</v>
      </c>
      <c r="C499" s="2">
        <v>4.3112789999999999</v>
      </c>
    </row>
    <row r="500" spans="1:3" ht="12.95" customHeight="1" x14ac:dyDescent="0.2">
      <c r="A500" s="9">
        <v>35925</v>
      </c>
      <c r="B500" s="10">
        <v>7.0753000000000004</v>
      </c>
      <c r="C500" s="2">
        <v>4.3112789999999999</v>
      </c>
    </row>
    <row r="501" spans="1:3" ht="12.95" customHeight="1" x14ac:dyDescent="0.2">
      <c r="A501" s="9">
        <v>35926</v>
      </c>
      <c r="B501" s="10">
        <v>7.0753000000000004</v>
      </c>
      <c r="C501" s="2">
        <v>4.3112789999999999</v>
      </c>
    </row>
    <row r="502" spans="1:3" ht="12.95" customHeight="1" x14ac:dyDescent="0.2">
      <c r="A502" s="9">
        <v>35927</v>
      </c>
      <c r="B502" s="10">
        <v>7.0777000000000001</v>
      </c>
      <c r="C502" s="2">
        <v>4.3080990000000003</v>
      </c>
    </row>
    <row r="503" spans="1:3" ht="12.95" customHeight="1" x14ac:dyDescent="0.2">
      <c r="A503" s="9">
        <v>35928</v>
      </c>
      <c r="B503" s="10">
        <v>7.0871000000000004</v>
      </c>
      <c r="C503" s="2">
        <v>4.3101630000000002</v>
      </c>
    </row>
    <row r="504" spans="1:3" ht="12.95" customHeight="1" x14ac:dyDescent="0.2">
      <c r="A504" s="9">
        <v>35929</v>
      </c>
      <c r="B504" s="10">
        <v>7.0970000000000004</v>
      </c>
      <c r="C504" s="2">
        <v>4.3323349999999996</v>
      </c>
    </row>
    <row r="505" spans="1:3" ht="12.95" customHeight="1" x14ac:dyDescent="0.2">
      <c r="A505" s="9">
        <v>35930</v>
      </c>
      <c r="B505" s="10">
        <v>7.0887000000000002</v>
      </c>
      <c r="C505" s="2">
        <v>4.3329589999999998</v>
      </c>
    </row>
    <row r="506" spans="1:3" ht="12.95" customHeight="1" x14ac:dyDescent="0.2">
      <c r="A506" s="9">
        <v>35931</v>
      </c>
      <c r="B506" s="10">
        <v>7.0957999999999997</v>
      </c>
      <c r="C506" s="2">
        <v>4.3352950000000003</v>
      </c>
    </row>
    <row r="507" spans="1:3" ht="12.95" customHeight="1" x14ac:dyDescent="0.2">
      <c r="A507" s="9">
        <v>35932</v>
      </c>
      <c r="B507" s="10">
        <v>7.0957999999999997</v>
      </c>
      <c r="C507" s="2">
        <v>4.3352950000000003</v>
      </c>
    </row>
    <row r="508" spans="1:3" ht="12.95" customHeight="1" x14ac:dyDescent="0.2">
      <c r="A508" s="9">
        <v>35933</v>
      </c>
      <c r="B508" s="10">
        <v>7.0957999999999997</v>
      </c>
      <c r="C508" s="2">
        <v>4.3352950000000003</v>
      </c>
    </row>
    <row r="509" spans="1:3" ht="12.95" customHeight="1" x14ac:dyDescent="0.2">
      <c r="A509" s="9">
        <v>35934</v>
      </c>
      <c r="B509" s="10">
        <v>7.1040999999999999</v>
      </c>
      <c r="C509" s="2">
        <v>4.3286110000000004</v>
      </c>
    </row>
    <row r="510" spans="1:3" ht="12.95" customHeight="1" x14ac:dyDescent="0.2">
      <c r="A510" s="9">
        <v>35935</v>
      </c>
      <c r="B510" s="10">
        <v>7.1041999999999996</v>
      </c>
      <c r="C510" s="2">
        <v>4.3396679999999996</v>
      </c>
    </row>
    <row r="511" spans="1:3" ht="12.95" customHeight="1" x14ac:dyDescent="0.2">
      <c r="A511" s="9">
        <v>35936</v>
      </c>
      <c r="B511" s="10">
        <v>7.1074000000000002</v>
      </c>
      <c r="C511" s="2">
        <v>4.3433310000000001</v>
      </c>
    </row>
    <row r="512" spans="1:3" ht="12.95" customHeight="1" x14ac:dyDescent="0.2">
      <c r="A512" s="9">
        <v>35937</v>
      </c>
      <c r="B512" s="10">
        <v>7.1032000000000002</v>
      </c>
      <c r="C512" s="2">
        <v>4.3324490000000004</v>
      </c>
    </row>
    <row r="513" spans="1:3" ht="12.95" customHeight="1" x14ac:dyDescent="0.2">
      <c r="A513" s="9">
        <v>35938</v>
      </c>
      <c r="B513" s="10">
        <v>7.1013999999999999</v>
      </c>
      <c r="C513" s="2">
        <v>4.3358939999999997</v>
      </c>
    </row>
    <row r="514" spans="1:3" ht="12.95" customHeight="1" x14ac:dyDescent="0.2">
      <c r="A514" s="9">
        <v>35939</v>
      </c>
      <c r="B514" s="10">
        <v>7.1013999999999999</v>
      </c>
      <c r="C514" s="2">
        <v>4.3358939999999997</v>
      </c>
    </row>
    <row r="515" spans="1:3" ht="12.95" customHeight="1" x14ac:dyDescent="0.2">
      <c r="A515" s="9">
        <v>35940</v>
      </c>
      <c r="B515" s="10">
        <v>7.1013999999999999</v>
      </c>
      <c r="C515" s="2">
        <v>4.3358939999999997</v>
      </c>
    </row>
    <row r="516" spans="1:3" ht="12.95" customHeight="1" x14ac:dyDescent="0.2">
      <c r="A516" s="9">
        <v>35941</v>
      </c>
      <c r="B516" s="10">
        <v>7.1154000000000002</v>
      </c>
      <c r="C516" s="2">
        <v>4.3434059999999999</v>
      </c>
    </row>
    <row r="517" spans="1:3" ht="12.95" customHeight="1" x14ac:dyDescent="0.2">
      <c r="A517" s="9">
        <v>35942</v>
      </c>
      <c r="B517" s="10">
        <v>7.117</v>
      </c>
      <c r="C517" s="2">
        <v>4.3437619999999999</v>
      </c>
    </row>
    <row r="518" spans="1:3" ht="12.95" customHeight="1" x14ac:dyDescent="0.2">
      <c r="A518" s="9">
        <v>35943</v>
      </c>
      <c r="B518" s="10">
        <v>7.1349</v>
      </c>
      <c r="C518" s="2">
        <v>4.3715479999999998</v>
      </c>
    </row>
    <row r="519" spans="1:3" ht="12.95" customHeight="1" x14ac:dyDescent="0.2">
      <c r="A519" s="9">
        <v>35944</v>
      </c>
      <c r="B519" s="10">
        <v>7.1317000000000004</v>
      </c>
      <c r="C519" s="2">
        <v>4.3744829999999997</v>
      </c>
    </row>
    <row r="520" spans="1:3" ht="12.95" customHeight="1" x14ac:dyDescent="0.2">
      <c r="A520" s="9">
        <v>35945</v>
      </c>
      <c r="B520" s="10">
        <v>7.1459999999999999</v>
      </c>
      <c r="C520" s="2">
        <v>4.362616</v>
      </c>
    </row>
    <row r="521" spans="1:3" ht="12.95" customHeight="1" x14ac:dyDescent="0.2">
      <c r="A521" s="9">
        <v>35946</v>
      </c>
      <c r="B521" s="10">
        <v>7.1459999999999999</v>
      </c>
      <c r="C521" s="2">
        <v>4.362616</v>
      </c>
    </row>
    <row r="522" spans="1:3" ht="12.95" customHeight="1" x14ac:dyDescent="0.2">
      <c r="A522" s="9">
        <v>35947</v>
      </c>
      <c r="B522" s="10">
        <v>7.1459999999999999</v>
      </c>
      <c r="C522" s="2">
        <v>4.362616</v>
      </c>
    </row>
    <row r="523" spans="1:3" ht="12.95" customHeight="1" x14ac:dyDescent="0.2">
      <c r="A523" s="9">
        <v>35948</v>
      </c>
      <c r="B523" s="10">
        <v>7.1367000000000003</v>
      </c>
      <c r="C523" s="2">
        <v>4.3574789999999997</v>
      </c>
    </row>
    <row r="524" spans="1:3" ht="12.95" customHeight="1" x14ac:dyDescent="0.2">
      <c r="A524" s="9">
        <v>35949</v>
      </c>
      <c r="B524" s="10">
        <v>7.1426999999999996</v>
      </c>
      <c r="C524" s="2">
        <v>4.3664389999999997</v>
      </c>
    </row>
    <row r="525" spans="1:3" ht="12.95" customHeight="1" x14ac:dyDescent="0.2">
      <c r="A525" s="9">
        <v>35950</v>
      </c>
      <c r="B525" s="10">
        <v>7.1525999999999996</v>
      </c>
      <c r="C525" s="2">
        <v>4.3615760000000003</v>
      </c>
    </row>
    <row r="526" spans="1:3" ht="12.95" customHeight="1" x14ac:dyDescent="0.2">
      <c r="A526" s="9">
        <v>35951</v>
      </c>
      <c r="B526" s="10">
        <v>7.1449999999999996</v>
      </c>
      <c r="C526" s="2">
        <v>4.3586150000000004</v>
      </c>
    </row>
    <row r="527" spans="1:3" ht="12.95" customHeight="1" x14ac:dyDescent="0.2">
      <c r="A527" s="9">
        <v>35952</v>
      </c>
      <c r="B527" s="10">
        <v>7.1532999999999998</v>
      </c>
      <c r="C527" s="2">
        <v>4.367515</v>
      </c>
    </row>
    <row r="528" spans="1:3" ht="12.95" customHeight="1" x14ac:dyDescent="0.2">
      <c r="A528" s="9">
        <v>35953</v>
      </c>
      <c r="B528" s="10">
        <v>7.1532999999999998</v>
      </c>
      <c r="C528" s="2">
        <v>4.367515</v>
      </c>
    </row>
    <row r="529" spans="1:3" ht="12.95" customHeight="1" x14ac:dyDescent="0.2">
      <c r="A529" s="9">
        <v>35954</v>
      </c>
      <c r="B529" s="10">
        <v>7.1532999999999998</v>
      </c>
      <c r="C529" s="2">
        <v>4.367515</v>
      </c>
    </row>
    <row r="530" spans="1:3" ht="12.95" customHeight="1" x14ac:dyDescent="0.2">
      <c r="A530" s="9">
        <v>35955</v>
      </c>
      <c r="B530" s="10">
        <v>7.1555999999999997</v>
      </c>
      <c r="C530" s="2">
        <v>4.3721639999999997</v>
      </c>
    </row>
    <row r="531" spans="1:3" ht="12.95" customHeight="1" x14ac:dyDescent="0.2">
      <c r="A531" s="9">
        <v>35956</v>
      </c>
      <c r="B531" s="10">
        <v>7.1588000000000003</v>
      </c>
      <c r="C531" s="2">
        <v>4.380738</v>
      </c>
    </row>
    <row r="532" spans="1:3" ht="12.95" customHeight="1" x14ac:dyDescent="0.2">
      <c r="A532" s="9">
        <v>35957</v>
      </c>
      <c r="B532" s="10">
        <v>7.157</v>
      </c>
      <c r="C532" s="2">
        <v>4.3886770000000004</v>
      </c>
    </row>
    <row r="533" spans="1:3" ht="12.95" customHeight="1" x14ac:dyDescent="0.2">
      <c r="A533" s="9">
        <v>35958</v>
      </c>
      <c r="B533" s="10">
        <v>7.1669999999999998</v>
      </c>
      <c r="C533" s="2">
        <v>4.3944910000000004</v>
      </c>
    </row>
    <row r="534" spans="1:3" ht="12.95" customHeight="1" x14ac:dyDescent="0.2">
      <c r="A534" s="9">
        <v>35959</v>
      </c>
      <c r="B534" s="10">
        <v>7.1658999999999997</v>
      </c>
      <c r="C534" s="2">
        <v>4.3929239999999998</v>
      </c>
    </row>
    <row r="535" spans="1:3" ht="12.95" customHeight="1" x14ac:dyDescent="0.2">
      <c r="A535" s="9">
        <v>35960</v>
      </c>
      <c r="B535" s="10">
        <v>7.1658999999999997</v>
      </c>
      <c r="C535" s="2">
        <v>4.3929239999999998</v>
      </c>
    </row>
    <row r="536" spans="1:3" ht="12.95" customHeight="1" x14ac:dyDescent="0.2">
      <c r="A536" s="9">
        <v>35961</v>
      </c>
      <c r="B536" s="10">
        <v>7.1658999999999997</v>
      </c>
      <c r="C536" s="2">
        <v>4.3929239999999998</v>
      </c>
    </row>
    <row r="537" spans="1:3" ht="12.95" customHeight="1" x14ac:dyDescent="0.2">
      <c r="A537" s="9">
        <v>35962</v>
      </c>
      <c r="B537" s="10">
        <v>7.1733000000000002</v>
      </c>
      <c r="C537" s="2">
        <v>4.3775880000000003</v>
      </c>
    </row>
    <row r="538" spans="1:3" ht="12.95" customHeight="1" x14ac:dyDescent="0.2">
      <c r="A538" s="9">
        <v>35963</v>
      </c>
      <c r="B538" s="10">
        <v>7.1731999999999996</v>
      </c>
      <c r="C538" s="2">
        <v>4.3623390000000004</v>
      </c>
    </row>
    <row r="539" spans="1:3" ht="12.95" customHeight="1" x14ac:dyDescent="0.2">
      <c r="A539" s="9">
        <v>35964</v>
      </c>
      <c r="B539" s="10">
        <v>7.1749999999999998</v>
      </c>
      <c r="C539" s="2">
        <v>4.3641880000000004</v>
      </c>
    </row>
    <row r="540" spans="1:3" ht="12.95" customHeight="1" x14ac:dyDescent="0.2">
      <c r="A540" s="9">
        <v>35965</v>
      </c>
      <c r="B540" s="10">
        <v>7.1959999999999997</v>
      </c>
      <c r="C540" s="2">
        <v>4.3550529999999998</v>
      </c>
    </row>
    <row r="541" spans="1:3" ht="12.95" customHeight="1" x14ac:dyDescent="0.2">
      <c r="A541" s="9">
        <v>35966</v>
      </c>
      <c r="B541" s="10">
        <v>7.1939000000000002</v>
      </c>
      <c r="C541" s="2">
        <v>4.3554250000000003</v>
      </c>
    </row>
    <row r="542" spans="1:3" ht="12.95" customHeight="1" x14ac:dyDescent="0.2">
      <c r="A542" s="9">
        <v>35967</v>
      </c>
      <c r="B542" s="10">
        <v>7.1939000000000002</v>
      </c>
      <c r="C542" s="2">
        <v>4.3554250000000003</v>
      </c>
    </row>
    <row r="543" spans="1:3" ht="12.95" customHeight="1" x14ac:dyDescent="0.2">
      <c r="A543" s="9">
        <v>35968</v>
      </c>
      <c r="B543" s="10">
        <v>7.1939000000000002</v>
      </c>
      <c r="C543" s="2">
        <v>4.3554250000000003</v>
      </c>
    </row>
    <row r="544" spans="1:3" ht="12.95" customHeight="1" x14ac:dyDescent="0.2">
      <c r="A544" s="9">
        <v>35969</v>
      </c>
      <c r="B544" s="10">
        <v>7.1939000000000002</v>
      </c>
      <c r="C544" s="2">
        <v>4.3554250000000003</v>
      </c>
    </row>
    <row r="545" spans="1:3" ht="12.95" customHeight="1" x14ac:dyDescent="0.2">
      <c r="A545" s="9">
        <v>35970</v>
      </c>
      <c r="B545" s="10">
        <v>7.2133000000000003</v>
      </c>
      <c r="C545" s="2">
        <v>4.3667699999999998</v>
      </c>
    </row>
    <row r="546" spans="1:3" ht="12.95" customHeight="1" x14ac:dyDescent="0.2">
      <c r="A546" s="9">
        <v>35971</v>
      </c>
      <c r="B546" s="10">
        <v>7.1897000000000002</v>
      </c>
      <c r="C546" s="2">
        <v>4.3512370000000002</v>
      </c>
    </row>
    <row r="547" spans="1:3" ht="12.95" customHeight="1" x14ac:dyDescent="0.2">
      <c r="A547" s="9">
        <v>35972</v>
      </c>
      <c r="B547" s="10">
        <v>7.2058</v>
      </c>
      <c r="C547" s="2">
        <v>4.3391900000000003</v>
      </c>
    </row>
    <row r="548" spans="1:3" ht="12.95" customHeight="1" x14ac:dyDescent="0.2">
      <c r="A548" s="9">
        <v>35973</v>
      </c>
      <c r="B548" s="10">
        <v>7.2026000000000003</v>
      </c>
      <c r="C548" s="2">
        <v>4.3260259999999997</v>
      </c>
    </row>
    <row r="549" spans="1:3" ht="12.95" customHeight="1" x14ac:dyDescent="0.2">
      <c r="A549" s="9">
        <v>35974</v>
      </c>
      <c r="B549" s="10">
        <v>7.2026000000000003</v>
      </c>
      <c r="C549" s="2">
        <v>4.3260259999999997</v>
      </c>
    </row>
    <row r="550" spans="1:3" ht="12.95" customHeight="1" x14ac:dyDescent="0.2">
      <c r="A550" s="9">
        <v>35975</v>
      </c>
      <c r="B550" s="10">
        <v>7.2026000000000003</v>
      </c>
      <c r="C550" s="2">
        <v>4.3260259999999997</v>
      </c>
    </row>
    <row r="551" spans="1:3" ht="12.95" customHeight="1" x14ac:dyDescent="0.2">
      <c r="A551" s="9">
        <v>35976</v>
      </c>
      <c r="B551" s="10">
        <v>7.2038000000000002</v>
      </c>
      <c r="C551" s="2">
        <v>4.3240129999999999</v>
      </c>
    </row>
    <row r="552" spans="1:3" ht="12.95" customHeight="1" x14ac:dyDescent="0.2">
      <c r="A552" s="9">
        <v>35977</v>
      </c>
      <c r="B552" s="10">
        <v>7.2003000000000004</v>
      </c>
      <c r="C552" s="2">
        <v>4.3130699999999997</v>
      </c>
    </row>
    <row r="553" spans="1:3" ht="12.95" customHeight="1" x14ac:dyDescent="0.2">
      <c r="A553" s="9">
        <v>35978</v>
      </c>
      <c r="B553" s="10">
        <v>7.2087000000000003</v>
      </c>
      <c r="C553" s="2">
        <v>4.3293429999999997</v>
      </c>
    </row>
    <row r="554" spans="1:3" ht="12.95" customHeight="1" x14ac:dyDescent="0.2">
      <c r="A554" s="9">
        <v>35979</v>
      </c>
      <c r="B554" s="10">
        <v>7.2137000000000002</v>
      </c>
      <c r="C554" s="2">
        <v>4.3378170000000003</v>
      </c>
    </row>
    <row r="555" spans="1:3" ht="12.95" customHeight="1" x14ac:dyDescent="0.2">
      <c r="A555" s="9">
        <v>35980</v>
      </c>
      <c r="B555" s="10">
        <v>7.1974</v>
      </c>
      <c r="C555" s="2">
        <v>4.3218129999999997</v>
      </c>
    </row>
    <row r="556" spans="1:3" ht="12.95" customHeight="1" x14ac:dyDescent="0.2">
      <c r="A556" s="9">
        <v>35981</v>
      </c>
      <c r="B556" s="10">
        <v>7.1974</v>
      </c>
      <c r="C556" s="2">
        <v>4.3218129999999997</v>
      </c>
    </row>
    <row r="557" spans="1:3" ht="12.95" customHeight="1" x14ac:dyDescent="0.2">
      <c r="A557" s="9">
        <v>35982</v>
      </c>
      <c r="B557" s="10">
        <v>7.1989000000000001</v>
      </c>
      <c r="C557" s="2">
        <v>4.3268079999999998</v>
      </c>
    </row>
    <row r="558" spans="1:3" ht="12.95" customHeight="1" x14ac:dyDescent="0.2">
      <c r="A558" s="9">
        <v>35983</v>
      </c>
      <c r="B558" s="10">
        <v>7.1989000000000001</v>
      </c>
      <c r="C558" s="2">
        <v>4.3268079999999998</v>
      </c>
    </row>
    <row r="559" spans="1:3" ht="12.95" customHeight="1" x14ac:dyDescent="0.2">
      <c r="A559" s="9">
        <v>35984</v>
      </c>
      <c r="B559" s="10">
        <v>7.1897000000000002</v>
      </c>
      <c r="C559" s="2">
        <v>4.3318979999999998</v>
      </c>
    </row>
    <row r="560" spans="1:3" ht="12.95" customHeight="1" x14ac:dyDescent="0.2">
      <c r="A560" s="9">
        <v>35985</v>
      </c>
      <c r="B560" s="10">
        <v>7.1946000000000003</v>
      </c>
      <c r="C560" s="2">
        <v>4.3248759999999997</v>
      </c>
    </row>
    <row r="561" spans="1:3" ht="12.95" customHeight="1" x14ac:dyDescent="0.2">
      <c r="A561" s="9">
        <v>35986</v>
      </c>
      <c r="B561" s="10">
        <v>7.1963999999999997</v>
      </c>
      <c r="C561" s="2">
        <v>4.3133990000000004</v>
      </c>
    </row>
    <row r="562" spans="1:3" ht="12.95" customHeight="1" x14ac:dyDescent="0.2">
      <c r="A562" s="9">
        <v>35987</v>
      </c>
      <c r="B562" s="10">
        <v>7.1954000000000002</v>
      </c>
      <c r="C562" s="2">
        <v>4.3073569999999997</v>
      </c>
    </row>
    <row r="563" spans="1:3" ht="12.95" customHeight="1" x14ac:dyDescent="0.2">
      <c r="A563" s="9">
        <v>35988</v>
      </c>
      <c r="B563" s="10">
        <v>7.1954000000000002</v>
      </c>
      <c r="C563" s="2">
        <v>4.3073569999999997</v>
      </c>
    </row>
    <row r="564" spans="1:3" ht="12.95" customHeight="1" x14ac:dyDescent="0.2">
      <c r="A564" s="9">
        <v>35989</v>
      </c>
      <c r="B564" s="10">
        <v>7.1954000000000002</v>
      </c>
      <c r="C564" s="2">
        <v>4.3073569999999997</v>
      </c>
    </row>
    <row r="565" spans="1:3" ht="12.95" customHeight="1" x14ac:dyDescent="0.2">
      <c r="A565" s="9">
        <v>35990</v>
      </c>
      <c r="B565" s="10">
        <v>7.1833</v>
      </c>
      <c r="C565" s="2">
        <v>4.3011590000000002</v>
      </c>
    </row>
    <row r="566" spans="1:3" ht="12.95" customHeight="1" x14ac:dyDescent="0.2">
      <c r="A566" s="9">
        <v>35991</v>
      </c>
      <c r="B566" s="10">
        <v>7.1712999999999996</v>
      </c>
      <c r="C566" s="2">
        <v>4.3056479999999997</v>
      </c>
    </row>
    <row r="567" spans="1:3" ht="12.95" customHeight="1" x14ac:dyDescent="0.2">
      <c r="A567" s="9">
        <v>35992</v>
      </c>
      <c r="B567" s="10">
        <v>7.1905000000000001</v>
      </c>
      <c r="C567" s="2">
        <v>4.3256940000000004</v>
      </c>
    </row>
    <row r="568" spans="1:3" ht="12.95" customHeight="1" x14ac:dyDescent="0.2">
      <c r="A568" s="9">
        <v>35993</v>
      </c>
      <c r="B568" s="10">
        <v>7.1726999999999999</v>
      </c>
      <c r="C568" s="2">
        <v>4.327985</v>
      </c>
    </row>
    <row r="569" spans="1:3" ht="12.95" customHeight="1" x14ac:dyDescent="0.2">
      <c r="A569" s="9">
        <v>35994</v>
      </c>
      <c r="B569" s="10">
        <v>7.1791</v>
      </c>
      <c r="C569" s="2">
        <v>4.3131640000000004</v>
      </c>
    </row>
    <row r="570" spans="1:3" ht="12.95" customHeight="1" x14ac:dyDescent="0.2">
      <c r="A570" s="9">
        <v>35995</v>
      </c>
      <c r="B570" s="10">
        <v>7.1791</v>
      </c>
      <c r="C570" s="2">
        <v>4.3131640000000004</v>
      </c>
    </row>
    <row r="571" spans="1:3" ht="12.95" customHeight="1" x14ac:dyDescent="0.2">
      <c r="A571" s="9">
        <v>35996</v>
      </c>
      <c r="B571" s="10">
        <v>7.1791</v>
      </c>
      <c r="C571" s="2">
        <v>4.3131640000000004</v>
      </c>
    </row>
    <row r="572" spans="1:3" ht="12.95" customHeight="1" x14ac:dyDescent="0.2">
      <c r="A572" s="9">
        <v>35997</v>
      </c>
      <c r="B572" s="10">
        <v>7.1626000000000003</v>
      </c>
      <c r="C572" s="2">
        <v>4.3117239999999999</v>
      </c>
    </row>
    <row r="573" spans="1:3" ht="12.95" customHeight="1" x14ac:dyDescent="0.2">
      <c r="A573" s="9">
        <v>35998</v>
      </c>
      <c r="B573" s="10">
        <v>7.1649000000000003</v>
      </c>
      <c r="C573" s="2">
        <v>4.2964260000000003</v>
      </c>
    </row>
    <row r="574" spans="1:3" ht="12.95" customHeight="1" x14ac:dyDescent="0.2">
      <c r="A574" s="9">
        <v>35999</v>
      </c>
      <c r="B574" s="10">
        <v>7.1612999999999998</v>
      </c>
      <c r="C574" s="2">
        <v>4.2993139999999999</v>
      </c>
    </row>
    <row r="575" spans="1:3" ht="12.95" customHeight="1" x14ac:dyDescent="0.2">
      <c r="A575" s="9">
        <v>36000</v>
      </c>
      <c r="B575" s="10">
        <v>7.1722000000000001</v>
      </c>
      <c r="C575" s="2">
        <v>4.3021570000000002</v>
      </c>
    </row>
    <row r="576" spans="1:3" ht="12.95" customHeight="1" x14ac:dyDescent="0.2">
      <c r="A576" s="9">
        <v>36001</v>
      </c>
      <c r="B576" s="10">
        <v>7.1654999999999998</v>
      </c>
      <c r="C576" s="2">
        <v>4.3188969999999998</v>
      </c>
    </row>
    <row r="577" spans="1:3" ht="12.95" customHeight="1" x14ac:dyDescent="0.2">
      <c r="A577" s="9">
        <v>36002</v>
      </c>
      <c r="B577" s="10">
        <v>7.1654999999999998</v>
      </c>
      <c r="C577" s="2">
        <v>4.3188969999999998</v>
      </c>
    </row>
    <row r="578" spans="1:3" ht="12.95" customHeight="1" x14ac:dyDescent="0.2">
      <c r="A578" s="9">
        <v>36003</v>
      </c>
      <c r="B578" s="10">
        <v>7.1654999999999998</v>
      </c>
      <c r="C578" s="2">
        <v>4.3188969999999998</v>
      </c>
    </row>
    <row r="579" spans="1:3" ht="12.95" customHeight="1" x14ac:dyDescent="0.2">
      <c r="A579" s="9">
        <v>36004</v>
      </c>
      <c r="B579" s="10">
        <v>7.17</v>
      </c>
      <c r="C579" s="2">
        <v>4.3198759999999998</v>
      </c>
    </row>
    <row r="580" spans="1:3" ht="12.95" customHeight="1" x14ac:dyDescent="0.2">
      <c r="A580" s="9">
        <v>36005</v>
      </c>
      <c r="B580" s="10">
        <v>7.1661999999999999</v>
      </c>
      <c r="C580" s="2">
        <v>4.3185469999999997</v>
      </c>
    </row>
    <row r="581" spans="1:3" ht="12.95" customHeight="1" x14ac:dyDescent="0.2">
      <c r="A581" s="9">
        <v>36006</v>
      </c>
      <c r="B581" s="10">
        <v>7.1486999999999998</v>
      </c>
      <c r="C581" s="2">
        <v>4.3244910000000001</v>
      </c>
    </row>
    <row r="582" spans="1:3" ht="12.95" customHeight="1" x14ac:dyDescent="0.2">
      <c r="A582" s="9">
        <v>36007</v>
      </c>
      <c r="B582" s="10">
        <v>7.1401000000000003</v>
      </c>
      <c r="C582" s="2">
        <v>4.3297859999999995</v>
      </c>
    </row>
    <row r="583" spans="1:3" ht="12.95" customHeight="1" x14ac:dyDescent="0.2">
      <c r="A583" s="9">
        <v>36008</v>
      </c>
      <c r="B583" s="10">
        <v>7.1443000000000003</v>
      </c>
      <c r="C583" s="2">
        <v>4.3236059999999998</v>
      </c>
    </row>
    <row r="584" spans="1:3" ht="12.95" customHeight="1" x14ac:dyDescent="0.2">
      <c r="A584" s="9">
        <v>36009</v>
      </c>
      <c r="B584" s="10">
        <v>7.1443000000000003</v>
      </c>
      <c r="C584" s="2">
        <v>4.3236059999999998</v>
      </c>
    </row>
    <row r="585" spans="1:3" ht="12.95" customHeight="1" x14ac:dyDescent="0.2">
      <c r="A585" s="9">
        <v>36010</v>
      </c>
      <c r="B585" s="10">
        <v>7.1443000000000003</v>
      </c>
      <c r="C585" s="2">
        <v>4.3236059999999998</v>
      </c>
    </row>
    <row r="586" spans="1:3" ht="12.95" customHeight="1" x14ac:dyDescent="0.2">
      <c r="A586" s="9">
        <v>36011</v>
      </c>
      <c r="B586" s="10">
        <v>7.1364000000000001</v>
      </c>
      <c r="C586" s="2">
        <v>4.3149519999999999</v>
      </c>
    </row>
    <row r="587" spans="1:3" ht="12.95" customHeight="1" x14ac:dyDescent="0.2">
      <c r="A587" s="9">
        <v>36012</v>
      </c>
      <c r="B587" s="10">
        <v>7.1022999999999996</v>
      </c>
      <c r="C587" s="2">
        <v>4.28878</v>
      </c>
    </row>
    <row r="588" spans="1:3" ht="12.95" customHeight="1" x14ac:dyDescent="0.2">
      <c r="A588" s="9">
        <v>36013</v>
      </c>
      <c r="B588" s="10">
        <v>7.1022999999999996</v>
      </c>
      <c r="C588" s="2">
        <v>4.28878</v>
      </c>
    </row>
    <row r="589" spans="1:3" ht="12.95" customHeight="1" x14ac:dyDescent="0.2">
      <c r="A589" s="9">
        <v>36014</v>
      </c>
      <c r="B589" s="10">
        <v>7.1170999999999998</v>
      </c>
      <c r="C589" s="2">
        <v>4.2956439999999994</v>
      </c>
    </row>
    <row r="590" spans="1:3" ht="12.95" customHeight="1" x14ac:dyDescent="0.2">
      <c r="A590" s="9">
        <v>36015</v>
      </c>
      <c r="B590" s="10">
        <v>7.1024000000000003</v>
      </c>
      <c r="C590" s="2">
        <v>4.2863350000000002</v>
      </c>
    </row>
    <row r="591" spans="1:3" ht="12.95" customHeight="1" x14ac:dyDescent="0.2">
      <c r="A591" s="9">
        <v>36016</v>
      </c>
      <c r="B591" s="10">
        <v>7.1024000000000003</v>
      </c>
      <c r="C591" s="2">
        <v>4.2863350000000002</v>
      </c>
    </row>
    <row r="592" spans="1:3" ht="12.95" customHeight="1" x14ac:dyDescent="0.2">
      <c r="A592" s="9">
        <v>36017</v>
      </c>
      <c r="B592" s="10">
        <v>7.1024000000000003</v>
      </c>
      <c r="C592" s="2">
        <v>4.2863350000000002</v>
      </c>
    </row>
    <row r="593" spans="1:3" ht="12.95" customHeight="1" x14ac:dyDescent="0.2">
      <c r="A593" s="9">
        <v>36018</v>
      </c>
      <c r="B593" s="10">
        <v>7.1106999999999996</v>
      </c>
      <c r="C593" s="2">
        <v>4.2966480000000002</v>
      </c>
    </row>
    <row r="594" spans="1:3" ht="12.95" customHeight="1" x14ac:dyDescent="0.2">
      <c r="A594" s="9">
        <v>36019</v>
      </c>
      <c r="B594" s="10">
        <v>7.0982000000000003</v>
      </c>
      <c r="C594" s="2">
        <v>4.3018609999999997</v>
      </c>
    </row>
    <row r="595" spans="1:3" ht="12.95" customHeight="1" x14ac:dyDescent="0.2">
      <c r="A595" s="9">
        <v>36020</v>
      </c>
      <c r="B595" s="10">
        <v>7.0930999999999997</v>
      </c>
      <c r="C595" s="2">
        <v>4.2999770000000002</v>
      </c>
    </row>
    <row r="596" spans="1:3" ht="12.95" customHeight="1" x14ac:dyDescent="0.2">
      <c r="A596" s="9">
        <v>36021</v>
      </c>
      <c r="B596" s="10">
        <v>7.1</v>
      </c>
      <c r="C596" s="2">
        <v>4.3236869999999996</v>
      </c>
    </row>
    <row r="597" spans="1:3" ht="12.95" customHeight="1" x14ac:dyDescent="0.2">
      <c r="A597" s="9">
        <v>36022</v>
      </c>
      <c r="B597" s="10">
        <v>7.0877999999999997</v>
      </c>
      <c r="C597" s="2">
        <v>4.3154859999999999</v>
      </c>
    </row>
    <row r="598" spans="1:3" ht="12.95" customHeight="1" x14ac:dyDescent="0.2">
      <c r="A598" s="9">
        <v>36023</v>
      </c>
      <c r="B598" s="10">
        <v>7.0877999999999997</v>
      </c>
      <c r="C598" s="2">
        <v>4.3154859999999999</v>
      </c>
    </row>
    <row r="599" spans="1:3" ht="12.95" customHeight="1" x14ac:dyDescent="0.2">
      <c r="A599" s="9">
        <v>36024</v>
      </c>
      <c r="B599" s="10">
        <v>7.0877999999999997</v>
      </c>
      <c r="C599" s="2">
        <v>4.3154859999999999</v>
      </c>
    </row>
    <row r="600" spans="1:3" ht="12.95" customHeight="1" x14ac:dyDescent="0.2">
      <c r="A600" s="9">
        <v>36025</v>
      </c>
      <c r="B600" s="10">
        <v>7.0867000000000004</v>
      </c>
      <c r="C600" s="2">
        <v>4.3065220000000002</v>
      </c>
    </row>
    <row r="601" spans="1:3" ht="12.95" customHeight="1" x14ac:dyDescent="0.2">
      <c r="A601" s="9">
        <v>36026</v>
      </c>
      <c r="B601" s="10">
        <v>7.0643000000000002</v>
      </c>
      <c r="C601" s="2">
        <v>4.279566</v>
      </c>
    </row>
    <row r="602" spans="1:3" ht="12.95" customHeight="1" x14ac:dyDescent="0.2">
      <c r="A602" s="9">
        <v>36027</v>
      </c>
      <c r="B602" s="10">
        <v>7.0751999999999997</v>
      </c>
      <c r="C602" s="2">
        <v>4.2856610000000002</v>
      </c>
    </row>
    <row r="603" spans="1:3" ht="12.95" customHeight="1" x14ac:dyDescent="0.2">
      <c r="A603" s="9">
        <v>36028</v>
      </c>
      <c r="B603" s="10">
        <v>7.0831999999999997</v>
      </c>
      <c r="C603" s="2">
        <v>4.2860909999999999</v>
      </c>
    </row>
    <row r="604" spans="1:3" ht="12.95" customHeight="1" x14ac:dyDescent="0.2">
      <c r="A604" s="9">
        <v>36029</v>
      </c>
      <c r="B604" s="10">
        <v>7.0780000000000003</v>
      </c>
      <c r="C604" s="2">
        <v>4.2949200000000003</v>
      </c>
    </row>
    <row r="605" spans="1:3" ht="12.95" customHeight="1" x14ac:dyDescent="0.2">
      <c r="A605" s="9">
        <v>36030</v>
      </c>
      <c r="B605" s="10">
        <v>7.0780000000000003</v>
      </c>
      <c r="C605" s="2">
        <v>4.2949200000000003</v>
      </c>
    </row>
    <row r="606" spans="1:3" ht="12.95" customHeight="1" x14ac:dyDescent="0.2">
      <c r="A606" s="9">
        <v>36031</v>
      </c>
      <c r="B606" s="10">
        <v>7.0780000000000003</v>
      </c>
      <c r="C606" s="2">
        <v>4.2949200000000003</v>
      </c>
    </row>
    <row r="607" spans="1:3" ht="12.95" customHeight="1" x14ac:dyDescent="0.2">
      <c r="A607" s="9">
        <v>36032</v>
      </c>
      <c r="B607" s="10">
        <v>7.0900999999999996</v>
      </c>
      <c r="C607" s="2">
        <v>4.3099460000000001</v>
      </c>
    </row>
    <row r="608" spans="1:3" ht="12.95" customHeight="1" x14ac:dyDescent="0.2">
      <c r="A608" s="9">
        <v>36033</v>
      </c>
      <c r="B608" s="10">
        <v>7.0860000000000003</v>
      </c>
      <c r="C608" s="2">
        <v>4.2935619999999997</v>
      </c>
    </row>
    <row r="609" spans="1:3" ht="12.95" customHeight="1" x14ac:dyDescent="0.2">
      <c r="A609" s="9">
        <v>36034</v>
      </c>
      <c r="B609" s="10">
        <v>7.1047000000000002</v>
      </c>
      <c r="C609" s="2">
        <v>4.3252499999999996</v>
      </c>
    </row>
    <row r="610" spans="1:3" ht="12.95" customHeight="1" x14ac:dyDescent="0.2">
      <c r="A610" s="9">
        <v>36035</v>
      </c>
      <c r="B610" s="10">
        <v>7.1121999999999996</v>
      </c>
      <c r="C610" s="2">
        <v>4.3349250000000001</v>
      </c>
    </row>
    <row r="611" spans="1:3" ht="12.95" customHeight="1" x14ac:dyDescent="0.2">
      <c r="A611" s="9">
        <v>36036</v>
      </c>
      <c r="B611" s="10">
        <v>7.1108000000000002</v>
      </c>
      <c r="C611" s="2">
        <v>4.3685010000000002</v>
      </c>
    </row>
    <row r="612" spans="1:3" ht="12.95" customHeight="1" x14ac:dyDescent="0.2">
      <c r="A612" s="9">
        <v>36037</v>
      </c>
      <c r="B612" s="10">
        <v>7.1108000000000002</v>
      </c>
      <c r="C612" s="2">
        <v>4.3685010000000002</v>
      </c>
    </row>
    <row r="613" spans="1:3" ht="12.95" customHeight="1" x14ac:dyDescent="0.2">
      <c r="A613" s="9">
        <v>36038</v>
      </c>
      <c r="B613" s="10">
        <v>7.1108000000000002</v>
      </c>
      <c r="C613" s="2">
        <v>4.3685010000000002</v>
      </c>
    </row>
    <row r="614" spans="1:3" ht="12.95" customHeight="1" x14ac:dyDescent="0.2">
      <c r="A614" s="9">
        <v>36039</v>
      </c>
      <c r="B614" s="10">
        <v>7.1139999999999999</v>
      </c>
      <c r="C614" s="2">
        <v>4.3881439999999996</v>
      </c>
    </row>
    <row r="615" spans="1:3" ht="12.95" customHeight="1" x14ac:dyDescent="0.2">
      <c r="A615" s="9">
        <v>36040</v>
      </c>
      <c r="B615" s="10">
        <v>7.1032999999999999</v>
      </c>
      <c r="C615" s="2">
        <v>4.3831480000000003</v>
      </c>
    </row>
    <row r="616" spans="1:3" ht="12.95" customHeight="1" x14ac:dyDescent="0.2">
      <c r="A616" s="9">
        <v>36041</v>
      </c>
      <c r="B616" s="10">
        <v>7.1276999999999999</v>
      </c>
      <c r="C616" s="2">
        <v>4.3909260000000003</v>
      </c>
    </row>
    <row r="617" spans="1:3" ht="12.95" customHeight="1" x14ac:dyDescent="0.2">
      <c r="A617" s="9">
        <v>36042</v>
      </c>
      <c r="B617" s="10">
        <v>7.1368</v>
      </c>
      <c r="C617" s="2">
        <v>4.4065899999999996</v>
      </c>
    </row>
    <row r="618" spans="1:3" ht="12.95" customHeight="1" x14ac:dyDescent="0.2">
      <c r="A618" s="9">
        <v>36043</v>
      </c>
      <c r="B618" s="10">
        <v>7.1475</v>
      </c>
      <c r="C618" s="2">
        <v>4.4128600000000002</v>
      </c>
    </row>
    <row r="619" spans="1:3" ht="12.95" customHeight="1" x14ac:dyDescent="0.2">
      <c r="A619" s="9">
        <v>36044</v>
      </c>
      <c r="B619" s="10">
        <v>7.1475</v>
      </c>
      <c r="C619" s="2">
        <v>4.4128600000000002</v>
      </c>
    </row>
    <row r="620" spans="1:3" ht="12.95" customHeight="1" x14ac:dyDescent="0.2">
      <c r="A620" s="9">
        <v>36045</v>
      </c>
      <c r="B620" s="10">
        <v>7.1475</v>
      </c>
      <c r="C620" s="2">
        <v>4.4128600000000002</v>
      </c>
    </row>
    <row r="621" spans="1:3" ht="12.95" customHeight="1" x14ac:dyDescent="0.2">
      <c r="A621" s="9">
        <v>36046</v>
      </c>
      <c r="B621" s="10">
        <v>7.1436000000000002</v>
      </c>
      <c r="C621" s="2">
        <v>4.435727</v>
      </c>
    </row>
    <row r="622" spans="1:3" ht="12.95" customHeight="1" x14ac:dyDescent="0.2">
      <c r="A622" s="9">
        <v>36047</v>
      </c>
      <c r="B622" s="10">
        <v>7.1383000000000001</v>
      </c>
      <c r="C622" s="2">
        <v>4.4392269999999998</v>
      </c>
    </row>
    <row r="623" spans="1:3" ht="12.95" customHeight="1" x14ac:dyDescent="0.2">
      <c r="A623" s="9">
        <v>36048</v>
      </c>
      <c r="B623" s="10">
        <v>7.1589</v>
      </c>
      <c r="C623" s="2">
        <v>4.4400119999999994</v>
      </c>
    </row>
    <row r="624" spans="1:3" ht="12.95" customHeight="1" x14ac:dyDescent="0.2">
      <c r="A624" s="9">
        <v>36049</v>
      </c>
      <c r="B624" s="10">
        <v>7.1345000000000001</v>
      </c>
      <c r="C624" s="2">
        <v>4.4285139999999998</v>
      </c>
    </row>
    <row r="625" spans="1:3" ht="12.95" customHeight="1" x14ac:dyDescent="0.2">
      <c r="A625" s="9">
        <v>36050</v>
      </c>
      <c r="B625" s="10">
        <v>7.1540999999999997</v>
      </c>
      <c r="C625" s="2">
        <v>4.4373200000000006</v>
      </c>
    </row>
    <row r="626" spans="1:3" ht="12.95" customHeight="1" x14ac:dyDescent="0.2">
      <c r="A626" s="9">
        <v>36051</v>
      </c>
      <c r="B626" s="10">
        <v>7.1540999999999997</v>
      </c>
      <c r="C626" s="2">
        <v>4.4373200000000006</v>
      </c>
    </row>
    <row r="627" spans="1:3" ht="12.95" customHeight="1" x14ac:dyDescent="0.2">
      <c r="A627" s="9">
        <v>36052</v>
      </c>
      <c r="B627" s="10">
        <v>7.1540999999999997</v>
      </c>
      <c r="C627" s="2">
        <v>4.4373200000000006</v>
      </c>
    </row>
    <row r="628" spans="1:3" ht="12.95" customHeight="1" x14ac:dyDescent="0.2">
      <c r="A628" s="9">
        <v>36053</v>
      </c>
      <c r="B628" s="10">
        <v>7.1529999999999996</v>
      </c>
      <c r="C628" s="2">
        <v>4.4268380000000001</v>
      </c>
    </row>
    <row r="629" spans="1:3" ht="12.95" customHeight="1" x14ac:dyDescent="0.2">
      <c r="A629" s="9">
        <v>36054</v>
      </c>
      <c r="B629" s="10">
        <v>7.1562999999999999</v>
      </c>
      <c r="C629" s="2">
        <v>4.4168029999999998</v>
      </c>
    </row>
    <row r="630" spans="1:3" ht="12.95" customHeight="1" x14ac:dyDescent="0.2">
      <c r="A630" s="9">
        <v>36055</v>
      </c>
      <c r="B630" s="10">
        <v>7.1684000000000001</v>
      </c>
      <c r="C630" s="2">
        <v>4.4248419999999999</v>
      </c>
    </row>
    <row r="631" spans="1:3" ht="12.95" customHeight="1" x14ac:dyDescent="0.2">
      <c r="A631" s="9">
        <v>36056</v>
      </c>
      <c r="B631" s="10">
        <v>7.1741000000000001</v>
      </c>
      <c r="C631" s="2">
        <v>4.441058</v>
      </c>
    </row>
    <row r="632" spans="1:3" ht="12.95" customHeight="1" x14ac:dyDescent="0.2">
      <c r="A632" s="9">
        <v>36057</v>
      </c>
      <c r="B632" s="10">
        <v>7.1776999999999997</v>
      </c>
      <c r="C632" s="2">
        <v>4.45106</v>
      </c>
    </row>
    <row r="633" spans="1:3" ht="12.95" customHeight="1" x14ac:dyDescent="0.2">
      <c r="A633" s="9">
        <v>36058</v>
      </c>
      <c r="B633" s="10">
        <v>7.1776999999999997</v>
      </c>
      <c r="C633" s="2">
        <v>4.45106</v>
      </c>
    </row>
    <row r="634" spans="1:3" ht="12.95" customHeight="1" x14ac:dyDescent="0.2">
      <c r="A634" s="9">
        <v>36059</v>
      </c>
      <c r="B634" s="10">
        <v>7.1776999999999997</v>
      </c>
      <c r="C634" s="2">
        <v>4.45106</v>
      </c>
    </row>
    <row r="635" spans="1:3" ht="12.95" customHeight="1" x14ac:dyDescent="0.2">
      <c r="A635" s="9">
        <v>36060</v>
      </c>
      <c r="B635" s="10">
        <v>7.1891999999999996</v>
      </c>
      <c r="C635" s="2">
        <v>4.4611649999999994</v>
      </c>
    </row>
    <row r="636" spans="1:3" ht="12.95" customHeight="1" x14ac:dyDescent="0.2">
      <c r="A636" s="9">
        <v>36061</v>
      </c>
      <c r="B636" s="10">
        <v>7.1843000000000004</v>
      </c>
      <c r="C636" s="2">
        <v>4.4447149999999995</v>
      </c>
    </row>
    <row r="637" spans="1:3" ht="12.95" customHeight="1" x14ac:dyDescent="0.2">
      <c r="A637" s="9">
        <v>36062</v>
      </c>
      <c r="B637" s="10">
        <v>7.2030000000000003</v>
      </c>
      <c r="C637" s="2">
        <v>4.4332120000000002</v>
      </c>
    </row>
    <row r="638" spans="1:3" ht="12.95" customHeight="1" x14ac:dyDescent="0.2">
      <c r="A638" s="9">
        <v>36063</v>
      </c>
      <c r="B638" s="10">
        <v>7.2148000000000003</v>
      </c>
      <c r="C638" s="2">
        <v>4.4395379999999998</v>
      </c>
    </row>
    <row r="639" spans="1:3" ht="12.95" customHeight="1" x14ac:dyDescent="0.2">
      <c r="A639" s="9">
        <v>36064</v>
      </c>
      <c r="B639" s="10">
        <v>7.2245999999999997</v>
      </c>
      <c r="C639" s="2">
        <v>4.4524049999999997</v>
      </c>
    </row>
    <row r="640" spans="1:3" ht="12.95" customHeight="1" x14ac:dyDescent="0.2">
      <c r="A640" s="9">
        <v>36065</v>
      </c>
      <c r="B640" s="10">
        <v>7.2245999999999997</v>
      </c>
      <c r="C640" s="2">
        <v>4.4524049999999997</v>
      </c>
    </row>
    <row r="641" spans="1:3" ht="12.95" customHeight="1" x14ac:dyDescent="0.2">
      <c r="A641" s="9">
        <v>36066</v>
      </c>
      <c r="B641" s="10">
        <v>7.2245999999999997</v>
      </c>
      <c r="C641" s="2">
        <v>4.4524049999999997</v>
      </c>
    </row>
    <row r="642" spans="1:3" ht="12.95" customHeight="1" x14ac:dyDescent="0.2">
      <c r="A642" s="9">
        <v>36067</v>
      </c>
      <c r="B642" s="10">
        <v>7.2403000000000004</v>
      </c>
      <c r="C642" s="2">
        <v>4.4669990000000004</v>
      </c>
    </row>
    <row r="643" spans="1:3" ht="12.95" customHeight="1" x14ac:dyDescent="0.2">
      <c r="A643" s="9">
        <v>36068</v>
      </c>
      <c r="B643" s="10">
        <v>7.2468000000000004</v>
      </c>
      <c r="C643" s="2">
        <v>4.4515210000000005</v>
      </c>
    </row>
    <row r="644" spans="1:3" ht="12.95" customHeight="1" x14ac:dyDescent="0.2">
      <c r="A644" s="9">
        <v>36069</v>
      </c>
      <c r="B644" s="10">
        <v>7.2537000000000003</v>
      </c>
      <c r="C644" s="2">
        <v>4.4547530000000002</v>
      </c>
    </row>
    <row r="645" spans="1:3" ht="12.95" customHeight="1" x14ac:dyDescent="0.2">
      <c r="A645" s="9">
        <v>36070</v>
      </c>
      <c r="B645" s="10">
        <v>7.2656999999999998</v>
      </c>
      <c r="C645" s="2">
        <v>4.4777640000000005</v>
      </c>
    </row>
    <row r="646" spans="1:3" ht="12.95" customHeight="1" x14ac:dyDescent="0.2">
      <c r="A646" s="9">
        <v>36071</v>
      </c>
      <c r="B646" s="10">
        <v>7.2567000000000004</v>
      </c>
      <c r="C646" s="2">
        <v>4.4878830000000001</v>
      </c>
    </row>
    <row r="647" spans="1:3" ht="12.95" customHeight="1" x14ac:dyDescent="0.2">
      <c r="A647" s="9">
        <v>36072</v>
      </c>
      <c r="B647" s="10">
        <v>7.2567000000000004</v>
      </c>
      <c r="C647" s="2">
        <v>4.4878830000000001</v>
      </c>
    </row>
    <row r="648" spans="1:3" ht="12.95" customHeight="1" x14ac:dyDescent="0.2">
      <c r="A648" s="9">
        <v>36073</v>
      </c>
      <c r="B648" s="10">
        <v>7.2567000000000004</v>
      </c>
      <c r="C648" s="2">
        <v>4.4878830000000001</v>
      </c>
    </row>
    <row r="649" spans="1:3" ht="12.95" customHeight="1" x14ac:dyDescent="0.2">
      <c r="A649" s="9">
        <v>36074</v>
      </c>
      <c r="B649" s="10">
        <v>7.2857000000000003</v>
      </c>
      <c r="C649" s="2">
        <v>4.4787189999999999</v>
      </c>
    </row>
    <row r="650" spans="1:3" ht="12.95" customHeight="1" x14ac:dyDescent="0.2">
      <c r="A650" s="9">
        <v>36075</v>
      </c>
      <c r="B650" s="10">
        <v>7.3003</v>
      </c>
      <c r="C650" s="2">
        <v>4.5006810000000002</v>
      </c>
    </row>
    <row r="651" spans="1:3" ht="12.95" customHeight="1" x14ac:dyDescent="0.2">
      <c r="A651" s="9">
        <v>36076</v>
      </c>
      <c r="B651" s="10">
        <v>7.2835999999999999</v>
      </c>
      <c r="C651" s="2">
        <v>4.5098479999999999</v>
      </c>
    </row>
    <row r="652" spans="1:3" ht="12.95" customHeight="1" x14ac:dyDescent="0.2">
      <c r="A652" s="9">
        <v>36077</v>
      </c>
      <c r="B652" s="10">
        <v>7.2927</v>
      </c>
      <c r="C652" s="2">
        <v>4.6042259999999997</v>
      </c>
    </row>
    <row r="653" spans="1:3" ht="12.95" customHeight="1" x14ac:dyDescent="0.2">
      <c r="A653" s="9">
        <v>36078</v>
      </c>
      <c r="B653" s="10">
        <v>7.3376000000000001</v>
      </c>
      <c r="C653" s="2">
        <v>4.5781529999999995</v>
      </c>
    </row>
    <row r="654" spans="1:3" ht="12.95" customHeight="1" x14ac:dyDescent="0.2">
      <c r="A654" s="9">
        <v>36079</v>
      </c>
      <c r="B654" s="10">
        <v>7.3376000000000001</v>
      </c>
      <c r="C654" s="2">
        <v>4.5781529999999995</v>
      </c>
    </row>
    <row r="655" spans="1:3" ht="12.95" customHeight="1" x14ac:dyDescent="0.2">
      <c r="A655" s="9">
        <v>36080</v>
      </c>
      <c r="B655" s="10">
        <v>7.3376000000000001</v>
      </c>
      <c r="C655" s="2">
        <v>4.5781529999999995</v>
      </c>
    </row>
    <row r="656" spans="1:3" ht="12.95" customHeight="1" x14ac:dyDescent="0.2">
      <c r="A656" s="9">
        <v>36081</v>
      </c>
      <c r="B656" s="10">
        <v>7.3705999999999996</v>
      </c>
      <c r="C656" s="2">
        <v>4.5897449999999997</v>
      </c>
    </row>
    <row r="657" spans="1:3" ht="12.95" customHeight="1" x14ac:dyDescent="0.2">
      <c r="A657" s="9">
        <v>36082</v>
      </c>
      <c r="B657" s="10">
        <v>7.3308</v>
      </c>
      <c r="C657" s="2">
        <v>4.5802399999999999</v>
      </c>
    </row>
    <row r="658" spans="1:3" ht="12.95" customHeight="1" x14ac:dyDescent="0.2">
      <c r="A658" s="9">
        <v>36083</v>
      </c>
      <c r="B658" s="10">
        <v>7.3141999999999996</v>
      </c>
      <c r="C658" s="2">
        <v>4.5846629999999999</v>
      </c>
    </row>
    <row r="659" spans="1:3" ht="12.95" customHeight="1" x14ac:dyDescent="0.2">
      <c r="A659" s="9">
        <v>36084</v>
      </c>
      <c r="B659" s="10">
        <v>7.3132000000000001</v>
      </c>
      <c r="C659" s="2">
        <v>4.5604009999999997</v>
      </c>
    </row>
    <row r="660" spans="1:3" ht="12.95" customHeight="1" x14ac:dyDescent="0.2">
      <c r="A660" s="9">
        <v>36085</v>
      </c>
      <c r="B660" s="10">
        <v>7.3262999999999998</v>
      </c>
      <c r="C660" s="2">
        <v>4.5768490000000002</v>
      </c>
    </row>
    <row r="661" spans="1:3" ht="12.95" customHeight="1" x14ac:dyDescent="0.2">
      <c r="A661" s="9">
        <v>36086</v>
      </c>
      <c r="B661" s="10">
        <v>7.3262999999999998</v>
      </c>
      <c r="C661" s="2">
        <v>4.5768490000000002</v>
      </c>
    </row>
    <row r="662" spans="1:3" ht="12.95" customHeight="1" x14ac:dyDescent="0.2">
      <c r="A662" s="9">
        <v>36087</v>
      </c>
      <c r="B662" s="10">
        <v>7.3262999999999998</v>
      </c>
      <c r="C662" s="2">
        <v>4.5768490000000002</v>
      </c>
    </row>
    <row r="663" spans="1:3" ht="12.95" customHeight="1" x14ac:dyDescent="0.2">
      <c r="A663" s="9">
        <v>36088</v>
      </c>
      <c r="B663" s="10">
        <v>7.3311000000000002</v>
      </c>
      <c r="C663" s="2">
        <v>4.5771920000000001</v>
      </c>
    </row>
    <row r="664" spans="1:3" ht="12.95" customHeight="1" x14ac:dyDescent="0.2">
      <c r="A664" s="9">
        <v>36089</v>
      </c>
      <c r="B664" s="10">
        <v>7.3288000000000002</v>
      </c>
      <c r="C664" s="2">
        <v>4.5710439999999997</v>
      </c>
    </row>
    <row r="665" spans="1:3" ht="12.95" customHeight="1" x14ac:dyDescent="0.2">
      <c r="A665" s="9">
        <v>36090</v>
      </c>
      <c r="B665" s="10">
        <v>7.3362999999999996</v>
      </c>
      <c r="C665" s="2">
        <v>4.5377850000000004</v>
      </c>
    </row>
    <row r="666" spans="1:3" ht="12.95" customHeight="1" x14ac:dyDescent="0.2">
      <c r="A666" s="9">
        <v>36091</v>
      </c>
      <c r="B666" s="10">
        <v>7.3437000000000001</v>
      </c>
      <c r="C666" s="2">
        <v>4.54718</v>
      </c>
    </row>
    <row r="667" spans="1:3" ht="12.95" customHeight="1" x14ac:dyDescent="0.2">
      <c r="A667" s="9">
        <v>36092</v>
      </c>
      <c r="B667" s="10">
        <v>7.3391999999999999</v>
      </c>
      <c r="C667" s="2">
        <v>4.5641119999999997</v>
      </c>
    </row>
    <row r="668" spans="1:3" ht="12.95" customHeight="1" x14ac:dyDescent="0.2">
      <c r="A668" s="9">
        <v>36093</v>
      </c>
      <c r="B668" s="10">
        <v>7.3391999999999999</v>
      </c>
      <c r="C668" s="2">
        <v>4.5641119999999997</v>
      </c>
    </row>
    <row r="669" spans="1:3" ht="12.95" customHeight="1" x14ac:dyDescent="0.2">
      <c r="A669" s="9">
        <v>36094</v>
      </c>
      <c r="B669" s="10">
        <v>7.3391999999999999</v>
      </c>
      <c r="C669" s="2">
        <v>4.5641119999999997</v>
      </c>
    </row>
    <row r="670" spans="1:3" ht="12.95" customHeight="1" x14ac:dyDescent="0.2">
      <c r="A670" s="9">
        <v>36095</v>
      </c>
      <c r="B670" s="10">
        <v>7.3273000000000001</v>
      </c>
      <c r="C670" s="2">
        <v>4.5640850000000004</v>
      </c>
    </row>
    <row r="671" spans="1:3" ht="12.95" customHeight="1" x14ac:dyDescent="0.2">
      <c r="A671" s="9">
        <v>36096</v>
      </c>
      <c r="B671" s="10">
        <v>7.3391999999999999</v>
      </c>
      <c r="C671" s="2">
        <v>4.5683309999999997</v>
      </c>
    </row>
    <row r="672" spans="1:3" ht="12.95" customHeight="1" x14ac:dyDescent="0.2">
      <c r="A672" s="9">
        <v>36097</v>
      </c>
      <c r="B672" s="10">
        <v>7.3385999999999996</v>
      </c>
      <c r="C672" s="2">
        <v>4.6016599999999999</v>
      </c>
    </row>
    <row r="673" spans="1:3" ht="12.95" customHeight="1" x14ac:dyDescent="0.2">
      <c r="A673" s="9">
        <v>36098</v>
      </c>
      <c r="B673" s="10">
        <v>7.3456999999999999</v>
      </c>
      <c r="C673" s="2">
        <v>4.599005</v>
      </c>
    </row>
    <row r="674" spans="1:3" ht="12.95" customHeight="1" x14ac:dyDescent="0.2">
      <c r="A674" s="9">
        <v>36099</v>
      </c>
      <c r="B674" s="10">
        <v>7.3390000000000004</v>
      </c>
      <c r="C674" s="2">
        <v>4.5885930000000004</v>
      </c>
    </row>
    <row r="675" spans="1:3" ht="12.95" customHeight="1" x14ac:dyDescent="0.2">
      <c r="A675" s="9">
        <v>36100</v>
      </c>
      <c r="B675" s="10">
        <v>7.3390000000000004</v>
      </c>
      <c r="C675" s="2">
        <v>4.5885930000000004</v>
      </c>
    </row>
    <row r="676" spans="1:3" ht="12.95" customHeight="1" x14ac:dyDescent="0.2">
      <c r="A676" s="9">
        <v>36101</v>
      </c>
      <c r="B676" s="10">
        <v>7.3390000000000004</v>
      </c>
      <c r="C676" s="2">
        <v>4.5885930000000004</v>
      </c>
    </row>
    <row r="677" spans="1:3" ht="12.95" customHeight="1" x14ac:dyDescent="0.2">
      <c r="A677" s="9">
        <v>36102</v>
      </c>
      <c r="B677" s="10">
        <v>7.3285</v>
      </c>
      <c r="C677" s="2">
        <v>4.5709980000000003</v>
      </c>
    </row>
    <row r="678" spans="1:3" ht="12.95" customHeight="1" x14ac:dyDescent="0.2">
      <c r="A678" s="9">
        <v>36103</v>
      </c>
      <c r="B678" s="10">
        <v>7.3231999999999999</v>
      </c>
      <c r="C678" s="2">
        <v>4.5750999999999999</v>
      </c>
    </row>
    <row r="679" spans="1:3" ht="12.95" customHeight="1" x14ac:dyDescent="0.2">
      <c r="A679" s="9">
        <v>36104</v>
      </c>
      <c r="B679" s="10">
        <v>7.3148999999999997</v>
      </c>
      <c r="C679" s="2">
        <v>4.5535410000000001</v>
      </c>
    </row>
    <row r="680" spans="1:3" ht="12.95" customHeight="1" x14ac:dyDescent="0.2">
      <c r="A680" s="9">
        <v>36105</v>
      </c>
      <c r="B680" s="10">
        <v>7.3217999999999996</v>
      </c>
      <c r="C680" s="2">
        <v>4.5542689999999997</v>
      </c>
    </row>
    <row r="681" spans="1:3" ht="12.95" customHeight="1" x14ac:dyDescent="0.2">
      <c r="A681" s="9">
        <v>36106</v>
      </c>
      <c r="B681" s="10">
        <v>7.3250000000000002</v>
      </c>
      <c r="C681" s="2">
        <v>4.5351569999999999</v>
      </c>
    </row>
    <row r="682" spans="1:3" ht="12.95" customHeight="1" x14ac:dyDescent="0.2">
      <c r="A682" s="9">
        <v>36107</v>
      </c>
      <c r="B682" s="10">
        <v>7.3250000000000002</v>
      </c>
      <c r="C682" s="2">
        <v>4.5351569999999999</v>
      </c>
    </row>
    <row r="683" spans="1:3" ht="12.95" customHeight="1" x14ac:dyDescent="0.2">
      <c r="A683" s="9">
        <v>36108</v>
      </c>
      <c r="B683" s="10">
        <v>7.3250000000000002</v>
      </c>
      <c r="C683" s="2">
        <v>4.5351569999999999</v>
      </c>
    </row>
    <row r="684" spans="1:3" ht="12.95" customHeight="1" x14ac:dyDescent="0.2">
      <c r="A684" s="9">
        <v>36109</v>
      </c>
      <c r="B684" s="10">
        <v>7.3407999999999998</v>
      </c>
      <c r="C684" s="2">
        <v>4.5202670000000005</v>
      </c>
    </row>
    <row r="685" spans="1:3" ht="12.95" customHeight="1" x14ac:dyDescent="0.2">
      <c r="A685" s="9">
        <v>36110</v>
      </c>
      <c r="B685" s="10">
        <v>7.3353999999999999</v>
      </c>
      <c r="C685" s="2">
        <v>4.5172730000000003</v>
      </c>
    </row>
    <row r="686" spans="1:3" ht="12.95" customHeight="1" x14ac:dyDescent="0.2">
      <c r="A686" s="9">
        <v>36111</v>
      </c>
      <c r="B686" s="10">
        <v>7.3335999999999997</v>
      </c>
      <c r="C686" s="2">
        <v>4.5287579999999998</v>
      </c>
    </row>
    <row r="687" spans="1:3" ht="12.95" customHeight="1" x14ac:dyDescent="0.2">
      <c r="A687" s="9">
        <v>36112</v>
      </c>
      <c r="B687" s="10">
        <v>7.3342000000000001</v>
      </c>
      <c r="C687" s="2">
        <v>4.5256980000000002</v>
      </c>
    </row>
    <row r="688" spans="1:3" ht="12.95" customHeight="1" x14ac:dyDescent="0.2">
      <c r="A688" s="9">
        <v>36113</v>
      </c>
      <c r="B688" s="10">
        <v>7.3395000000000001</v>
      </c>
      <c r="C688" s="2">
        <v>4.5333329999999998</v>
      </c>
    </row>
    <row r="689" spans="1:3" ht="12.95" customHeight="1" x14ac:dyDescent="0.2">
      <c r="A689" s="9">
        <v>36114</v>
      </c>
      <c r="B689" s="10">
        <v>7.3395000000000001</v>
      </c>
      <c r="C689" s="2">
        <v>4.5333329999999998</v>
      </c>
    </row>
    <row r="690" spans="1:3" ht="12.95" customHeight="1" x14ac:dyDescent="0.2">
      <c r="A690" s="9">
        <v>36115</v>
      </c>
      <c r="B690" s="10">
        <v>7.3395000000000001</v>
      </c>
      <c r="C690" s="2">
        <v>4.5333329999999998</v>
      </c>
    </row>
    <row r="691" spans="1:3" ht="12.95" customHeight="1" x14ac:dyDescent="0.2">
      <c r="A691" s="9">
        <v>36116</v>
      </c>
      <c r="B691" s="10">
        <v>7.3486000000000002</v>
      </c>
      <c r="C691" s="2">
        <v>4.5348129999999998</v>
      </c>
    </row>
    <row r="692" spans="1:3" ht="12.95" customHeight="1" x14ac:dyDescent="0.2">
      <c r="A692" s="9">
        <v>36117</v>
      </c>
      <c r="B692" s="10">
        <v>7.3437000000000001</v>
      </c>
      <c r="C692" s="2">
        <v>4.5347859999999995</v>
      </c>
    </row>
    <row r="693" spans="1:3" ht="12.95" customHeight="1" x14ac:dyDescent="0.2">
      <c r="A693" s="9">
        <v>36118</v>
      </c>
      <c r="B693" s="10">
        <v>7.3513000000000002</v>
      </c>
      <c r="C693" s="2">
        <v>4.5445159999999998</v>
      </c>
    </row>
    <row r="694" spans="1:3" ht="12.95" customHeight="1" x14ac:dyDescent="0.2">
      <c r="A694" s="9">
        <v>36119</v>
      </c>
      <c r="B694" s="10">
        <v>7.3442999999999996</v>
      </c>
      <c r="C694" s="2">
        <v>4.5481610000000003</v>
      </c>
    </row>
    <row r="695" spans="1:3" ht="12.95" customHeight="1" x14ac:dyDescent="0.2">
      <c r="A695" s="9">
        <v>36120</v>
      </c>
      <c r="B695" s="10">
        <v>7.3483999999999998</v>
      </c>
      <c r="C695" s="2">
        <v>4.5419150000000004</v>
      </c>
    </row>
    <row r="696" spans="1:3" ht="12.95" customHeight="1" x14ac:dyDescent="0.2">
      <c r="A696" s="9">
        <v>36121</v>
      </c>
      <c r="B696" s="10">
        <v>7.3483999999999998</v>
      </c>
      <c r="C696" s="2">
        <v>4.5419150000000004</v>
      </c>
    </row>
    <row r="697" spans="1:3" ht="12.95" customHeight="1" x14ac:dyDescent="0.2">
      <c r="A697" s="9">
        <v>36122</v>
      </c>
      <c r="B697" s="10">
        <v>7.3483999999999998</v>
      </c>
      <c r="C697" s="2">
        <v>4.5419150000000004</v>
      </c>
    </row>
    <row r="698" spans="1:3" ht="12.95" customHeight="1" x14ac:dyDescent="0.2">
      <c r="A698" s="9">
        <v>36123</v>
      </c>
      <c r="B698" s="10">
        <v>7.3403999999999998</v>
      </c>
      <c r="C698" s="2">
        <v>4.5314139999999998</v>
      </c>
    </row>
    <row r="699" spans="1:3" ht="12.95" customHeight="1" x14ac:dyDescent="0.2">
      <c r="A699" s="9">
        <v>36124</v>
      </c>
      <c r="B699" s="10">
        <v>7.3437999999999999</v>
      </c>
      <c r="C699" s="2">
        <v>4.5207980000000001</v>
      </c>
    </row>
    <row r="700" spans="1:3" ht="12.95" customHeight="1" x14ac:dyDescent="0.2">
      <c r="A700" s="9">
        <v>36125</v>
      </c>
      <c r="B700" s="10">
        <v>7.3525</v>
      </c>
      <c r="C700" s="2">
        <v>4.528689</v>
      </c>
    </row>
    <row r="701" spans="1:3" ht="12.95" customHeight="1" x14ac:dyDescent="0.2">
      <c r="A701" s="9">
        <v>36126</v>
      </c>
      <c r="B701" s="10">
        <v>7.3411</v>
      </c>
      <c r="C701" s="2">
        <v>4.5184859999999993</v>
      </c>
    </row>
    <row r="702" spans="1:3" ht="12.95" customHeight="1" x14ac:dyDescent="0.2">
      <c r="A702" s="9">
        <v>36127</v>
      </c>
      <c r="B702" s="10">
        <v>7.3390000000000004</v>
      </c>
      <c r="C702" s="2">
        <v>4.5317150000000002</v>
      </c>
    </row>
    <row r="703" spans="1:3" ht="12.95" customHeight="1" x14ac:dyDescent="0.2">
      <c r="A703" s="9">
        <v>36128</v>
      </c>
      <c r="B703" s="10">
        <v>7.3390000000000004</v>
      </c>
      <c r="C703" s="2">
        <v>4.5317150000000002</v>
      </c>
    </row>
    <row r="704" spans="1:3" ht="12.95" customHeight="1" x14ac:dyDescent="0.2">
      <c r="A704" s="9">
        <v>36129</v>
      </c>
      <c r="B704" s="10">
        <v>7.3390000000000004</v>
      </c>
      <c r="C704" s="2">
        <v>4.5317150000000002</v>
      </c>
    </row>
    <row r="705" spans="1:3" ht="12.95" customHeight="1" x14ac:dyDescent="0.2">
      <c r="A705" s="9">
        <v>36130</v>
      </c>
      <c r="B705" s="10">
        <v>7.3399000000000001</v>
      </c>
      <c r="C705" s="2">
        <v>4.534097</v>
      </c>
    </row>
    <row r="706" spans="1:3" ht="12.95" customHeight="1" x14ac:dyDescent="0.2">
      <c r="A706" s="9">
        <v>36131</v>
      </c>
      <c r="B706" s="10">
        <v>7.3234000000000004</v>
      </c>
      <c r="C706" s="2">
        <v>4.553833</v>
      </c>
    </row>
    <row r="707" spans="1:3" ht="12.95" customHeight="1" x14ac:dyDescent="0.2">
      <c r="A707" s="9">
        <v>36132</v>
      </c>
      <c r="B707" s="10">
        <v>7.3137999999999996</v>
      </c>
      <c r="C707" s="2">
        <v>4.5582600000000006</v>
      </c>
    </row>
    <row r="708" spans="1:3" ht="12.95" customHeight="1" x14ac:dyDescent="0.2">
      <c r="A708" s="9">
        <v>36133</v>
      </c>
      <c r="B708" s="10">
        <v>7.3247999999999998</v>
      </c>
      <c r="C708" s="2">
        <v>4.5779990000000002</v>
      </c>
    </row>
    <row r="709" spans="1:3" ht="12.95" customHeight="1" x14ac:dyDescent="0.2">
      <c r="A709" s="9">
        <v>36134</v>
      </c>
      <c r="B709" s="10">
        <v>7.3319000000000001</v>
      </c>
      <c r="C709" s="2">
        <v>4.5732429999999997</v>
      </c>
    </row>
    <row r="710" spans="1:3" ht="12.95" customHeight="1" x14ac:dyDescent="0.2">
      <c r="A710" s="9">
        <v>36135</v>
      </c>
      <c r="B710" s="10">
        <v>7.3319000000000001</v>
      </c>
      <c r="C710" s="2">
        <v>4.5732429999999997</v>
      </c>
    </row>
    <row r="711" spans="1:3" ht="12.95" customHeight="1" x14ac:dyDescent="0.2">
      <c r="A711" s="9">
        <v>36136</v>
      </c>
      <c r="B711" s="10">
        <v>7.3319000000000001</v>
      </c>
      <c r="C711" s="2">
        <v>4.5732429999999997</v>
      </c>
    </row>
    <row r="712" spans="1:3" ht="12.95" customHeight="1" x14ac:dyDescent="0.2">
      <c r="A712" s="9">
        <v>36137</v>
      </c>
      <c r="B712" s="10">
        <v>7.3315000000000001</v>
      </c>
      <c r="C712" s="2">
        <v>4.5695319999999997</v>
      </c>
    </row>
    <row r="713" spans="1:3" ht="12.95" customHeight="1" x14ac:dyDescent="0.2">
      <c r="A713" s="9">
        <v>36138</v>
      </c>
      <c r="B713" s="10">
        <v>7.3219000000000003</v>
      </c>
      <c r="C713" s="2">
        <v>4.5734320000000004</v>
      </c>
    </row>
    <row r="714" spans="1:3" ht="12.95" customHeight="1" x14ac:dyDescent="0.2">
      <c r="A714" s="9">
        <v>36139</v>
      </c>
      <c r="B714" s="10">
        <v>7.3315000000000001</v>
      </c>
      <c r="C714" s="2">
        <v>4.5835359999999996</v>
      </c>
    </row>
    <row r="715" spans="1:3" ht="12.95" customHeight="1" x14ac:dyDescent="0.2">
      <c r="A715" s="9">
        <v>36140</v>
      </c>
      <c r="B715" s="10">
        <v>7.3357000000000001</v>
      </c>
      <c r="C715" s="2">
        <v>4.6000249999999996</v>
      </c>
    </row>
    <row r="716" spans="1:3" ht="12.95" customHeight="1" x14ac:dyDescent="0.2">
      <c r="A716" s="9">
        <v>36141</v>
      </c>
      <c r="B716" s="10">
        <v>7.3334999999999999</v>
      </c>
      <c r="C716" s="2">
        <v>4.6365530000000001</v>
      </c>
    </row>
    <row r="717" spans="1:3" ht="12.95" customHeight="1" x14ac:dyDescent="0.2">
      <c r="A717" s="9">
        <v>36142</v>
      </c>
      <c r="B717" s="10">
        <v>7.3334999999999999</v>
      </c>
      <c r="C717" s="2">
        <v>4.6365530000000001</v>
      </c>
    </row>
    <row r="718" spans="1:3" ht="12.95" customHeight="1" x14ac:dyDescent="0.2">
      <c r="A718" s="9">
        <v>36143</v>
      </c>
      <c r="B718" s="10">
        <v>7.3334999999999999</v>
      </c>
      <c r="C718" s="2">
        <v>4.6365530000000001</v>
      </c>
    </row>
    <row r="719" spans="1:3" ht="12.95" customHeight="1" x14ac:dyDescent="0.2">
      <c r="A719" s="9">
        <v>36144</v>
      </c>
      <c r="B719" s="10">
        <v>7.3391000000000002</v>
      </c>
      <c r="C719" s="2">
        <v>4.6355909999999998</v>
      </c>
    </row>
    <row r="720" spans="1:3" ht="12.95" customHeight="1" x14ac:dyDescent="0.2">
      <c r="A720" s="9">
        <v>36145</v>
      </c>
      <c r="B720" s="10">
        <v>7.3406000000000002</v>
      </c>
      <c r="C720" s="2">
        <v>4.6296480000000004</v>
      </c>
    </row>
    <row r="721" spans="1:3" ht="12.95" customHeight="1" x14ac:dyDescent="0.2">
      <c r="A721" s="9">
        <v>36146</v>
      </c>
      <c r="B721" s="10">
        <v>7.3403999999999998</v>
      </c>
      <c r="C721" s="2">
        <v>4.6333980000000006</v>
      </c>
    </row>
    <row r="722" spans="1:3" ht="12.95" customHeight="1" x14ac:dyDescent="0.2">
      <c r="A722" s="9">
        <v>36147</v>
      </c>
      <c r="B722" s="10">
        <v>7.3464</v>
      </c>
      <c r="C722" s="2">
        <v>4.6326029999999996</v>
      </c>
    </row>
    <row r="723" spans="1:3" ht="12.95" customHeight="1" x14ac:dyDescent="0.2">
      <c r="A723" s="9">
        <v>36148</v>
      </c>
      <c r="B723" s="10">
        <v>7.3452000000000002</v>
      </c>
      <c r="C723" s="2">
        <v>4.6142849999999997</v>
      </c>
    </row>
    <row r="724" spans="1:3" ht="12.95" customHeight="1" x14ac:dyDescent="0.2">
      <c r="A724" s="9">
        <v>36149</v>
      </c>
      <c r="B724" s="10">
        <v>7.3452000000000002</v>
      </c>
      <c r="C724" s="2">
        <v>4.6142849999999997</v>
      </c>
    </row>
    <row r="725" spans="1:3" ht="12.95" customHeight="1" x14ac:dyDescent="0.2">
      <c r="A725" s="9">
        <v>36150</v>
      </c>
      <c r="B725" s="10">
        <v>7.3452000000000002</v>
      </c>
      <c r="C725" s="2">
        <v>4.6142849999999997</v>
      </c>
    </row>
    <row r="726" spans="1:3" ht="12.95" customHeight="1" x14ac:dyDescent="0.2">
      <c r="A726" s="9">
        <v>36151</v>
      </c>
      <c r="B726" s="10">
        <v>7.3394000000000004</v>
      </c>
      <c r="C726" s="2">
        <v>4.606465</v>
      </c>
    </row>
    <row r="727" spans="1:3" ht="12.95" customHeight="1" x14ac:dyDescent="0.2">
      <c r="A727" s="9">
        <v>36152</v>
      </c>
      <c r="B727" s="10">
        <v>7.3440000000000003</v>
      </c>
      <c r="C727" s="2">
        <v>4.599945</v>
      </c>
    </row>
    <row r="728" spans="1:3" ht="12.95" customHeight="1" x14ac:dyDescent="0.2">
      <c r="A728" s="9">
        <v>36153</v>
      </c>
      <c r="B728" s="10">
        <v>7.3422000000000001</v>
      </c>
      <c r="C728" s="2">
        <v>4.5844019999999999</v>
      </c>
    </row>
    <row r="729" spans="1:3" ht="12.95" customHeight="1" x14ac:dyDescent="0.2">
      <c r="A729" s="9">
        <v>36154</v>
      </c>
      <c r="B729" s="10">
        <v>7.3441999999999998</v>
      </c>
      <c r="C729" s="2">
        <v>4.5849500000000001</v>
      </c>
    </row>
    <row r="730" spans="1:3" ht="12.95" customHeight="1" x14ac:dyDescent="0.2">
      <c r="A730" s="9">
        <v>36155</v>
      </c>
      <c r="B730" s="10">
        <v>7.3441999999999998</v>
      </c>
      <c r="C730" s="2">
        <v>4.5849500000000001</v>
      </c>
    </row>
    <row r="731" spans="1:3" ht="12.95" customHeight="1" x14ac:dyDescent="0.2">
      <c r="A731" s="9">
        <v>36156</v>
      </c>
      <c r="B731" s="10">
        <v>7.3441999999999998</v>
      </c>
      <c r="C731" s="2">
        <v>4.5849500000000001</v>
      </c>
    </row>
    <row r="732" spans="1:3" ht="12.95" customHeight="1" x14ac:dyDescent="0.2">
      <c r="A732" s="9">
        <v>36157</v>
      </c>
      <c r="B732" s="10">
        <v>7.3441999999999998</v>
      </c>
      <c r="C732" s="2">
        <v>4.5849500000000001</v>
      </c>
    </row>
    <row r="733" spans="1:3" ht="12.95" customHeight="1" x14ac:dyDescent="0.2">
      <c r="A733" s="9">
        <v>36158</v>
      </c>
      <c r="B733" s="10">
        <v>7.3517000000000001</v>
      </c>
      <c r="C733" s="2">
        <v>4.5805380000000007</v>
      </c>
    </row>
    <row r="734" spans="1:3" ht="12.95" customHeight="1" x14ac:dyDescent="0.2">
      <c r="A734" s="9">
        <v>36159</v>
      </c>
      <c r="B734" s="10">
        <v>7.3456999999999999</v>
      </c>
      <c r="C734" s="2">
        <v>4.5888790000000004</v>
      </c>
    </row>
    <row r="735" spans="1:3" ht="12.95" customHeight="1" x14ac:dyDescent="0.2">
      <c r="A735" s="9">
        <v>36160</v>
      </c>
      <c r="B735" s="10">
        <v>7.3291000000000004</v>
      </c>
      <c r="C735" s="2">
        <v>4.5675840000000001</v>
      </c>
    </row>
    <row r="736" spans="1:3" ht="12.95" customHeight="1" x14ac:dyDescent="0.2">
      <c r="A736" s="9">
        <v>36161</v>
      </c>
      <c r="B736" s="10">
        <v>7.3098999999999998</v>
      </c>
      <c r="C736" s="2">
        <v>4.5465</v>
      </c>
    </row>
    <row r="737" spans="1:3" ht="12.95" customHeight="1" x14ac:dyDescent="0.2">
      <c r="A737" s="9">
        <v>36162</v>
      </c>
      <c r="B737" s="10">
        <v>7.3098999999999998</v>
      </c>
      <c r="C737" s="2">
        <v>4.5465</v>
      </c>
    </row>
    <row r="738" spans="1:3" ht="12.95" customHeight="1" x14ac:dyDescent="0.2">
      <c r="A738" s="9">
        <v>36163</v>
      </c>
      <c r="B738" s="10">
        <v>7.3098999999999998</v>
      </c>
      <c r="C738" s="2">
        <v>4.5465</v>
      </c>
    </row>
    <row r="739" spans="1:3" ht="12.95" customHeight="1" x14ac:dyDescent="0.2">
      <c r="A739" s="9">
        <v>36164</v>
      </c>
      <c r="B739" s="10">
        <v>7.3098999999999998</v>
      </c>
      <c r="C739" s="2">
        <v>4.5465</v>
      </c>
    </row>
    <row r="740" spans="1:3" ht="12.95" customHeight="1" x14ac:dyDescent="0.2">
      <c r="A740" s="9">
        <v>36165</v>
      </c>
      <c r="B740" s="10">
        <v>7.3217999999999996</v>
      </c>
      <c r="C740" s="2">
        <v>4.5412999999999997</v>
      </c>
    </row>
    <row r="741" spans="1:3" ht="12.95" customHeight="1" x14ac:dyDescent="0.2">
      <c r="A741" s="9">
        <v>36166</v>
      </c>
      <c r="B741" s="10">
        <v>7.3198999999999996</v>
      </c>
      <c r="C741" s="2">
        <v>4.5370999999999997</v>
      </c>
    </row>
    <row r="742" spans="1:3" ht="12.95" customHeight="1" x14ac:dyDescent="0.2">
      <c r="A742" s="9">
        <v>36167</v>
      </c>
      <c r="B742" s="10">
        <v>7.3198999999999996</v>
      </c>
      <c r="C742" s="2">
        <v>4.5370999999999997</v>
      </c>
    </row>
    <row r="743" spans="1:3" ht="12.95" customHeight="1" x14ac:dyDescent="0.2">
      <c r="A743" s="9">
        <v>36168</v>
      </c>
      <c r="B743" s="10">
        <v>7.3257000000000003</v>
      </c>
      <c r="C743" s="2">
        <v>4.5286999999999997</v>
      </c>
    </row>
    <row r="744" spans="1:3" ht="12.95" customHeight="1" x14ac:dyDescent="0.2">
      <c r="A744" s="9">
        <v>36169</v>
      </c>
      <c r="B744" s="10">
        <v>7.3296000000000001</v>
      </c>
      <c r="C744" s="2">
        <v>4.5435999999999996</v>
      </c>
    </row>
    <row r="745" spans="1:3" ht="12.95" customHeight="1" x14ac:dyDescent="0.2">
      <c r="A745" s="9">
        <v>36170</v>
      </c>
      <c r="B745" s="10">
        <v>7.3296000000000001</v>
      </c>
      <c r="C745" s="2">
        <v>4.5435999999999996</v>
      </c>
    </row>
    <row r="746" spans="1:3" ht="12.95" customHeight="1" x14ac:dyDescent="0.2">
      <c r="A746" s="9">
        <v>36171</v>
      </c>
      <c r="B746" s="10">
        <v>7.3296000000000001</v>
      </c>
      <c r="C746" s="2">
        <v>4.5435999999999996</v>
      </c>
    </row>
    <row r="747" spans="1:3" ht="12.95" customHeight="1" x14ac:dyDescent="0.2">
      <c r="A747" s="9">
        <v>36172</v>
      </c>
      <c r="B747" s="10">
        <v>7.3262</v>
      </c>
      <c r="C747" s="2">
        <v>4.5486000000000004</v>
      </c>
    </row>
    <row r="748" spans="1:3" ht="12.95" customHeight="1" x14ac:dyDescent="0.2">
      <c r="A748" s="9">
        <v>36173</v>
      </c>
      <c r="B748" s="10">
        <v>7.3315999999999999</v>
      </c>
      <c r="C748" s="2">
        <v>4.5690999999999997</v>
      </c>
    </row>
    <row r="749" spans="1:3" ht="12.95" customHeight="1" x14ac:dyDescent="0.2">
      <c r="A749" s="9">
        <v>36174</v>
      </c>
      <c r="B749" s="10">
        <v>7.3303000000000003</v>
      </c>
      <c r="C749" s="2">
        <v>4.5864000000000003</v>
      </c>
    </row>
    <row r="750" spans="1:3" ht="12.95" customHeight="1" x14ac:dyDescent="0.2">
      <c r="A750" s="9">
        <v>36175</v>
      </c>
      <c r="B750" s="10">
        <v>7.3342999999999998</v>
      </c>
      <c r="C750" s="2">
        <v>4.6113999999999997</v>
      </c>
    </row>
    <row r="751" spans="1:3" ht="12.95" customHeight="1" x14ac:dyDescent="0.2">
      <c r="A751" s="9">
        <v>36176</v>
      </c>
      <c r="B751" s="10">
        <v>7.3459000000000003</v>
      </c>
      <c r="C751" s="2">
        <v>4.6283000000000003</v>
      </c>
    </row>
    <row r="752" spans="1:3" ht="12.95" customHeight="1" x14ac:dyDescent="0.2">
      <c r="A752" s="9">
        <v>36177</v>
      </c>
      <c r="B752" s="10">
        <v>7.3459000000000003</v>
      </c>
      <c r="C752" s="2">
        <v>4.6283000000000003</v>
      </c>
    </row>
    <row r="753" spans="1:3" ht="12.95" customHeight="1" x14ac:dyDescent="0.2">
      <c r="A753" s="9">
        <v>36178</v>
      </c>
      <c r="B753" s="10">
        <v>7.3459000000000003</v>
      </c>
      <c r="C753" s="2">
        <v>4.6283000000000003</v>
      </c>
    </row>
    <row r="754" spans="1:3" ht="12.95" customHeight="1" x14ac:dyDescent="0.2">
      <c r="A754" s="9">
        <v>36179</v>
      </c>
      <c r="B754" s="10">
        <v>7.3361999999999998</v>
      </c>
      <c r="C754" s="2">
        <v>4.5841000000000003</v>
      </c>
    </row>
    <row r="755" spans="1:3" ht="12.95" customHeight="1" x14ac:dyDescent="0.2">
      <c r="A755" s="9">
        <v>36180</v>
      </c>
      <c r="B755" s="10">
        <v>7.3438999999999997</v>
      </c>
      <c r="C755" s="2">
        <v>4.5979999999999999</v>
      </c>
    </row>
    <row r="756" spans="1:3" ht="12.95" customHeight="1" x14ac:dyDescent="0.2">
      <c r="A756" s="9">
        <v>36181</v>
      </c>
      <c r="B756" s="10">
        <v>7.3489000000000004</v>
      </c>
      <c r="C756" s="2">
        <v>4.5913000000000004</v>
      </c>
    </row>
    <row r="757" spans="1:3" ht="12.95" customHeight="1" x14ac:dyDescent="0.2">
      <c r="A757" s="9">
        <v>36182</v>
      </c>
      <c r="B757" s="10">
        <v>7.3509000000000002</v>
      </c>
      <c r="C757" s="2">
        <v>4.5884999999999998</v>
      </c>
    </row>
    <row r="758" spans="1:3" ht="12.95" customHeight="1" x14ac:dyDescent="0.2">
      <c r="A758" s="9">
        <v>36183</v>
      </c>
      <c r="B758" s="10">
        <v>7.3525</v>
      </c>
      <c r="C758" s="2">
        <v>4.5960000000000001</v>
      </c>
    </row>
    <row r="759" spans="1:3" ht="12.95" customHeight="1" x14ac:dyDescent="0.2">
      <c r="A759" s="9">
        <v>36184</v>
      </c>
      <c r="B759" s="10">
        <v>7.3525</v>
      </c>
      <c r="C759" s="2">
        <v>4.5960000000000001</v>
      </c>
    </row>
    <row r="760" spans="1:3" ht="12.95" customHeight="1" x14ac:dyDescent="0.2">
      <c r="A760" s="9">
        <v>36185</v>
      </c>
      <c r="B760" s="10">
        <v>7.3525</v>
      </c>
      <c r="C760" s="2">
        <v>4.5960000000000001</v>
      </c>
    </row>
    <row r="761" spans="1:3" ht="12.95" customHeight="1" x14ac:dyDescent="0.2">
      <c r="A761" s="9">
        <v>36186</v>
      </c>
      <c r="B761" s="10">
        <v>7.3609</v>
      </c>
      <c r="C761" s="2">
        <v>4.6157000000000004</v>
      </c>
    </row>
    <row r="762" spans="1:3" ht="12.95" customHeight="1" x14ac:dyDescent="0.2">
      <c r="A762" s="9">
        <v>36187</v>
      </c>
      <c r="B762" s="10">
        <v>7.3621999999999996</v>
      </c>
      <c r="C762" s="2">
        <v>4.5923999999999996</v>
      </c>
    </row>
    <row r="763" spans="1:3" ht="12.95" customHeight="1" x14ac:dyDescent="0.2">
      <c r="A763" s="9">
        <v>36188</v>
      </c>
      <c r="B763" s="10">
        <v>7.3714000000000004</v>
      </c>
      <c r="C763" s="2">
        <v>4.5839999999999996</v>
      </c>
    </row>
    <row r="764" spans="1:3" ht="12.95" customHeight="1" x14ac:dyDescent="0.2">
      <c r="A764" s="9">
        <v>36189</v>
      </c>
      <c r="B764" s="10">
        <v>7.3731</v>
      </c>
      <c r="C764" s="2">
        <v>4.5739999999999998</v>
      </c>
    </row>
    <row r="765" spans="1:3" ht="12.95" customHeight="1" x14ac:dyDescent="0.2">
      <c r="A765" s="9">
        <v>36190</v>
      </c>
      <c r="B765" s="10">
        <v>7.3871390000000003</v>
      </c>
      <c r="C765" s="2">
        <v>4.5818110000000001</v>
      </c>
    </row>
    <row r="766" spans="1:3" ht="12.95" customHeight="1" x14ac:dyDescent="0.2">
      <c r="A766" s="9">
        <v>36191</v>
      </c>
      <c r="B766" s="10">
        <v>7.3871390000000003</v>
      </c>
      <c r="C766" s="2">
        <v>4.5818110000000001</v>
      </c>
    </row>
    <row r="767" spans="1:3" ht="12.95" customHeight="1" x14ac:dyDescent="0.2">
      <c r="A767" s="9">
        <v>36192</v>
      </c>
      <c r="B767" s="10">
        <v>7.3871390000000003</v>
      </c>
      <c r="C767" s="2">
        <v>4.5818110000000001</v>
      </c>
    </row>
    <row r="768" spans="1:3" ht="12.95" customHeight="1" x14ac:dyDescent="0.2">
      <c r="A768" s="9">
        <v>36193</v>
      </c>
      <c r="B768" s="10">
        <v>7.3956</v>
      </c>
      <c r="C768" s="2">
        <v>4.6006</v>
      </c>
    </row>
    <row r="769" spans="1:3" ht="12.95" customHeight="1" x14ac:dyDescent="0.2">
      <c r="A769" s="9">
        <v>36194</v>
      </c>
      <c r="B769" s="10">
        <v>7.4044999999999996</v>
      </c>
      <c r="C769" s="2">
        <v>4.6218000000000004</v>
      </c>
    </row>
    <row r="770" spans="1:3" ht="12.95" customHeight="1" x14ac:dyDescent="0.2">
      <c r="A770" s="9">
        <v>36195</v>
      </c>
      <c r="B770" s="10">
        <v>7.4184999999999999</v>
      </c>
      <c r="C770" s="2">
        <v>4.6475</v>
      </c>
    </row>
    <row r="771" spans="1:3" ht="12.95" customHeight="1" x14ac:dyDescent="0.2">
      <c r="A771" s="9">
        <v>36196</v>
      </c>
      <c r="B771" s="10">
        <v>7.4226000000000001</v>
      </c>
      <c r="C771" s="2">
        <v>4.6357999999999997</v>
      </c>
    </row>
    <row r="772" spans="1:3" ht="12.95" customHeight="1" x14ac:dyDescent="0.2">
      <c r="A772" s="9">
        <v>36197</v>
      </c>
      <c r="B772" s="10">
        <v>7.4420000000000002</v>
      </c>
      <c r="C772" s="2">
        <v>4.6580000000000004</v>
      </c>
    </row>
    <row r="773" spans="1:3" ht="12.95" customHeight="1" x14ac:dyDescent="0.2">
      <c r="A773" s="9">
        <v>36198</v>
      </c>
      <c r="B773" s="10">
        <v>7.4420000000000002</v>
      </c>
      <c r="C773" s="2">
        <v>4.6580000000000004</v>
      </c>
    </row>
    <row r="774" spans="1:3" ht="12.95" customHeight="1" x14ac:dyDescent="0.2">
      <c r="A774" s="9">
        <v>36199</v>
      </c>
      <c r="B774" s="10">
        <v>7.4420000000000002</v>
      </c>
      <c r="C774" s="2">
        <v>4.6580000000000004</v>
      </c>
    </row>
    <row r="775" spans="1:3" ht="12.95" customHeight="1" x14ac:dyDescent="0.2">
      <c r="A775" s="9">
        <v>36200</v>
      </c>
      <c r="B775" s="10">
        <v>7.4404000000000003</v>
      </c>
      <c r="C775" s="2">
        <v>4.6398999999999999</v>
      </c>
    </row>
    <row r="776" spans="1:3" ht="12.95" customHeight="1" x14ac:dyDescent="0.2">
      <c r="A776" s="9">
        <v>36201</v>
      </c>
      <c r="B776" s="10">
        <v>7.4631999999999996</v>
      </c>
      <c r="C776" s="2">
        <v>4.6608000000000001</v>
      </c>
    </row>
    <row r="777" spans="1:3" ht="12.95" customHeight="1" x14ac:dyDescent="0.2">
      <c r="A777" s="9">
        <v>36202</v>
      </c>
      <c r="B777" s="10">
        <v>7.4602000000000004</v>
      </c>
      <c r="C777" s="2">
        <v>4.6742999999999997</v>
      </c>
    </row>
    <row r="778" spans="1:3" ht="12.95" customHeight="1" x14ac:dyDescent="0.2">
      <c r="A778" s="9">
        <v>36203</v>
      </c>
      <c r="B778" s="10">
        <v>7.4794</v>
      </c>
      <c r="C778" s="2">
        <v>4.6874000000000002</v>
      </c>
    </row>
    <row r="779" spans="1:3" ht="12.95" customHeight="1" x14ac:dyDescent="0.2">
      <c r="A779" s="9">
        <v>36204</v>
      </c>
      <c r="B779" s="10">
        <v>7.4783999999999997</v>
      </c>
      <c r="C779" s="2">
        <v>4.6757999999999997</v>
      </c>
    </row>
    <row r="780" spans="1:3" ht="12.95" customHeight="1" x14ac:dyDescent="0.2">
      <c r="A780" s="9">
        <v>36205</v>
      </c>
      <c r="B780" s="10">
        <v>7.4783999999999997</v>
      </c>
      <c r="C780" s="2">
        <v>4.6757999999999997</v>
      </c>
    </row>
    <row r="781" spans="1:3" ht="12.95" customHeight="1" x14ac:dyDescent="0.2">
      <c r="A781" s="9">
        <v>36206</v>
      </c>
      <c r="B781" s="10">
        <v>7.4783999999999997</v>
      </c>
      <c r="C781" s="2">
        <v>4.6757999999999997</v>
      </c>
    </row>
    <row r="782" spans="1:3" ht="12.95" customHeight="1" x14ac:dyDescent="0.2">
      <c r="A782" s="9">
        <v>36207</v>
      </c>
      <c r="B782" s="10">
        <v>7.4935</v>
      </c>
      <c r="C782" s="2">
        <v>4.6970000000000001</v>
      </c>
    </row>
    <row r="783" spans="1:3" ht="12.95" customHeight="1" x14ac:dyDescent="0.2">
      <c r="A783" s="9">
        <v>36208</v>
      </c>
      <c r="B783" s="10">
        <v>7.4928999999999997</v>
      </c>
      <c r="C783" s="2">
        <v>4.6898</v>
      </c>
    </row>
    <row r="784" spans="1:3" ht="12.95" customHeight="1" x14ac:dyDescent="0.2">
      <c r="A784" s="9">
        <v>36209</v>
      </c>
      <c r="B784" s="10">
        <v>7.5049999999999999</v>
      </c>
      <c r="C784" s="2">
        <v>4.7007000000000003</v>
      </c>
    </row>
    <row r="785" spans="1:3" ht="12.95" customHeight="1" x14ac:dyDescent="0.2">
      <c r="A785" s="9">
        <v>36210</v>
      </c>
      <c r="B785" s="10">
        <v>7.5129000000000001</v>
      </c>
      <c r="C785" s="2">
        <v>4.7023000000000001</v>
      </c>
    </row>
    <row r="786" spans="1:3" ht="12.95" customHeight="1" x14ac:dyDescent="0.2">
      <c r="A786" s="9">
        <v>36211</v>
      </c>
      <c r="B786" s="10">
        <v>7.5220000000000002</v>
      </c>
      <c r="C786" s="2">
        <v>4.7058999999999997</v>
      </c>
    </row>
    <row r="787" spans="1:3" ht="12.95" customHeight="1" x14ac:dyDescent="0.2">
      <c r="A787" s="9">
        <v>36212</v>
      </c>
      <c r="B787" s="10">
        <v>7.5220000000000002</v>
      </c>
      <c r="C787" s="2">
        <v>4.7058999999999997</v>
      </c>
    </row>
    <row r="788" spans="1:3" ht="12.95" customHeight="1" x14ac:dyDescent="0.2">
      <c r="A788" s="9">
        <v>36213</v>
      </c>
      <c r="B788" s="10">
        <v>7.5220000000000002</v>
      </c>
      <c r="C788" s="2">
        <v>4.7058999999999997</v>
      </c>
    </row>
    <row r="789" spans="1:3" ht="12.95" customHeight="1" x14ac:dyDescent="0.2">
      <c r="A789" s="9">
        <v>36214</v>
      </c>
      <c r="B789" s="10">
        <v>7.5327000000000002</v>
      </c>
      <c r="C789" s="2">
        <v>4.7125000000000004</v>
      </c>
    </row>
    <row r="790" spans="1:3" ht="12.95" customHeight="1" x14ac:dyDescent="0.2">
      <c r="A790" s="9">
        <v>36215</v>
      </c>
      <c r="B790" s="10">
        <v>7.5430999999999999</v>
      </c>
      <c r="C790" s="2">
        <v>4.7262000000000004</v>
      </c>
    </row>
    <row r="791" spans="1:3" ht="12.95" customHeight="1" x14ac:dyDescent="0.2">
      <c r="A791" s="9">
        <v>36216</v>
      </c>
      <c r="B791" s="10">
        <v>7.5460000000000003</v>
      </c>
      <c r="C791" s="2">
        <v>4.7415000000000003</v>
      </c>
    </row>
    <row r="792" spans="1:3" ht="12.95" customHeight="1" x14ac:dyDescent="0.2">
      <c r="A792" s="9">
        <v>36217</v>
      </c>
      <c r="B792" s="10">
        <v>7.5580999999999996</v>
      </c>
      <c r="C792" s="2">
        <v>4.7548000000000004</v>
      </c>
    </row>
    <row r="793" spans="1:3" ht="12.95" customHeight="1" x14ac:dyDescent="0.2">
      <c r="A793" s="9">
        <v>36218</v>
      </c>
      <c r="B793" s="10">
        <v>7.5674479999999997</v>
      </c>
      <c r="C793" s="2">
        <v>4.7691650000000001</v>
      </c>
    </row>
    <row r="794" spans="1:3" ht="12.95" customHeight="1" x14ac:dyDescent="0.2">
      <c r="A794" s="9">
        <v>36219</v>
      </c>
      <c r="B794" s="10">
        <v>7.5674479999999997</v>
      </c>
      <c r="C794" s="2">
        <v>4.7691650000000001</v>
      </c>
    </row>
    <row r="795" spans="1:3" ht="12.95" customHeight="1" x14ac:dyDescent="0.2">
      <c r="A795" s="9">
        <v>36220</v>
      </c>
      <c r="B795" s="10">
        <v>7.5674479999999997</v>
      </c>
      <c r="C795" s="2">
        <v>4.7691650000000001</v>
      </c>
    </row>
    <row r="796" spans="1:3" ht="12.95" customHeight="1" x14ac:dyDescent="0.2">
      <c r="A796" s="9">
        <v>36221</v>
      </c>
      <c r="B796" s="10">
        <v>7.5834000000000001</v>
      </c>
      <c r="C796" s="2">
        <v>4.7613000000000003</v>
      </c>
    </row>
    <row r="797" spans="1:3" ht="12.95" customHeight="1" x14ac:dyDescent="0.2">
      <c r="A797" s="9">
        <v>36222</v>
      </c>
      <c r="B797" s="10">
        <v>7.5837000000000003</v>
      </c>
      <c r="C797" s="2">
        <v>4.7679999999999998</v>
      </c>
    </row>
    <row r="798" spans="1:3" ht="12.95" customHeight="1" x14ac:dyDescent="0.2">
      <c r="A798" s="9">
        <v>36223</v>
      </c>
      <c r="B798" s="10">
        <v>7.5902000000000003</v>
      </c>
      <c r="C798" s="2">
        <v>4.7754000000000003</v>
      </c>
    </row>
    <row r="799" spans="1:3" ht="12.95" customHeight="1" x14ac:dyDescent="0.2">
      <c r="A799" s="9">
        <v>36224</v>
      </c>
      <c r="B799" s="10">
        <v>7.5968999999999998</v>
      </c>
      <c r="C799" s="2">
        <v>4.7843999999999998</v>
      </c>
    </row>
    <row r="800" spans="1:3" ht="12.95" customHeight="1" x14ac:dyDescent="0.2">
      <c r="A800" s="9">
        <v>36225</v>
      </c>
      <c r="B800" s="10">
        <v>7.5960000000000001</v>
      </c>
      <c r="C800" s="2">
        <v>4.7769000000000004</v>
      </c>
    </row>
    <row r="801" spans="1:3" ht="12.95" customHeight="1" x14ac:dyDescent="0.2">
      <c r="A801" s="9">
        <v>36226</v>
      </c>
      <c r="B801" s="10">
        <v>7.5960000000000001</v>
      </c>
      <c r="C801" s="2">
        <v>4.7769000000000004</v>
      </c>
    </row>
    <row r="802" spans="1:3" ht="12.95" customHeight="1" x14ac:dyDescent="0.2">
      <c r="A802" s="9">
        <v>36227</v>
      </c>
      <c r="B802" s="10">
        <v>7.5960000000000001</v>
      </c>
      <c r="C802" s="2">
        <v>4.7769000000000004</v>
      </c>
    </row>
    <row r="803" spans="1:3" ht="12.95" customHeight="1" x14ac:dyDescent="0.2">
      <c r="A803" s="9">
        <v>36228</v>
      </c>
      <c r="B803" s="10">
        <v>7.6014999999999997</v>
      </c>
      <c r="C803" s="2">
        <v>4.7778</v>
      </c>
    </row>
    <row r="804" spans="1:3" ht="12.95" customHeight="1" x14ac:dyDescent="0.2">
      <c r="A804" s="9">
        <v>36229</v>
      </c>
      <c r="B804" s="10">
        <v>7.6002000000000001</v>
      </c>
      <c r="C804" s="2">
        <v>4.7716000000000003</v>
      </c>
    </row>
    <row r="805" spans="1:3" ht="12.95" customHeight="1" x14ac:dyDescent="0.2">
      <c r="A805" s="9">
        <v>36230</v>
      </c>
      <c r="B805" s="10">
        <v>7.6043000000000003</v>
      </c>
      <c r="C805" s="2">
        <v>4.7530999999999999</v>
      </c>
    </row>
    <row r="806" spans="1:3" ht="12.95" customHeight="1" x14ac:dyDescent="0.2">
      <c r="A806" s="9">
        <v>36231</v>
      </c>
      <c r="B806" s="10">
        <v>7.6062000000000003</v>
      </c>
      <c r="C806" s="2">
        <v>4.7645</v>
      </c>
    </row>
    <row r="807" spans="1:3" ht="12.95" customHeight="1" x14ac:dyDescent="0.2">
      <c r="A807" s="9">
        <v>36232</v>
      </c>
      <c r="B807" s="10">
        <v>7.5983000000000001</v>
      </c>
      <c r="C807" s="2">
        <v>4.7534999999999998</v>
      </c>
    </row>
    <row r="808" spans="1:3" ht="12.95" customHeight="1" x14ac:dyDescent="0.2">
      <c r="A808" s="9">
        <v>36233</v>
      </c>
      <c r="B808" s="10">
        <v>7.5983000000000001</v>
      </c>
      <c r="C808" s="2">
        <v>4.7534999999999998</v>
      </c>
    </row>
    <row r="809" spans="1:3" ht="12.95" customHeight="1" x14ac:dyDescent="0.2">
      <c r="A809" s="9">
        <v>36234</v>
      </c>
      <c r="B809" s="10">
        <v>7.5983000000000001</v>
      </c>
      <c r="C809" s="2">
        <v>4.7534999999999998</v>
      </c>
    </row>
    <row r="810" spans="1:3" ht="12.95" customHeight="1" x14ac:dyDescent="0.2">
      <c r="A810" s="9">
        <v>36235</v>
      </c>
      <c r="B810" s="10">
        <v>7.609</v>
      </c>
      <c r="C810" s="2">
        <v>4.7557</v>
      </c>
    </row>
    <row r="811" spans="1:3" ht="12.95" customHeight="1" x14ac:dyDescent="0.2">
      <c r="A811" s="9">
        <v>36236</v>
      </c>
      <c r="B811" s="10">
        <v>7.6012000000000004</v>
      </c>
      <c r="C811" s="2">
        <v>4.7561</v>
      </c>
    </row>
    <row r="812" spans="1:3" ht="12.95" customHeight="1" x14ac:dyDescent="0.2">
      <c r="A812" s="9">
        <v>36237</v>
      </c>
      <c r="B812" s="10">
        <v>7.6070000000000002</v>
      </c>
      <c r="C812" s="2">
        <v>4.7603999999999997</v>
      </c>
    </row>
    <row r="813" spans="1:3" ht="12.95" customHeight="1" x14ac:dyDescent="0.2">
      <c r="A813" s="9">
        <v>36238</v>
      </c>
      <c r="B813" s="10">
        <v>7.601</v>
      </c>
      <c r="C813" s="2">
        <v>4.7615999999999996</v>
      </c>
    </row>
    <row r="814" spans="1:3" ht="12.95" customHeight="1" x14ac:dyDescent="0.2">
      <c r="A814" s="9">
        <v>36239</v>
      </c>
      <c r="B814" s="10">
        <v>7.6021999999999998</v>
      </c>
      <c r="C814" s="2">
        <v>4.7630999999999997</v>
      </c>
    </row>
    <row r="815" spans="1:3" ht="12.95" customHeight="1" x14ac:dyDescent="0.2">
      <c r="A815" s="9">
        <v>36240</v>
      </c>
      <c r="B815" s="10">
        <v>7.6021999999999998</v>
      </c>
      <c r="C815" s="2">
        <v>4.7630999999999997</v>
      </c>
    </row>
    <row r="816" spans="1:3" ht="12.95" customHeight="1" x14ac:dyDescent="0.2">
      <c r="A816" s="9">
        <v>36241</v>
      </c>
      <c r="B816" s="10">
        <v>7.6021999999999998</v>
      </c>
      <c r="C816" s="2">
        <v>4.7630999999999997</v>
      </c>
    </row>
    <row r="817" spans="1:3" ht="12.95" customHeight="1" x14ac:dyDescent="0.2">
      <c r="A817" s="9">
        <v>36242</v>
      </c>
      <c r="B817" s="10">
        <v>7.6101000000000001</v>
      </c>
      <c r="C817" s="2">
        <v>4.7702</v>
      </c>
    </row>
    <row r="818" spans="1:3" ht="12.95" customHeight="1" x14ac:dyDescent="0.2">
      <c r="A818" s="9">
        <v>36243</v>
      </c>
      <c r="B818" s="10">
        <v>7.6078000000000001</v>
      </c>
      <c r="C818" s="2">
        <v>4.7729999999999997</v>
      </c>
    </row>
    <row r="819" spans="1:3" ht="12.95" customHeight="1" x14ac:dyDescent="0.2">
      <c r="A819" s="9">
        <v>36244</v>
      </c>
      <c r="B819" s="10">
        <v>7.6035000000000004</v>
      </c>
      <c r="C819" s="2">
        <v>4.7789999999999999</v>
      </c>
    </row>
    <row r="820" spans="1:3" ht="12.95" customHeight="1" x14ac:dyDescent="0.2">
      <c r="A820" s="9">
        <v>36245</v>
      </c>
      <c r="B820" s="10">
        <v>7.6018999999999997</v>
      </c>
      <c r="C820" s="2">
        <v>4.7737999999999996</v>
      </c>
    </row>
    <row r="821" spans="1:3" ht="12.95" customHeight="1" x14ac:dyDescent="0.2">
      <c r="A821" s="9">
        <v>36246</v>
      </c>
      <c r="B821" s="10">
        <v>7.6064999999999996</v>
      </c>
      <c r="C821" s="2">
        <v>4.7690000000000001</v>
      </c>
    </row>
    <row r="822" spans="1:3" ht="12.95" customHeight="1" x14ac:dyDescent="0.2">
      <c r="A822" s="9">
        <v>36247</v>
      </c>
      <c r="B822" s="10">
        <v>7.6064999999999996</v>
      </c>
      <c r="C822" s="2">
        <v>4.7690000000000001</v>
      </c>
    </row>
    <row r="823" spans="1:3" ht="12.95" customHeight="1" x14ac:dyDescent="0.2">
      <c r="A823" s="9">
        <v>36248</v>
      </c>
      <c r="B823" s="10">
        <v>7.6064999999999996</v>
      </c>
      <c r="C823" s="2">
        <v>4.7690000000000001</v>
      </c>
    </row>
    <row r="824" spans="1:3" ht="12.95" customHeight="1" x14ac:dyDescent="0.2">
      <c r="A824" s="9">
        <v>36249</v>
      </c>
      <c r="B824" s="10">
        <v>7.6043000000000003</v>
      </c>
      <c r="C824" s="2">
        <v>4.7683999999999997</v>
      </c>
    </row>
    <row r="825" spans="1:3" ht="12.95" customHeight="1" x14ac:dyDescent="0.2">
      <c r="A825" s="9">
        <v>36250</v>
      </c>
      <c r="B825" s="10">
        <v>7.5965999999999996</v>
      </c>
      <c r="C825" s="2">
        <v>4.7679999999999998</v>
      </c>
    </row>
    <row r="826" spans="1:3" ht="12.95" customHeight="1" x14ac:dyDescent="0.2">
      <c r="A826" s="9">
        <v>36251</v>
      </c>
      <c r="B826" s="10">
        <v>7.6087999999999996</v>
      </c>
      <c r="C826" s="2">
        <v>4.7656000000000001</v>
      </c>
    </row>
    <row r="827" spans="1:3" ht="12.95" customHeight="1" x14ac:dyDescent="0.2">
      <c r="A827" s="9">
        <v>36252</v>
      </c>
      <c r="B827" s="10">
        <v>7.5946999999999996</v>
      </c>
      <c r="C827" s="2">
        <v>4.7611999999999997</v>
      </c>
    </row>
    <row r="828" spans="1:3" ht="12.95" customHeight="1" x14ac:dyDescent="0.2">
      <c r="A828" s="9">
        <v>36253</v>
      </c>
      <c r="B828" s="10">
        <v>7.5975999999999999</v>
      </c>
      <c r="C828" s="2">
        <v>4.7591999999999999</v>
      </c>
    </row>
    <row r="829" spans="1:3" ht="12.95" customHeight="1" x14ac:dyDescent="0.2">
      <c r="A829" s="9">
        <v>36254</v>
      </c>
      <c r="B829" s="10">
        <v>7.5975999999999999</v>
      </c>
      <c r="C829" s="2">
        <v>4.7591999999999999</v>
      </c>
    </row>
    <row r="830" spans="1:3" ht="12.95" customHeight="1" x14ac:dyDescent="0.2">
      <c r="A830" s="9">
        <v>36255</v>
      </c>
      <c r="B830" s="10">
        <v>7.5975999999999999</v>
      </c>
      <c r="C830" s="2">
        <v>4.7591999999999999</v>
      </c>
    </row>
    <row r="831" spans="1:3" ht="12.95" customHeight="1" x14ac:dyDescent="0.2">
      <c r="A831" s="9">
        <v>36256</v>
      </c>
      <c r="B831" s="10">
        <v>7.5975999999999999</v>
      </c>
      <c r="C831" s="2">
        <v>4.7591999999999999</v>
      </c>
    </row>
    <row r="832" spans="1:3" ht="12.95" customHeight="1" x14ac:dyDescent="0.2">
      <c r="A832" s="9">
        <v>36257</v>
      </c>
      <c r="B832" s="10">
        <v>7.5989000000000004</v>
      </c>
      <c r="C832" s="2">
        <v>4.7676999999999996</v>
      </c>
    </row>
    <row r="833" spans="1:3" ht="12.95" customHeight="1" x14ac:dyDescent="0.2">
      <c r="A833" s="9">
        <v>36258</v>
      </c>
      <c r="B833" s="10">
        <v>7.5964</v>
      </c>
      <c r="C833" s="2">
        <v>4.7619999999999996</v>
      </c>
    </row>
    <row r="834" spans="1:3" ht="12.95" customHeight="1" x14ac:dyDescent="0.2">
      <c r="A834" s="9">
        <v>36259</v>
      </c>
      <c r="B834" s="10">
        <v>7.5997000000000003</v>
      </c>
      <c r="C834" s="2">
        <v>4.7652000000000001</v>
      </c>
    </row>
    <row r="835" spans="1:3" ht="12.95" customHeight="1" x14ac:dyDescent="0.2">
      <c r="A835" s="9">
        <v>36260</v>
      </c>
      <c r="B835" s="10">
        <v>7.5956000000000001</v>
      </c>
      <c r="C835" s="2">
        <v>4.7599</v>
      </c>
    </row>
    <row r="836" spans="1:3" ht="12.95" customHeight="1" x14ac:dyDescent="0.2">
      <c r="A836" s="9">
        <v>36261</v>
      </c>
      <c r="B836" s="10">
        <v>7.5956000000000001</v>
      </c>
      <c r="C836" s="2">
        <v>4.7599</v>
      </c>
    </row>
    <row r="837" spans="1:3" ht="12.95" customHeight="1" x14ac:dyDescent="0.2">
      <c r="A837" s="9">
        <v>36262</v>
      </c>
      <c r="B837" s="10">
        <v>7.5956000000000001</v>
      </c>
      <c r="C837" s="2">
        <v>4.7599</v>
      </c>
    </row>
    <row r="838" spans="1:3" ht="12.95" customHeight="1" x14ac:dyDescent="0.2">
      <c r="A838" s="9">
        <v>36263</v>
      </c>
      <c r="B838" s="10">
        <v>7.5976999999999997</v>
      </c>
      <c r="C838" s="2">
        <v>4.7469999999999999</v>
      </c>
    </row>
    <row r="839" spans="1:3" ht="12.95" customHeight="1" x14ac:dyDescent="0.2">
      <c r="A839" s="9">
        <v>36264</v>
      </c>
      <c r="B839" s="10">
        <v>7.5951000000000004</v>
      </c>
      <c r="C839" s="2">
        <v>4.7344999999999997</v>
      </c>
    </row>
    <row r="840" spans="1:3" ht="12.95" customHeight="1" x14ac:dyDescent="0.2">
      <c r="A840" s="9">
        <v>36265</v>
      </c>
      <c r="B840" s="10">
        <v>7.6029</v>
      </c>
      <c r="C840" s="2">
        <v>4.7382999999999997</v>
      </c>
    </row>
    <row r="841" spans="1:3" ht="12.95" customHeight="1" x14ac:dyDescent="0.2">
      <c r="A841" s="9">
        <v>36266</v>
      </c>
      <c r="B841" s="10">
        <v>7.6013999999999999</v>
      </c>
      <c r="C841" s="2">
        <v>4.7439999999999998</v>
      </c>
    </row>
    <row r="842" spans="1:3" ht="12.95" customHeight="1" x14ac:dyDescent="0.2">
      <c r="A842" s="9">
        <v>36267</v>
      </c>
      <c r="B842" s="10">
        <v>7.6025999999999998</v>
      </c>
      <c r="C842" s="2">
        <v>4.7449000000000003</v>
      </c>
    </row>
    <row r="843" spans="1:3" ht="12.95" customHeight="1" x14ac:dyDescent="0.2">
      <c r="A843" s="9">
        <v>36268</v>
      </c>
      <c r="B843" s="10">
        <v>7.6025999999999998</v>
      </c>
      <c r="C843" s="2">
        <v>4.7449000000000003</v>
      </c>
    </row>
    <row r="844" spans="1:3" ht="12.95" customHeight="1" x14ac:dyDescent="0.2">
      <c r="A844" s="9">
        <v>36269</v>
      </c>
      <c r="B844" s="10">
        <v>7.6025999999999998</v>
      </c>
      <c r="C844" s="2">
        <v>4.7449000000000003</v>
      </c>
    </row>
    <row r="845" spans="1:3" ht="12.95" customHeight="1" x14ac:dyDescent="0.2">
      <c r="A845" s="9">
        <v>36270</v>
      </c>
      <c r="B845" s="10">
        <v>7.6033999999999997</v>
      </c>
      <c r="C845" s="2">
        <v>4.7496</v>
      </c>
    </row>
    <row r="846" spans="1:3" ht="12.95" customHeight="1" x14ac:dyDescent="0.2">
      <c r="A846" s="9">
        <v>36271</v>
      </c>
      <c r="B846" s="10">
        <v>7.5956999999999999</v>
      </c>
      <c r="C846" s="2">
        <v>4.74</v>
      </c>
    </row>
    <row r="847" spans="1:3" ht="12.95" customHeight="1" x14ac:dyDescent="0.2">
      <c r="A847" s="9">
        <v>36272</v>
      </c>
      <c r="B847" s="10">
        <v>7.5951000000000004</v>
      </c>
      <c r="C847" s="2">
        <v>4.7468000000000004</v>
      </c>
    </row>
    <row r="848" spans="1:3" ht="12.95" customHeight="1" x14ac:dyDescent="0.2">
      <c r="A848" s="9">
        <v>36273</v>
      </c>
      <c r="B848" s="10">
        <v>7.5990000000000002</v>
      </c>
      <c r="C848" s="2">
        <v>4.7462</v>
      </c>
    </row>
    <row r="849" spans="1:3" ht="12.95" customHeight="1" x14ac:dyDescent="0.2">
      <c r="A849" s="9">
        <v>36274</v>
      </c>
      <c r="B849" s="10">
        <v>7.593</v>
      </c>
      <c r="C849" s="2">
        <v>4.7443999999999997</v>
      </c>
    </row>
    <row r="850" spans="1:3" ht="12.95" customHeight="1" x14ac:dyDescent="0.2">
      <c r="A850" s="9">
        <v>36275</v>
      </c>
      <c r="B850" s="10">
        <v>7.593</v>
      </c>
      <c r="C850" s="2">
        <v>4.7443999999999997</v>
      </c>
    </row>
    <row r="851" spans="1:3" ht="12.95" customHeight="1" x14ac:dyDescent="0.2">
      <c r="A851" s="9">
        <v>36276</v>
      </c>
      <c r="B851" s="10">
        <v>7.593</v>
      </c>
      <c r="C851" s="2">
        <v>4.7443999999999997</v>
      </c>
    </row>
    <row r="852" spans="1:3" ht="12.95" customHeight="1" x14ac:dyDescent="0.2">
      <c r="A852" s="9">
        <v>36277</v>
      </c>
      <c r="B852" s="10">
        <v>7.6002999999999998</v>
      </c>
      <c r="C852" s="2">
        <v>4.7460000000000004</v>
      </c>
    </row>
    <row r="853" spans="1:3" ht="12.95" customHeight="1" x14ac:dyDescent="0.2">
      <c r="A853" s="9">
        <v>36278</v>
      </c>
      <c r="B853" s="10">
        <v>7.5914000000000001</v>
      </c>
      <c r="C853" s="2">
        <v>4.7359999999999998</v>
      </c>
    </row>
    <row r="854" spans="1:3" ht="12.95" customHeight="1" x14ac:dyDescent="0.2">
      <c r="A854" s="9">
        <v>36279</v>
      </c>
      <c r="B854" s="10">
        <v>7.5959000000000003</v>
      </c>
      <c r="C854" s="2">
        <v>4.7274000000000003</v>
      </c>
    </row>
    <row r="855" spans="1:3" ht="12.95" customHeight="1" x14ac:dyDescent="0.2">
      <c r="A855" s="9">
        <v>36280</v>
      </c>
      <c r="B855" s="10">
        <v>7.5911119999999999</v>
      </c>
      <c r="C855" s="2">
        <v>4.7221149999999996</v>
      </c>
    </row>
    <row r="856" spans="1:3" ht="12.95" customHeight="1" x14ac:dyDescent="0.2">
      <c r="A856" s="9">
        <v>36281</v>
      </c>
      <c r="B856" s="10">
        <v>7.5960999999999999</v>
      </c>
      <c r="C856" s="2">
        <v>4.7126000000000001</v>
      </c>
    </row>
    <row r="857" spans="1:3" ht="12.95" customHeight="1" x14ac:dyDescent="0.2">
      <c r="A857" s="9">
        <v>36282</v>
      </c>
      <c r="B857" s="10">
        <v>7.5960999999999999</v>
      </c>
      <c r="C857" s="2">
        <v>4.7126000000000001</v>
      </c>
    </row>
    <row r="858" spans="1:3" ht="12.95" customHeight="1" x14ac:dyDescent="0.2">
      <c r="A858" s="9">
        <v>36283</v>
      </c>
      <c r="B858" s="10">
        <v>7.5960999999999999</v>
      </c>
      <c r="C858" s="2">
        <v>4.7126000000000001</v>
      </c>
    </row>
    <row r="859" spans="1:3" ht="12.95" customHeight="1" x14ac:dyDescent="0.2">
      <c r="A859" s="9">
        <v>36284</v>
      </c>
      <c r="B859" s="10">
        <v>7.5933999999999999</v>
      </c>
      <c r="C859" s="2">
        <v>4.7163000000000004</v>
      </c>
    </row>
    <row r="860" spans="1:3" ht="12.95" customHeight="1" x14ac:dyDescent="0.2">
      <c r="A860" s="9">
        <v>36285</v>
      </c>
      <c r="B860" s="10">
        <v>7.5922999999999998</v>
      </c>
      <c r="C860" s="2">
        <v>4.7172999999999998</v>
      </c>
    </row>
    <row r="861" spans="1:3" ht="12.95" customHeight="1" x14ac:dyDescent="0.2">
      <c r="A861" s="9">
        <v>36286</v>
      </c>
      <c r="B861" s="10">
        <v>7.5932000000000004</v>
      </c>
      <c r="C861" s="2">
        <v>4.7321999999999997</v>
      </c>
    </row>
    <row r="862" spans="1:3" ht="12.95" customHeight="1" x14ac:dyDescent="0.2">
      <c r="A862" s="9">
        <v>36287</v>
      </c>
      <c r="B862" s="10">
        <v>7.5915999999999997</v>
      </c>
      <c r="C862" s="2">
        <v>4.7211999999999996</v>
      </c>
    </row>
    <row r="863" spans="1:3" ht="12.95" customHeight="1" x14ac:dyDescent="0.2">
      <c r="A863" s="9">
        <v>36288</v>
      </c>
      <c r="B863" s="10">
        <v>7.5877999999999997</v>
      </c>
      <c r="C863" s="2">
        <v>4.7230999999999996</v>
      </c>
    </row>
    <row r="864" spans="1:3" ht="12.95" customHeight="1" x14ac:dyDescent="0.2">
      <c r="A864" s="9">
        <v>36289</v>
      </c>
      <c r="B864" s="10">
        <v>7.5877999999999997</v>
      </c>
      <c r="C864" s="2">
        <v>4.7230999999999996</v>
      </c>
    </row>
    <row r="865" spans="1:3" ht="12.95" customHeight="1" x14ac:dyDescent="0.2">
      <c r="A865" s="9">
        <v>36290</v>
      </c>
      <c r="B865" s="10">
        <v>7.5877999999999997</v>
      </c>
      <c r="C865" s="2">
        <v>4.7230999999999996</v>
      </c>
    </row>
    <row r="866" spans="1:3" ht="12.95" customHeight="1" x14ac:dyDescent="0.2">
      <c r="A866" s="9">
        <v>36291</v>
      </c>
      <c r="B866" s="10">
        <v>7.5952999999999999</v>
      </c>
      <c r="C866" s="2">
        <v>4.7248000000000001</v>
      </c>
    </row>
    <row r="867" spans="1:3" ht="12.95" customHeight="1" x14ac:dyDescent="0.2">
      <c r="A867" s="9">
        <v>36292</v>
      </c>
      <c r="B867" s="10">
        <v>7.5925000000000002</v>
      </c>
      <c r="C867" s="2">
        <v>4.7201000000000004</v>
      </c>
    </row>
    <row r="868" spans="1:3" ht="12.95" customHeight="1" x14ac:dyDescent="0.2">
      <c r="A868" s="9">
        <v>36293</v>
      </c>
      <c r="B868" s="10">
        <v>7.5925000000000002</v>
      </c>
      <c r="C868" s="2">
        <v>4.7264999999999997</v>
      </c>
    </row>
    <row r="869" spans="1:3" ht="12.95" customHeight="1" x14ac:dyDescent="0.2">
      <c r="A869" s="9">
        <v>36294</v>
      </c>
      <c r="B869" s="10">
        <v>7.5919999999999996</v>
      </c>
      <c r="C869" s="2">
        <v>4.7432999999999996</v>
      </c>
    </row>
    <row r="870" spans="1:3" ht="12.95" customHeight="1" x14ac:dyDescent="0.2">
      <c r="A870" s="9">
        <v>36295</v>
      </c>
      <c r="B870" s="10">
        <v>7.5892999999999997</v>
      </c>
      <c r="C870" s="2">
        <v>4.74</v>
      </c>
    </row>
    <row r="871" spans="1:3" ht="12.95" customHeight="1" x14ac:dyDescent="0.2">
      <c r="A871" s="9">
        <v>36296</v>
      </c>
      <c r="B871" s="10">
        <v>7.5892999999999997</v>
      </c>
      <c r="C871" s="2">
        <v>4.74</v>
      </c>
    </row>
    <row r="872" spans="1:3" ht="12.95" customHeight="1" x14ac:dyDescent="0.2">
      <c r="A872" s="9">
        <v>36297</v>
      </c>
      <c r="B872" s="10">
        <v>7.5892999999999997</v>
      </c>
      <c r="C872" s="2">
        <v>4.74</v>
      </c>
    </row>
    <row r="873" spans="1:3" ht="12.95" customHeight="1" x14ac:dyDescent="0.2">
      <c r="A873" s="9">
        <v>36298</v>
      </c>
      <c r="B873" s="10">
        <v>7.5911</v>
      </c>
      <c r="C873" s="2">
        <v>4.7403000000000004</v>
      </c>
    </row>
    <row r="874" spans="1:3" ht="12.95" customHeight="1" x14ac:dyDescent="0.2">
      <c r="A874" s="9">
        <v>36299</v>
      </c>
      <c r="B874" s="10">
        <v>7.5879000000000003</v>
      </c>
      <c r="C874" s="2">
        <v>4.7342000000000004</v>
      </c>
    </row>
    <row r="875" spans="1:3" ht="12.95" customHeight="1" x14ac:dyDescent="0.2">
      <c r="A875" s="9">
        <v>36300</v>
      </c>
      <c r="B875" s="10">
        <v>7.5903999999999998</v>
      </c>
      <c r="C875" s="2">
        <v>4.7407000000000004</v>
      </c>
    </row>
    <row r="876" spans="1:3" ht="12.95" customHeight="1" x14ac:dyDescent="0.2">
      <c r="A876" s="9">
        <v>36301</v>
      </c>
      <c r="B876" s="10">
        <v>7.5937000000000001</v>
      </c>
      <c r="C876" s="2">
        <v>4.7416</v>
      </c>
    </row>
    <row r="877" spans="1:3" ht="12.95" customHeight="1" x14ac:dyDescent="0.2">
      <c r="A877" s="9">
        <v>36302</v>
      </c>
      <c r="B877" s="10">
        <v>7.5895999999999999</v>
      </c>
      <c r="C877" s="2">
        <v>4.7370999999999999</v>
      </c>
    </row>
    <row r="878" spans="1:3" ht="12.95" customHeight="1" x14ac:dyDescent="0.2">
      <c r="A878" s="9">
        <v>36303</v>
      </c>
      <c r="B878" s="10">
        <v>7.5895999999999999</v>
      </c>
      <c r="C878" s="2">
        <v>4.7370999999999999</v>
      </c>
    </row>
    <row r="879" spans="1:3" ht="12.95" customHeight="1" x14ac:dyDescent="0.2">
      <c r="A879" s="9">
        <v>36304</v>
      </c>
      <c r="B879" s="10">
        <v>7.5895999999999999</v>
      </c>
      <c r="C879" s="2">
        <v>4.7370999999999999</v>
      </c>
    </row>
    <row r="880" spans="1:3" ht="12.95" customHeight="1" x14ac:dyDescent="0.2">
      <c r="A880" s="9">
        <v>36305</v>
      </c>
      <c r="B880" s="10">
        <v>7.5929000000000002</v>
      </c>
      <c r="C880" s="2">
        <v>4.7411000000000003</v>
      </c>
    </row>
    <row r="881" spans="1:3" ht="12.95" customHeight="1" x14ac:dyDescent="0.2">
      <c r="A881" s="9">
        <v>36306</v>
      </c>
      <c r="B881" s="10">
        <v>7.5909000000000004</v>
      </c>
      <c r="C881" s="2">
        <v>4.7538999999999998</v>
      </c>
    </row>
    <row r="882" spans="1:3" ht="12.95" customHeight="1" x14ac:dyDescent="0.2">
      <c r="A882" s="9">
        <v>36307</v>
      </c>
      <c r="B882" s="10">
        <v>7.5869</v>
      </c>
      <c r="C882" s="2">
        <v>4.7615999999999996</v>
      </c>
    </row>
    <row r="883" spans="1:3" ht="12.95" customHeight="1" x14ac:dyDescent="0.2">
      <c r="A883" s="9">
        <v>36308</v>
      </c>
      <c r="B883" s="10">
        <v>7.5868000000000002</v>
      </c>
      <c r="C883" s="2">
        <v>4.7615999999999996</v>
      </c>
    </row>
    <row r="884" spans="1:3" ht="12.95" customHeight="1" x14ac:dyDescent="0.2">
      <c r="A884" s="9">
        <v>36309</v>
      </c>
      <c r="B884" s="10">
        <v>7.5918609999999997</v>
      </c>
      <c r="C884" s="2">
        <v>4.7756800000000004</v>
      </c>
    </row>
    <row r="885" spans="1:3" ht="12.95" customHeight="1" x14ac:dyDescent="0.2">
      <c r="A885" s="9">
        <v>36310</v>
      </c>
      <c r="B885" s="10">
        <v>7.5918609999999997</v>
      </c>
      <c r="C885" s="2">
        <v>4.7756800000000004</v>
      </c>
    </row>
    <row r="886" spans="1:3" ht="12.95" customHeight="1" x14ac:dyDescent="0.2">
      <c r="A886" s="9">
        <v>36311</v>
      </c>
      <c r="B886" s="10">
        <v>7.5918609999999997</v>
      </c>
      <c r="C886" s="2">
        <v>4.7756800000000004</v>
      </c>
    </row>
    <row r="887" spans="1:3" ht="12.95" customHeight="1" x14ac:dyDescent="0.2">
      <c r="A887" s="9">
        <v>36312</v>
      </c>
      <c r="B887" s="10">
        <v>7.5865999999999998</v>
      </c>
      <c r="C887" s="2">
        <v>4.7637999999999998</v>
      </c>
    </row>
    <row r="888" spans="1:3" ht="12.95" customHeight="1" x14ac:dyDescent="0.2">
      <c r="A888" s="9">
        <v>36313</v>
      </c>
      <c r="B888" s="10">
        <v>7.5904999999999996</v>
      </c>
      <c r="C888" s="2">
        <v>4.7675999999999998</v>
      </c>
    </row>
    <row r="889" spans="1:3" ht="12.95" customHeight="1" x14ac:dyDescent="0.2">
      <c r="A889" s="9">
        <v>36314</v>
      </c>
      <c r="B889" s="10">
        <v>7.5933000000000002</v>
      </c>
      <c r="C889" s="2">
        <v>4.7758000000000003</v>
      </c>
    </row>
    <row r="890" spans="1:3" ht="12.95" customHeight="1" x14ac:dyDescent="0.2">
      <c r="A890" s="9">
        <v>36315</v>
      </c>
      <c r="B890" s="10">
        <v>7.5890000000000004</v>
      </c>
      <c r="C890" s="2">
        <v>4.7672999999999996</v>
      </c>
    </row>
    <row r="891" spans="1:3" ht="12.95" customHeight="1" x14ac:dyDescent="0.2">
      <c r="A891" s="9">
        <v>36316</v>
      </c>
      <c r="B891" s="10">
        <v>7.5933999999999999</v>
      </c>
      <c r="C891" s="2">
        <v>4.7862999999999998</v>
      </c>
    </row>
    <row r="892" spans="1:3" ht="12.95" customHeight="1" x14ac:dyDescent="0.2">
      <c r="A892" s="9">
        <v>36317</v>
      </c>
      <c r="B892" s="10">
        <v>7.5933999999999999</v>
      </c>
      <c r="C892" s="2">
        <v>4.7862999999999998</v>
      </c>
    </row>
    <row r="893" spans="1:3" ht="12.95" customHeight="1" x14ac:dyDescent="0.2">
      <c r="A893" s="9">
        <v>36318</v>
      </c>
      <c r="B893" s="10">
        <v>7.5933999999999999</v>
      </c>
      <c r="C893" s="2">
        <v>4.7862999999999998</v>
      </c>
    </row>
    <row r="894" spans="1:3" ht="12.95" customHeight="1" x14ac:dyDescent="0.2">
      <c r="A894" s="9">
        <v>36319</v>
      </c>
      <c r="B894" s="10">
        <v>7.5929000000000002</v>
      </c>
      <c r="C894" s="2">
        <v>4.7881999999999998</v>
      </c>
    </row>
    <row r="895" spans="1:3" ht="12.95" customHeight="1" x14ac:dyDescent="0.2">
      <c r="A895" s="9">
        <v>36320</v>
      </c>
      <c r="B895" s="10">
        <v>7.5926</v>
      </c>
      <c r="C895" s="2">
        <v>4.7751999999999999</v>
      </c>
    </row>
    <row r="896" spans="1:3" ht="12.95" customHeight="1" x14ac:dyDescent="0.2">
      <c r="A896" s="9">
        <v>36321</v>
      </c>
      <c r="B896" s="10">
        <v>7.5956000000000001</v>
      </c>
      <c r="C896" s="2">
        <v>4.7702</v>
      </c>
    </row>
    <row r="897" spans="1:3" ht="12.95" customHeight="1" x14ac:dyDescent="0.2">
      <c r="A897" s="9">
        <v>36322</v>
      </c>
      <c r="B897" s="10">
        <v>7.5956000000000001</v>
      </c>
      <c r="C897" s="2">
        <v>4.7662000000000004</v>
      </c>
    </row>
    <row r="898" spans="1:3" ht="12.95" customHeight="1" x14ac:dyDescent="0.2">
      <c r="A898" s="9">
        <v>36323</v>
      </c>
      <c r="B898" s="10">
        <v>7.6002999999999998</v>
      </c>
      <c r="C898" s="2">
        <v>4.7556000000000003</v>
      </c>
    </row>
    <row r="899" spans="1:3" ht="12.95" customHeight="1" x14ac:dyDescent="0.2">
      <c r="A899" s="9">
        <v>36324</v>
      </c>
      <c r="B899" s="10">
        <v>7.6002999999999998</v>
      </c>
      <c r="C899" s="2">
        <v>4.7556000000000003</v>
      </c>
    </row>
    <row r="900" spans="1:3" ht="12.95" customHeight="1" x14ac:dyDescent="0.2">
      <c r="A900" s="9">
        <v>36325</v>
      </c>
      <c r="B900" s="10">
        <v>7.6002999999999998</v>
      </c>
      <c r="C900" s="2">
        <v>4.7556000000000003</v>
      </c>
    </row>
    <row r="901" spans="1:3" ht="12.95" customHeight="1" x14ac:dyDescent="0.2">
      <c r="A901" s="9">
        <v>36326</v>
      </c>
      <c r="B901" s="10">
        <v>7.5995999999999997</v>
      </c>
      <c r="C901" s="2">
        <v>4.7671999999999999</v>
      </c>
    </row>
    <row r="902" spans="1:3" ht="12.95" customHeight="1" x14ac:dyDescent="0.2">
      <c r="A902" s="9">
        <v>36327</v>
      </c>
      <c r="B902" s="10">
        <v>7.5968</v>
      </c>
      <c r="C902" s="2">
        <v>4.7697000000000003</v>
      </c>
    </row>
    <row r="903" spans="1:3" ht="12.95" customHeight="1" x14ac:dyDescent="0.2">
      <c r="A903" s="9">
        <v>36328</v>
      </c>
      <c r="B903" s="10">
        <v>7.6003999999999996</v>
      </c>
      <c r="C903" s="2">
        <v>4.7686000000000002</v>
      </c>
    </row>
    <row r="904" spans="1:3" ht="12.95" customHeight="1" x14ac:dyDescent="0.2">
      <c r="A904" s="9">
        <v>36329</v>
      </c>
      <c r="B904" s="10">
        <v>7.5903</v>
      </c>
      <c r="C904" s="2">
        <v>4.7538999999999998</v>
      </c>
    </row>
    <row r="905" spans="1:3" ht="12.95" customHeight="1" x14ac:dyDescent="0.2">
      <c r="A905" s="9">
        <v>36330</v>
      </c>
      <c r="B905" s="10">
        <v>7.5983999999999998</v>
      </c>
      <c r="C905" s="2">
        <v>4.7670000000000003</v>
      </c>
    </row>
    <row r="906" spans="1:3" ht="12.95" customHeight="1" x14ac:dyDescent="0.2">
      <c r="A906" s="9">
        <v>36331</v>
      </c>
      <c r="B906" s="10">
        <v>7.5983999999999998</v>
      </c>
      <c r="C906" s="2">
        <v>4.7670000000000003</v>
      </c>
    </row>
    <row r="907" spans="1:3" ht="12.95" customHeight="1" x14ac:dyDescent="0.2">
      <c r="A907" s="9">
        <v>36332</v>
      </c>
      <c r="B907" s="10">
        <v>7.5983999999999998</v>
      </c>
      <c r="C907" s="2">
        <v>4.7670000000000003</v>
      </c>
    </row>
    <row r="908" spans="1:3" ht="12.95" customHeight="1" x14ac:dyDescent="0.2">
      <c r="A908" s="9">
        <v>36333</v>
      </c>
      <c r="B908" s="10">
        <v>7.5955019999999998</v>
      </c>
      <c r="C908" s="2">
        <v>4.7532880000000004</v>
      </c>
    </row>
    <row r="909" spans="1:3" ht="12.95" customHeight="1" x14ac:dyDescent="0.2">
      <c r="A909" s="9">
        <v>36334</v>
      </c>
      <c r="B909" s="10">
        <v>7.5968</v>
      </c>
      <c r="C909" s="2">
        <v>4.7606000000000002</v>
      </c>
    </row>
    <row r="910" spans="1:3" ht="12.95" customHeight="1" x14ac:dyDescent="0.2">
      <c r="A910" s="9">
        <v>36335</v>
      </c>
      <c r="B910" s="10">
        <v>7.5968</v>
      </c>
      <c r="C910" s="2">
        <v>4.7606000000000002</v>
      </c>
    </row>
    <row r="911" spans="1:3" ht="12.95" customHeight="1" x14ac:dyDescent="0.2">
      <c r="A911" s="9">
        <v>36336</v>
      </c>
      <c r="B911" s="10">
        <v>7.5956000000000001</v>
      </c>
      <c r="C911" s="2">
        <v>4.7560000000000002</v>
      </c>
    </row>
    <row r="912" spans="1:3" ht="12.95" customHeight="1" x14ac:dyDescent="0.2">
      <c r="A912" s="9">
        <v>36337</v>
      </c>
      <c r="B912" s="10">
        <v>7.5946999999999996</v>
      </c>
      <c r="C912" s="2">
        <v>4.7511999999999999</v>
      </c>
    </row>
    <row r="913" spans="1:3" ht="12.95" customHeight="1" x14ac:dyDescent="0.2">
      <c r="A913" s="9">
        <v>36338</v>
      </c>
      <c r="B913" s="10">
        <v>7.5946999999999996</v>
      </c>
      <c r="C913" s="2">
        <v>4.7511999999999999</v>
      </c>
    </row>
    <row r="914" spans="1:3" ht="12.95" customHeight="1" x14ac:dyDescent="0.2">
      <c r="A914" s="9">
        <v>36339</v>
      </c>
      <c r="B914" s="10">
        <v>7.5946999999999996</v>
      </c>
      <c r="C914" s="2">
        <v>4.7511999999999999</v>
      </c>
    </row>
    <row r="915" spans="1:3" ht="12.95" customHeight="1" x14ac:dyDescent="0.2">
      <c r="A915" s="9">
        <v>36340</v>
      </c>
      <c r="B915" s="10">
        <v>7.5964</v>
      </c>
      <c r="C915" s="2">
        <v>4.7545000000000002</v>
      </c>
    </row>
    <row r="916" spans="1:3" ht="12.95" customHeight="1" x14ac:dyDescent="0.2">
      <c r="A916" s="9">
        <v>36341</v>
      </c>
      <c r="B916" s="10">
        <v>7.5965999999999996</v>
      </c>
      <c r="C916" s="2">
        <v>4.7523</v>
      </c>
    </row>
    <row r="917" spans="1:3" ht="12.95" customHeight="1" x14ac:dyDescent="0.2">
      <c r="A917" s="9">
        <v>36342</v>
      </c>
      <c r="B917" s="10">
        <v>7.5956000000000001</v>
      </c>
      <c r="C917" s="2">
        <v>4.7401999999999997</v>
      </c>
    </row>
    <row r="918" spans="1:3" ht="12.95" customHeight="1" x14ac:dyDescent="0.2">
      <c r="A918" s="9">
        <v>36343</v>
      </c>
      <c r="B918" s="10">
        <v>7.6017000000000001</v>
      </c>
      <c r="C918" s="2">
        <v>4.7412000000000001</v>
      </c>
    </row>
    <row r="919" spans="1:3" ht="12.95" customHeight="1" x14ac:dyDescent="0.2">
      <c r="A919" s="9">
        <v>36344</v>
      </c>
      <c r="B919" s="10">
        <v>7.5915999999999997</v>
      </c>
      <c r="C919" s="2">
        <v>4.7329999999999997</v>
      </c>
    </row>
    <row r="920" spans="1:3" ht="12.95" customHeight="1" x14ac:dyDescent="0.2">
      <c r="A920" s="9">
        <v>36345</v>
      </c>
      <c r="B920" s="10">
        <v>7.5915999999999997</v>
      </c>
      <c r="C920" s="2">
        <v>4.7329999999999997</v>
      </c>
    </row>
    <row r="921" spans="1:3" ht="12.95" customHeight="1" x14ac:dyDescent="0.2">
      <c r="A921" s="9">
        <v>36346</v>
      </c>
      <c r="B921" s="10">
        <v>7.5915999999999997</v>
      </c>
      <c r="C921" s="2">
        <v>4.7329999999999997</v>
      </c>
    </row>
    <row r="922" spans="1:3" ht="12.95" customHeight="1" x14ac:dyDescent="0.2">
      <c r="A922" s="9">
        <v>36347</v>
      </c>
      <c r="B922" s="10">
        <v>7.6047000000000002</v>
      </c>
      <c r="C922" s="2">
        <v>4.7385999999999999</v>
      </c>
    </row>
    <row r="923" spans="1:3" ht="12.95" customHeight="1" x14ac:dyDescent="0.2">
      <c r="A923" s="9">
        <v>36348</v>
      </c>
      <c r="B923" s="10">
        <v>7.5894000000000004</v>
      </c>
      <c r="C923" s="2">
        <v>4.7362000000000002</v>
      </c>
    </row>
    <row r="924" spans="1:3" ht="12.95" customHeight="1" x14ac:dyDescent="0.2">
      <c r="A924" s="9">
        <v>36349</v>
      </c>
      <c r="B924" s="10">
        <v>7.5921000000000003</v>
      </c>
      <c r="C924" s="2">
        <v>4.7358000000000002</v>
      </c>
    </row>
    <row r="925" spans="1:3" ht="12.95" customHeight="1" x14ac:dyDescent="0.2">
      <c r="A925" s="9">
        <v>36350</v>
      </c>
      <c r="B925" s="10">
        <v>7.5913000000000004</v>
      </c>
      <c r="C925" s="2">
        <v>4.7356999999999996</v>
      </c>
    </row>
    <row r="926" spans="1:3" ht="12.95" customHeight="1" x14ac:dyDescent="0.2">
      <c r="A926" s="9">
        <v>36351</v>
      </c>
      <c r="B926" s="10">
        <v>7.5993000000000004</v>
      </c>
      <c r="C926" s="2">
        <v>4.7319000000000004</v>
      </c>
    </row>
    <row r="927" spans="1:3" ht="12.95" customHeight="1" x14ac:dyDescent="0.2">
      <c r="A927" s="9">
        <v>36352</v>
      </c>
      <c r="B927" s="10">
        <v>7.5993000000000004</v>
      </c>
      <c r="C927" s="2">
        <v>4.7319000000000004</v>
      </c>
    </row>
    <row r="928" spans="1:3" ht="12.95" customHeight="1" x14ac:dyDescent="0.2">
      <c r="A928" s="9">
        <v>36353</v>
      </c>
      <c r="B928" s="10">
        <v>7.5993000000000004</v>
      </c>
      <c r="C928" s="2">
        <v>4.7319000000000004</v>
      </c>
    </row>
    <row r="929" spans="1:3" ht="12.95" customHeight="1" x14ac:dyDescent="0.2">
      <c r="A929" s="9">
        <v>36354</v>
      </c>
      <c r="B929" s="10">
        <v>7.5936000000000003</v>
      </c>
      <c r="C929" s="2">
        <v>4.7267000000000001</v>
      </c>
    </row>
    <row r="930" spans="1:3" ht="12.95" customHeight="1" x14ac:dyDescent="0.2">
      <c r="A930" s="9">
        <v>36355</v>
      </c>
      <c r="B930" s="10">
        <v>7.5964999999999998</v>
      </c>
      <c r="C930" s="2">
        <v>4.7373000000000003</v>
      </c>
    </row>
    <row r="931" spans="1:3" ht="12.95" customHeight="1" x14ac:dyDescent="0.2">
      <c r="A931" s="9">
        <v>36356</v>
      </c>
      <c r="B931" s="10">
        <v>7.5957999999999997</v>
      </c>
      <c r="C931" s="2">
        <v>4.7347999999999999</v>
      </c>
    </row>
    <row r="932" spans="1:3" ht="12.95" customHeight="1" x14ac:dyDescent="0.2">
      <c r="A932" s="9">
        <v>36357</v>
      </c>
      <c r="B932" s="10">
        <v>7.5925000000000002</v>
      </c>
      <c r="C932" s="2">
        <v>4.7329999999999997</v>
      </c>
    </row>
    <row r="933" spans="1:3" ht="12.95" customHeight="1" x14ac:dyDescent="0.2">
      <c r="A933" s="9">
        <v>36358</v>
      </c>
      <c r="B933" s="10">
        <v>7.5948000000000002</v>
      </c>
      <c r="C933" s="2">
        <v>4.7321999999999997</v>
      </c>
    </row>
    <row r="934" spans="1:3" ht="12.95" customHeight="1" x14ac:dyDescent="0.2">
      <c r="A934" s="9">
        <v>36359</v>
      </c>
      <c r="B934" s="10">
        <v>7.5948000000000002</v>
      </c>
      <c r="C934" s="2">
        <v>4.7321999999999997</v>
      </c>
    </row>
    <row r="935" spans="1:3" ht="12.95" customHeight="1" x14ac:dyDescent="0.2">
      <c r="A935" s="9">
        <v>36360</v>
      </c>
      <c r="B935" s="10">
        <v>7.5948000000000002</v>
      </c>
      <c r="C935" s="2">
        <v>4.7321999999999997</v>
      </c>
    </row>
    <row r="936" spans="1:3" ht="12.95" customHeight="1" x14ac:dyDescent="0.2">
      <c r="A936" s="9">
        <v>36361</v>
      </c>
      <c r="B936" s="10">
        <v>7.5900999999999996</v>
      </c>
      <c r="C936" s="2">
        <v>4.7290999999999999</v>
      </c>
    </row>
    <row r="937" spans="1:3" ht="12.95" customHeight="1" x14ac:dyDescent="0.2">
      <c r="A937" s="9">
        <v>36362</v>
      </c>
      <c r="B937" s="10">
        <v>7.5867000000000004</v>
      </c>
      <c r="C937" s="2">
        <v>4.7328999999999999</v>
      </c>
    </row>
    <row r="938" spans="1:3" ht="12.95" customHeight="1" x14ac:dyDescent="0.2">
      <c r="A938" s="9">
        <v>36363</v>
      </c>
      <c r="B938" s="10">
        <v>7.5955000000000004</v>
      </c>
      <c r="C938" s="2">
        <v>4.7325999999999997</v>
      </c>
    </row>
    <row r="939" spans="1:3" ht="12.95" customHeight="1" x14ac:dyDescent="0.2">
      <c r="A939" s="9">
        <v>36364</v>
      </c>
      <c r="B939" s="10">
        <v>7.5888</v>
      </c>
      <c r="C939" s="2">
        <v>4.7237999999999998</v>
      </c>
    </row>
    <row r="940" spans="1:3" ht="12.95" customHeight="1" x14ac:dyDescent="0.2">
      <c r="A940" s="9">
        <v>36365</v>
      </c>
      <c r="B940" s="10">
        <v>7.5922000000000001</v>
      </c>
      <c r="C940" s="2">
        <v>4.7298</v>
      </c>
    </row>
    <row r="941" spans="1:3" ht="12.95" customHeight="1" x14ac:dyDescent="0.2">
      <c r="A941" s="9">
        <v>36366</v>
      </c>
      <c r="B941" s="10">
        <v>7.5922000000000001</v>
      </c>
      <c r="C941" s="2">
        <v>4.7298</v>
      </c>
    </row>
    <row r="942" spans="1:3" ht="12.95" customHeight="1" x14ac:dyDescent="0.2">
      <c r="A942" s="9">
        <v>36367</v>
      </c>
      <c r="B942" s="10">
        <v>7.5922000000000001</v>
      </c>
      <c r="C942" s="2">
        <v>4.7298</v>
      </c>
    </row>
    <row r="943" spans="1:3" ht="12.95" customHeight="1" x14ac:dyDescent="0.2">
      <c r="A943" s="9">
        <v>36368</v>
      </c>
      <c r="B943" s="10">
        <v>7.5894000000000004</v>
      </c>
      <c r="C943" s="2">
        <v>4.7323000000000004</v>
      </c>
    </row>
    <row r="944" spans="1:3" ht="12.95" customHeight="1" x14ac:dyDescent="0.2">
      <c r="A944" s="9">
        <v>36369</v>
      </c>
      <c r="B944" s="10">
        <v>7.5887000000000002</v>
      </c>
      <c r="C944" s="2">
        <v>4.7420999999999998</v>
      </c>
    </row>
    <row r="945" spans="1:3" ht="12.95" customHeight="1" x14ac:dyDescent="0.2">
      <c r="A945" s="9">
        <v>36370</v>
      </c>
      <c r="B945" s="10">
        <v>7.5965999999999996</v>
      </c>
      <c r="C945" s="2">
        <v>4.7568999999999999</v>
      </c>
    </row>
    <row r="946" spans="1:3" ht="12.95" customHeight="1" x14ac:dyDescent="0.2">
      <c r="A946" s="9">
        <v>36371</v>
      </c>
      <c r="B946" s="10">
        <v>7.5945</v>
      </c>
      <c r="C946" s="2">
        <v>4.7549999999999999</v>
      </c>
    </row>
    <row r="947" spans="1:3" ht="12.95" customHeight="1" x14ac:dyDescent="0.2">
      <c r="A947" s="9">
        <v>36372</v>
      </c>
      <c r="B947" s="10">
        <v>7.5913000000000004</v>
      </c>
      <c r="C947" s="2">
        <v>4.7529000000000003</v>
      </c>
    </row>
    <row r="948" spans="1:3" ht="12.95" customHeight="1" x14ac:dyDescent="0.2">
      <c r="A948" s="9">
        <v>36373</v>
      </c>
      <c r="B948" s="10">
        <v>7.5913000000000004</v>
      </c>
      <c r="C948" s="2">
        <v>4.7529000000000003</v>
      </c>
    </row>
    <row r="949" spans="1:3" ht="12.95" customHeight="1" x14ac:dyDescent="0.2">
      <c r="A949" s="9">
        <v>36374</v>
      </c>
      <c r="B949" s="10">
        <v>7.5913000000000004</v>
      </c>
      <c r="C949" s="2">
        <v>4.7529000000000003</v>
      </c>
    </row>
    <row r="950" spans="1:3" ht="12.95" customHeight="1" x14ac:dyDescent="0.2">
      <c r="A950" s="9">
        <v>36375</v>
      </c>
      <c r="B950" s="10">
        <v>7.5932000000000004</v>
      </c>
      <c r="C950" s="2">
        <v>4.7560000000000002</v>
      </c>
    </row>
    <row r="951" spans="1:3" ht="12.95" customHeight="1" x14ac:dyDescent="0.2">
      <c r="A951" s="9">
        <v>36376</v>
      </c>
      <c r="B951" s="10">
        <v>7.5876999999999999</v>
      </c>
      <c r="C951" s="2">
        <v>4.7525000000000004</v>
      </c>
    </row>
    <row r="952" spans="1:3" ht="12.95" customHeight="1" x14ac:dyDescent="0.2">
      <c r="A952" s="9">
        <v>36377</v>
      </c>
      <c r="B952" s="10">
        <v>7.5898000000000003</v>
      </c>
      <c r="C952" s="2">
        <v>4.7446000000000002</v>
      </c>
    </row>
    <row r="953" spans="1:3" ht="12.95" customHeight="1" x14ac:dyDescent="0.2">
      <c r="A953" s="9">
        <v>36378</v>
      </c>
      <c r="B953" s="10">
        <v>7.5898000000000003</v>
      </c>
      <c r="C953" s="2">
        <v>4.7446000000000002</v>
      </c>
    </row>
    <row r="954" spans="1:3" ht="12.95" customHeight="1" x14ac:dyDescent="0.2">
      <c r="A954" s="9">
        <v>36379</v>
      </c>
      <c r="B954" s="10">
        <v>7.5843999999999996</v>
      </c>
      <c r="C954" s="2">
        <v>4.7359</v>
      </c>
    </row>
    <row r="955" spans="1:3" ht="12.95" customHeight="1" x14ac:dyDescent="0.2">
      <c r="A955" s="9">
        <v>36380</v>
      </c>
      <c r="B955" s="10">
        <v>7.5843999999999996</v>
      </c>
      <c r="C955" s="2">
        <v>4.7359</v>
      </c>
    </row>
    <row r="956" spans="1:3" ht="12.95" customHeight="1" x14ac:dyDescent="0.2">
      <c r="A956" s="9">
        <v>36381</v>
      </c>
      <c r="B956" s="10">
        <v>7.5843999999999996</v>
      </c>
      <c r="C956" s="2">
        <v>4.7359</v>
      </c>
    </row>
    <row r="957" spans="1:3" ht="12.95" customHeight="1" x14ac:dyDescent="0.2">
      <c r="A957" s="9">
        <v>36382</v>
      </c>
      <c r="B957" s="10">
        <v>7.5946999999999996</v>
      </c>
      <c r="C957" s="2">
        <v>4.7500999999999998</v>
      </c>
    </row>
    <row r="958" spans="1:3" ht="12.95" customHeight="1" x14ac:dyDescent="0.2">
      <c r="A958" s="9">
        <v>36383</v>
      </c>
      <c r="B958" s="10">
        <v>7.5867000000000004</v>
      </c>
      <c r="C958" s="2">
        <v>4.7413999999999996</v>
      </c>
    </row>
    <row r="959" spans="1:3" ht="12.95" customHeight="1" x14ac:dyDescent="0.2">
      <c r="A959" s="9">
        <v>36384</v>
      </c>
      <c r="B959" s="10">
        <v>7.5850999999999997</v>
      </c>
      <c r="C959" s="2">
        <v>4.7339000000000002</v>
      </c>
    </row>
    <row r="960" spans="1:3" ht="12.95" customHeight="1" x14ac:dyDescent="0.2">
      <c r="A960" s="9">
        <v>36385</v>
      </c>
      <c r="B960" s="10">
        <v>7.5892999999999997</v>
      </c>
      <c r="C960" s="2">
        <v>4.7407000000000004</v>
      </c>
    </row>
    <row r="961" spans="1:3" ht="12.95" customHeight="1" x14ac:dyDescent="0.2">
      <c r="A961" s="9">
        <v>36386</v>
      </c>
      <c r="B961" s="10">
        <v>7.5849000000000002</v>
      </c>
      <c r="C961" s="2">
        <v>4.7362000000000002</v>
      </c>
    </row>
    <row r="962" spans="1:3" ht="12.95" customHeight="1" x14ac:dyDescent="0.2">
      <c r="A962" s="9">
        <v>36387</v>
      </c>
      <c r="B962" s="10">
        <v>7.5849000000000002</v>
      </c>
      <c r="C962" s="2">
        <v>4.7362000000000002</v>
      </c>
    </row>
    <row r="963" spans="1:3" ht="12.95" customHeight="1" x14ac:dyDescent="0.2">
      <c r="A963" s="9">
        <v>36388</v>
      </c>
      <c r="B963" s="10">
        <v>7.5849000000000002</v>
      </c>
      <c r="C963" s="2">
        <v>4.7362000000000002</v>
      </c>
    </row>
    <row r="964" spans="1:3" ht="12.95" customHeight="1" x14ac:dyDescent="0.2">
      <c r="A964" s="9">
        <v>36389</v>
      </c>
      <c r="B964" s="10">
        <v>7.5827</v>
      </c>
      <c r="C964" s="2">
        <v>4.7359</v>
      </c>
    </row>
    <row r="965" spans="1:3" ht="12.95" customHeight="1" x14ac:dyDescent="0.2">
      <c r="A965" s="9">
        <v>36390</v>
      </c>
      <c r="B965" s="10">
        <v>7.5839999999999996</v>
      </c>
      <c r="C965" s="2">
        <v>4.7378</v>
      </c>
    </row>
    <row r="966" spans="1:3" ht="12.95" customHeight="1" x14ac:dyDescent="0.2">
      <c r="A966" s="9">
        <v>36391</v>
      </c>
      <c r="B966" s="10">
        <v>7.5837000000000003</v>
      </c>
      <c r="C966" s="2">
        <v>4.7381000000000002</v>
      </c>
    </row>
    <row r="967" spans="1:3" ht="12.95" customHeight="1" x14ac:dyDescent="0.2">
      <c r="A967" s="9">
        <v>36392</v>
      </c>
      <c r="B967" s="10">
        <v>7.5816999999999997</v>
      </c>
      <c r="C967" s="2">
        <v>4.7419000000000002</v>
      </c>
    </row>
    <row r="968" spans="1:3" ht="12.95" customHeight="1" x14ac:dyDescent="0.2">
      <c r="A968" s="9">
        <v>36393</v>
      </c>
      <c r="B968" s="10">
        <v>7.5848000000000004</v>
      </c>
      <c r="C968" s="2">
        <v>4.7484000000000002</v>
      </c>
    </row>
    <row r="969" spans="1:3" ht="12.95" customHeight="1" x14ac:dyDescent="0.2">
      <c r="A969" s="9">
        <v>36394</v>
      </c>
      <c r="B969" s="10">
        <v>7.5848000000000004</v>
      </c>
      <c r="C969" s="2">
        <v>4.7484000000000002</v>
      </c>
    </row>
    <row r="970" spans="1:3" ht="12.95" customHeight="1" x14ac:dyDescent="0.2">
      <c r="A970" s="9">
        <v>36395</v>
      </c>
      <c r="B970" s="10">
        <v>7.5848000000000004</v>
      </c>
      <c r="C970" s="2">
        <v>4.7484000000000002</v>
      </c>
    </row>
    <row r="971" spans="1:3" ht="12.95" customHeight="1" x14ac:dyDescent="0.2">
      <c r="A971" s="9">
        <v>36396</v>
      </c>
      <c r="B971" s="10">
        <v>7.5829000000000004</v>
      </c>
      <c r="C971" s="2">
        <v>4.7489999999999997</v>
      </c>
    </row>
    <row r="972" spans="1:3" ht="12.95" customHeight="1" x14ac:dyDescent="0.2">
      <c r="A972" s="9">
        <v>36397</v>
      </c>
      <c r="B972" s="10">
        <v>7.5867000000000004</v>
      </c>
      <c r="C972" s="2">
        <v>4.7389999999999999</v>
      </c>
    </row>
    <row r="973" spans="1:3" ht="12.95" customHeight="1" x14ac:dyDescent="0.2">
      <c r="A973" s="9">
        <v>36398</v>
      </c>
      <c r="B973" s="10">
        <v>7.5861999999999998</v>
      </c>
      <c r="C973" s="2">
        <v>4.7404500000000001</v>
      </c>
    </row>
    <row r="974" spans="1:3" ht="12.95" customHeight="1" x14ac:dyDescent="0.2">
      <c r="A974" s="9">
        <v>36399</v>
      </c>
      <c r="B974" s="10">
        <v>7.5848000000000004</v>
      </c>
      <c r="C974" s="2">
        <v>4.7317999999999998</v>
      </c>
    </row>
    <row r="975" spans="1:3" ht="12.95" customHeight="1" x14ac:dyDescent="0.2">
      <c r="A975" s="9">
        <v>36400</v>
      </c>
      <c r="B975" s="10">
        <v>7.5861999999999998</v>
      </c>
      <c r="C975" s="2">
        <v>4.7393999999999998</v>
      </c>
    </row>
    <row r="976" spans="1:3" ht="12.95" customHeight="1" x14ac:dyDescent="0.2">
      <c r="A976" s="9">
        <v>36401</v>
      </c>
      <c r="B976" s="10">
        <v>7.5861999999999998</v>
      </c>
      <c r="C976" s="2">
        <v>4.7317999999999998</v>
      </c>
    </row>
    <row r="977" spans="1:3" ht="12.95" customHeight="1" x14ac:dyDescent="0.2">
      <c r="A977" s="9">
        <v>36402</v>
      </c>
      <c r="B977" s="10">
        <v>7.5861999999999998</v>
      </c>
      <c r="C977" s="2">
        <v>4.7393999999999998</v>
      </c>
    </row>
    <row r="978" spans="1:3" ht="12.95" customHeight="1" x14ac:dyDescent="0.2">
      <c r="A978" s="9">
        <v>36403</v>
      </c>
      <c r="B978" s="10">
        <v>7.5895000000000001</v>
      </c>
      <c r="C978" s="2">
        <v>4.7393999999999998</v>
      </c>
    </row>
    <row r="979" spans="1:3" ht="12.95" customHeight="1" x14ac:dyDescent="0.2">
      <c r="A979" s="9">
        <v>36404</v>
      </c>
      <c r="B979" s="10">
        <v>7.5946999999999996</v>
      </c>
      <c r="C979" s="2">
        <v>4.7393999999999998</v>
      </c>
    </row>
    <row r="980" spans="1:3" ht="12.95" customHeight="1" x14ac:dyDescent="0.2">
      <c r="A980" s="9">
        <v>36405</v>
      </c>
      <c r="B980" s="10">
        <v>7.5971000000000002</v>
      </c>
      <c r="C980" s="2">
        <v>4.7397</v>
      </c>
    </row>
    <row r="981" spans="1:3" ht="12.95" customHeight="1" x14ac:dyDescent="0.2">
      <c r="A981" s="9">
        <v>36406</v>
      </c>
      <c r="B981" s="10">
        <v>7.5994000000000002</v>
      </c>
      <c r="C981" s="2">
        <v>4.7466999999999997</v>
      </c>
    </row>
    <row r="982" spans="1:3" ht="12.95" customHeight="1" x14ac:dyDescent="0.2">
      <c r="A982" s="9">
        <v>36407</v>
      </c>
      <c r="B982" s="10">
        <v>7.6062000000000003</v>
      </c>
      <c r="C982" s="2">
        <v>4.7497999999999996</v>
      </c>
    </row>
    <row r="983" spans="1:3" ht="12.95" customHeight="1" x14ac:dyDescent="0.2">
      <c r="A983" s="9">
        <v>36408</v>
      </c>
      <c r="B983" s="10">
        <v>7.6062000000000003</v>
      </c>
      <c r="C983" s="2">
        <v>4.7518000000000002</v>
      </c>
    </row>
    <row r="984" spans="1:3" ht="12.95" customHeight="1" x14ac:dyDescent="0.2">
      <c r="A984" s="9">
        <v>36409</v>
      </c>
      <c r="B984" s="10">
        <v>7.6062000000000003</v>
      </c>
      <c r="C984" s="2">
        <v>4.7643000000000004</v>
      </c>
    </row>
    <row r="985" spans="1:3" ht="12.95" customHeight="1" x14ac:dyDescent="0.2">
      <c r="A985" s="9">
        <v>36410</v>
      </c>
      <c r="B985" s="10">
        <v>7.6029</v>
      </c>
      <c r="C985" s="2">
        <v>4.7643000000000004</v>
      </c>
    </row>
    <row r="986" spans="1:3" ht="12.95" customHeight="1" x14ac:dyDescent="0.2">
      <c r="A986" s="9">
        <v>36411</v>
      </c>
      <c r="B986" s="10">
        <v>7.6125999999999996</v>
      </c>
      <c r="C986" s="2">
        <v>4.7643000000000004</v>
      </c>
    </row>
    <row r="987" spans="1:3" ht="12.95" customHeight="1" x14ac:dyDescent="0.2">
      <c r="A987" s="9">
        <v>36412</v>
      </c>
      <c r="B987" s="10">
        <v>7.6124000000000001</v>
      </c>
      <c r="C987" s="2">
        <v>4.7618</v>
      </c>
    </row>
    <row r="988" spans="1:3" ht="12.95" customHeight="1" x14ac:dyDescent="0.2">
      <c r="A988" s="9">
        <v>36413</v>
      </c>
      <c r="B988" s="10">
        <v>7.6140999999999996</v>
      </c>
      <c r="C988" s="2">
        <v>4.7621000000000002</v>
      </c>
    </row>
    <row r="989" spans="1:3" ht="12.95" customHeight="1" x14ac:dyDescent="0.2">
      <c r="A989" s="9">
        <v>36414</v>
      </c>
      <c r="B989" s="10">
        <v>7.6170999999999998</v>
      </c>
      <c r="C989" s="2">
        <v>4.7622</v>
      </c>
    </row>
    <row r="990" spans="1:3" ht="12.95" customHeight="1" x14ac:dyDescent="0.2">
      <c r="A990" s="9">
        <v>36415</v>
      </c>
      <c r="B990" s="10">
        <v>7.6170999999999998</v>
      </c>
      <c r="C990" s="2">
        <v>4.7619999999999996</v>
      </c>
    </row>
    <row r="991" spans="1:3" ht="12.95" customHeight="1" x14ac:dyDescent="0.2">
      <c r="A991" s="9">
        <v>36416</v>
      </c>
      <c r="B991" s="10">
        <v>7.6170999999999998</v>
      </c>
      <c r="C991" s="2">
        <v>4.7586000000000004</v>
      </c>
    </row>
    <row r="992" spans="1:3" ht="12.95" customHeight="1" x14ac:dyDescent="0.2">
      <c r="A992" s="9">
        <v>36417</v>
      </c>
      <c r="B992" s="10">
        <v>7.6218000000000004</v>
      </c>
      <c r="C992" s="2">
        <v>4.7586000000000004</v>
      </c>
    </row>
    <row r="993" spans="1:3" ht="12.95" customHeight="1" x14ac:dyDescent="0.2">
      <c r="A993" s="9">
        <v>36418</v>
      </c>
      <c r="B993" s="10">
        <v>7.625</v>
      </c>
      <c r="C993" s="2">
        <v>4.7586000000000004</v>
      </c>
    </row>
    <row r="994" spans="1:3" ht="12.95" customHeight="1" x14ac:dyDescent="0.2">
      <c r="A994" s="9">
        <v>36419</v>
      </c>
      <c r="B994" s="10">
        <v>7.6181999999999999</v>
      </c>
      <c r="C994" s="2">
        <v>4.7487000000000004</v>
      </c>
    </row>
    <row r="995" spans="1:3" ht="12.95" customHeight="1" x14ac:dyDescent="0.2">
      <c r="A995" s="9">
        <v>36420</v>
      </c>
      <c r="B995" s="10">
        <v>7.6227999999999998</v>
      </c>
      <c r="C995" s="2">
        <v>4.7546999999999997</v>
      </c>
    </row>
    <row r="996" spans="1:3" ht="12.95" customHeight="1" x14ac:dyDescent="0.2">
      <c r="A996" s="9">
        <v>36421</v>
      </c>
      <c r="B996" s="10">
        <v>7.6193999999999997</v>
      </c>
      <c r="C996" s="2">
        <v>4.7539999999999996</v>
      </c>
    </row>
    <row r="997" spans="1:3" ht="12.95" customHeight="1" x14ac:dyDescent="0.2">
      <c r="A997" s="9">
        <v>36422</v>
      </c>
      <c r="B997" s="10">
        <v>7.6193999999999997</v>
      </c>
      <c r="C997" s="2">
        <v>4.7605000000000004</v>
      </c>
    </row>
    <row r="998" spans="1:3" ht="12.95" customHeight="1" x14ac:dyDescent="0.2">
      <c r="A998" s="9">
        <v>36423</v>
      </c>
      <c r="B998" s="10">
        <v>7.6193999999999997</v>
      </c>
      <c r="C998" s="2">
        <v>4.7568999999999999</v>
      </c>
    </row>
    <row r="999" spans="1:3" ht="12.95" customHeight="1" x14ac:dyDescent="0.2">
      <c r="A999" s="9">
        <v>36424</v>
      </c>
      <c r="B999" s="10">
        <v>7.6215000000000002</v>
      </c>
      <c r="C999" s="2">
        <v>4.7568999999999999</v>
      </c>
    </row>
    <row r="1000" spans="1:3" ht="12.95" customHeight="1" x14ac:dyDescent="0.2">
      <c r="A1000" s="9">
        <v>36425</v>
      </c>
      <c r="B1000" s="10">
        <v>7.6223999999999998</v>
      </c>
      <c r="C1000" s="2">
        <v>4.7568999999999999</v>
      </c>
    </row>
    <row r="1001" spans="1:3" ht="12.95" customHeight="1" x14ac:dyDescent="0.2">
      <c r="A1001" s="9">
        <v>36426</v>
      </c>
      <c r="B1001" s="10">
        <v>7.6238999999999999</v>
      </c>
      <c r="C1001" s="2">
        <v>4.7523999999999997</v>
      </c>
    </row>
    <row r="1002" spans="1:3" ht="12.95" customHeight="1" x14ac:dyDescent="0.2">
      <c r="A1002" s="9">
        <v>36427</v>
      </c>
      <c r="B1002" s="10">
        <v>7.6193999999999997</v>
      </c>
      <c r="C1002" s="2">
        <v>4.7497999999999996</v>
      </c>
    </row>
    <row r="1003" spans="1:3" ht="12.95" customHeight="1" x14ac:dyDescent="0.2">
      <c r="A1003" s="9">
        <v>36428</v>
      </c>
      <c r="B1003" s="10">
        <v>7.6254999999999997</v>
      </c>
      <c r="C1003" s="2">
        <v>4.7596999999999996</v>
      </c>
    </row>
    <row r="1004" spans="1:3" ht="12.95" customHeight="1" x14ac:dyDescent="0.2">
      <c r="A1004" s="9">
        <v>36429</v>
      </c>
      <c r="B1004" s="10">
        <v>7.6254999999999997</v>
      </c>
      <c r="C1004" s="2">
        <v>4.7533000000000003</v>
      </c>
    </row>
    <row r="1005" spans="1:3" ht="12.95" customHeight="1" x14ac:dyDescent="0.2">
      <c r="A1005" s="9">
        <v>36430</v>
      </c>
      <c r="B1005" s="10">
        <v>7.6254999999999997</v>
      </c>
      <c r="C1005" s="2">
        <v>4.7533000000000003</v>
      </c>
    </row>
    <row r="1006" spans="1:3" ht="12.95" customHeight="1" x14ac:dyDescent="0.2">
      <c r="A1006" s="9">
        <v>36431</v>
      </c>
      <c r="B1006" s="10">
        <v>7.6254</v>
      </c>
      <c r="C1006" s="2">
        <v>4.7632000000000003</v>
      </c>
    </row>
    <row r="1007" spans="1:3" ht="12.95" customHeight="1" x14ac:dyDescent="0.2">
      <c r="A1007" s="9">
        <v>36432</v>
      </c>
      <c r="B1007" s="10">
        <v>7.6260000000000003</v>
      </c>
      <c r="C1007" s="2">
        <v>4.7592999999999996</v>
      </c>
    </row>
    <row r="1008" spans="1:3" ht="12.95" customHeight="1" x14ac:dyDescent="0.2">
      <c r="A1008" s="9">
        <v>36433</v>
      </c>
      <c r="B1008" s="10">
        <v>7.6326000000000001</v>
      </c>
      <c r="C1008" s="2">
        <v>4.7720000000000002</v>
      </c>
    </row>
    <row r="1009" spans="1:3" ht="12.95" customHeight="1" x14ac:dyDescent="0.2">
      <c r="A1009" s="9">
        <v>36434</v>
      </c>
      <c r="B1009" s="10">
        <v>7.6323999999999996</v>
      </c>
      <c r="C1009" s="2">
        <v>4.7807000000000004</v>
      </c>
    </row>
    <row r="1010" spans="1:3" ht="12.95" customHeight="1" x14ac:dyDescent="0.2">
      <c r="A1010" s="9">
        <v>36435</v>
      </c>
      <c r="B1010" s="10">
        <v>7.6330999999999998</v>
      </c>
      <c r="C1010" s="2">
        <v>4.7774999999999999</v>
      </c>
    </row>
    <row r="1011" spans="1:3" ht="12.95" customHeight="1" x14ac:dyDescent="0.2">
      <c r="A1011" s="9">
        <v>36436</v>
      </c>
      <c r="B1011" s="10">
        <v>7.6330999999999998</v>
      </c>
      <c r="C1011" s="2">
        <v>4.7774999999999999</v>
      </c>
    </row>
    <row r="1012" spans="1:3" ht="12.95" customHeight="1" x14ac:dyDescent="0.2">
      <c r="A1012" s="9">
        <v>36437</v>
      </c>
      <c r="B1012" s="10">
        <v>7.6330999999999998</v>
      </c>
      <c r="C1012" s="2">
        <v>4.7774999999999999</v>
      </c>
    </row>
    <row r="1013" spans="1:3" ht="12.95" customHeight="1" x14ac:dyDescent="0.2">
      <c r="A1013" s="9">
        <v>36438</v>
      </c>
      <c r="B1013" s="10">
        <v>7.6371000000000002</v>
      </c>
      <c r="C1013" s="2">
        <v>4.8021000000000003</v>
      </c>
    </row>
    <row r="1014" spans="1:3" ht="12.95" customHeight="1" x14ac:dyDescent="0.2">
      <c r="A1014" s="9">
        <v>36439</v>
      </c>
      <c r="B1014" s="10">
        <v>7.6364000000000001</v>
      </c>
      <c r="C1014" s="2">
        <v>4.7930999999999999</v>
      </c>
    </row>
    <row r="1015" spans="1:3" ht="12.95" customHeight="1" x14ac:dyDescent="0.2">
      <c r="A1015" s="9">
        <v>36440</v>
      </c>
      <c r="B1015" s="10">
        <v>7.6413000000000002</v>
      </c>
      <c r="C1015" s="2">
        <v>4.8070000000000004</v>
      </c>
    </row>
    <row r="1016" spans="1:3" ht="12.95" customHeight="1" x14ac:dyDescent="0.2">
      <c r="A1016" s="9">
        <v>36441</v>
      </c>
      <c r="B1016" s="10">
        <v>7.6351000000000004</v>
      </c>
      <c r="C1016" s="2">
        <v>4.7954999999999997</v>
      </c>
    </row>
    <row r="1017" spans="1:3" ht="12.95" customHeight="1" x14ac:dyDescent="0.2">
      <c r="A1017" s="9">
        <v>36442</v>
      </c>
      <c r="B1017" s="10">
        <v>7.6437999999999997</v>
      </c>
      <c r="C1017" s="2">
        <v>4.7986000000000004</v>
      </c>
    </row>
    <row r="1018" spans="1:3" ht="12.95" customHeight="1" x14ac:dyDescent="0.2">
      <c r="A1018" s="9">
        <v>36443</v>
      </c>
      <c r="B1018" s="10">
        <v>7.6437999999999997</v>
      </c>
      <c r="C1018" s="2">
        <v>4.7986000000000004</v>
      </c>
    </row>
    <row r="1019" spans="1:3" ht="12.95" customHeight="1" x14ac:dyDescent="0.2">
      <c r="A1019" s="9">
        <v>36444</v>
      </c>
      <c r="B1019" s="10">
        <v>7.6437999999999997</v>
      </c>
      <c r="C1019" s="2">
        <v>4.7986000000000004</v>
      </c>
    </row>
    <row r="1020" spans="1:3" ht="12.95" customHeight="1" x14ac:dyDescent="0.2">
      <c r="A1020" s="9">
        <v>36445</v>
      </c>
      <c r="B1020" s="10">
        <v>7.6303000000000001</v>
      </c>
      <c r="C1020" s="2">
        <v>4.7861000000000002</v>
      </c>
    </row>
    <row r="1021" spans="1:3" ht="12.95" customHeight="1" x14ac:dyDescent="0.2">
      <c r="A1021" s="9">
        <v>36446</v>
      </c>
      <c r="B1021" s="10">
        <v>7.6393000000000004</v>
      </c>
      <c r="C1021" s="2">
        <v>4.7919</v>
      </c>
    </row>
    <row r="1022" spans="1:3" ht="12.95" customHeight="1" x14ac:dyDescent="0.2">
      <c r="A1022" s="9">
        <v>36447</v>
      </c>
      <c r="B1022" s="10">
        <v>7.6273</v>
      </c>
      <c r="C1022" s="2">
        <v>4.7942</v>
      </c>
    </row>
    <row r="1023" spans="1:3" ht="12.95" customHeight="1" x14ac:dyDescent="0.2">
      <c r="A1023" s="9">
        <v>36448</v>
      </c>
      <c r="B1023" s="10">
        <v>7.6395999999999997</v>
      </c>
      <c r="C1023" s="2">
        <v>4.8071000000000002</v>
      </c>
    </row>
    <row r="1024" spans="1:3" ht="12.95" customHeight="1" x14ac:dyDescent="0.2">
      <c r="A1024" s="9">
        <v>36449</v>
      </c>
      <c r="B1024" s="10">
        <v>7.6349999999999998</v>
      </c>
      <c r="C1024" s="2">
        <v>4.8105000000000002</v>
      </c>
    </row>
    <row r="1025" spans="1:3" ht="12.95" customHeight="1" x14ac:dyDescent="0.2">
      <c r="A1025" s="9">
        <v>36450</v>
      </c>
      <c r="B1025" s="10">
        <v>7.6349999999999998</v>
      </c>
      <c r="C1025" s="2">
        <v>4.8105000000000002</v>
      </c>
    </row>
    <row r="1026" spans="1:3" ht="12.95" customHeight="1" x14ac:dyDescent="0.2">
      <c r="A1026" s="9">
        <v>36451</v>
      </c>
      <c r="B1026" s="10">
        <v>7.6349999999999998</v>
      </c>
      <c r="C1026" s="2">
        <v>4.8105000000000002</v>
      </c>
    </row>
    <row r="1027" spans="1:3" ht="12.95" customHeight="1" x14ac:dyDescent="0.2">
      <c r="A1027" s="9">
        <v>36452</v>
      </c>
      <c r="B1027" s="10">
        <v>7.6383000000000001</v>
      </c>
      <c r="C1027" s="2">
        <v>4.8132000000000001</v>
      </c>
    </row>
    <row r="1028" spans="1:3" ht="12.95" customHeight="1" x14ac:dyDescent="0.2">
      <c r="A1028" s="9">
        <v>36453</v>
      </c>
      <c r="B1028" s="10">
        <v>7.6376999999999997</v>
      </c>
      <c r="C1028" s="2">
        <v>4.8082000000000003</v>
      </c>
    </row>
    <row r="1029" spans="1:3" ht="12.95" customHeight="1" x14ac:dyDescent="0.2">
      <c r="A1029" s="9">
        <v>36454</v>
      </c>
      <c r="B1029" s="10">
        <v>7.6369999999999996</v>
      </c>
      <c r="C1029" s="2">
        <v>4.8013000000000003</v>
      </c>
    </row>
    <row r="1030" spans="1:3" ht="12.95" customHeight="1" x14ac:dyDescent="0.2">
      <c r="A1030" s="9">
        <v>36455</v>
      </c>
      <c r="B1030" s="10">
        <v>7.6323999999999996</v>
      </c>
      <c r="C1030" s="2">
        <v>4.7948000000000004</v>
      </c>
    </row>
    <row r="1031" spans="1:3" ht="12.95" customHeight="1" x14ac:dyDescent="0.2">
      <c r="A1031" s="9">
        <v>36456</v>
      </c>
      <c r="B1031" s="10">
        <v>7.6386010000000004</v>
      </c>
      <c r="C1031" s="2">
        <v>4.7899000000000003</v>
      </c>
    </row>
    <row r="1032" spans="1:3" ht="12.95" customHeight="1" x14ac:dyDescent="0.2">
      <c r="A1032" s="9">
        <v>36457</v>
      </c>
      <c r="B1032" s="10">
        <v>7.6386010000000004</v>
      </c>
      <c r="C1032" s="2">
        <v>4.7899000000000003</v>
      </c>
    </row>
    <row r="1033" spans="1:3" ht="12.95" customHeight="1" x14ac:dyDescent="0.2">
      <c r="A1033" s="9">
        <v>36458</v>
      </c>
      <c r="B1033" s="10">
        <v>7.6386010000000004</v>
      </c>
      <c r="C1033" s="2">
        <v>4.7899000000000003</v>
      </c>
    </row>
    <row r="1034" spans="1:3" ht="12.95" customHeight="1" x14ac:dyDescent="0.2">
      <c r="A1034" s="9">
        <v>36459</v>
      </c>
      <c r="B1034" s="10">
        <v>7.6361819999999998</v>
      </c>
      <c r="C1034" s="2">
        <v>4.7747999999999999</v>
      </c>
    </row>
    <row r="1035" spans="1:3" ht="12.95" customHeight="1" x14ac:dyDescent="0.2">
      <c r="A1035" s="9">
        <v>36460</v>
      </c>
      <c r="B1035" s="10">
        <v>7.6371900000000004</v>
      </c>
      <c r="C1035" s="2">
        <v>4.7794999999999996</v>
      </c>
    </row>
    <row r="1036" spans="1:3" ht="12.95" customHeight="1" x14ac:dyDescent="0.2">
      <c r="A1036" s="9">
        <v>36461</v>
      </c>
      <c r="B1036" s="10">
        <v>7.6382820000000002</v>
      </c>
      <c r="C1036" s="2">
        <v>4.7767530000000002</v>
      </c>
    </row>
    <row r="1037" spans="1:3" ht="12.95" customHeight="1" x14ac:dyDescent="0.2">
      <c r="A1037" s="9">
        <v>36462</v>
      </c>
      <c r="B1037" s="10">
        <v>7.6375209999999996</v>
      </c>
      <c r="C1037" s="2">
        <v>4.7684230000000003</v>
      </c>
    </row>
    <row r="1038" spans="1:3" ht="12.95" customHeight="1" x14ac:dyDescent="0.2">
      <c r="A1038" s="9">
        <v>36463</v>
      </c>
      <c r="B1038" s="10">
        <v>7.6408050000000003</v>
      </c>
      <c r="C1038" s="2">
        <v>4.7675150000000004</v>
      </c>
    </row>
    <row r="1039" spans="1:3" ht="12.95" customHeight="1" x14ac:dyDescent="0.2">
      <c r="A1039" s="9">
        <v>36464</v>
      </c>
      <c r="B1039" s="10">
        <v>7.6408050000000003</v>
      </c>
      <c r="C1039" s="2">
        <v>4.7675150000000004</v>
      </c>
    </row>
    <row r="1040" spans="1:3" ht="12.95" customHeight="1" x14ac:dyDescent="0.2">
      <c r="A1040" s="9">
        <v>36465</v>
      </c>
      <c r="B1040" s="10">
        <v>7.6408050000000003</v>
      </c>
      <c r="C1040" s="2">
        <v>4.7675150000000004</v>
      </c>
    </row>
    <row r="1041" spans="1:3" ht="12.95" customHeight="1" x14ac:dyDescent="0.2">
      <c r="A1041" s="9">
        <v>36466</v>
      </c>
      <c r="B1041" s="10">
        <v>7.6408050000000003</v>
      </c>
      <c r="C1041" s="2">
        <v>4.7675150000000004</v>
      </c>
    </row>
    <row r="1042" spans="1:3" ht="12.95" customHeight="1" x14ac:dyDescent="0.2">
      <c r="A1042" s="9">
        <v>36467</v>
      </c>
      <c r="B1042" s="10">
        <v>7.6333333044999998</v>
      </c>
      <c r="C1042" s="2">
        <v>4.7646850000000001</v>
      </c>
    </row>
    <row r="1043" spans="1:3" ht="12.95" customHeight="1" x14ac:dyDescent="0.2">
      <c r="A1043" s="9">
        <v>36468</v>
      </c>
      <c r="B1043" s="10">
        <v>7.6325089999999998</v>
      </c>
      <c r="C1043" s="2">
        <v>4.7443629999999999</v>
      </c>
    </row>
    <row r="1044" spans="1:3" ht="12.95" customHeight="1" x14ac:dyDescent="0.2">
      <c r="A1044" s="9">
        <v>36469</v>
      </c>
      <c r="B1044" s="10">
        <v>7.6388069999999999</v>
      </c>
      <c r="C1044" s="2">
        <v>4.7541890000000002</v>
      </c>
    </row>
    <row r="1045" spans="1:3" ht="12.95" customHeight="1" x14ac:dyDescent="0.2">
      <c r="A1045" s="9">
        <v>36470</v>
      </c>
      <c r="B1045" s="10">
        <v>7.638846</v>
      </c>
      <c r="C1045" s="2">
        <v>4.7361149999999999</v>
      </c>
    </row>
    <row r="1046" spans="1:3" ht="12.95" customHeight="1" x14ac:dyDescent="0.2">
      <c r="A1046" s="9">
        <v>36471</v>
      </c>
      <c r="B1046" s="10">
        <v>7.638846</v>
      </c>
      <c r="C1046" s="2">
        <v>4.7361149999999999</v>
      </c>
    </row>
    <row r="1047" spans="1:3" ht="12.95" customHeight="1" x14ac:dyDescent="0.2">
      <c r="A1047" s="9">
        <v>36472</v>
      </c>
      <c r="B1047" s="10">
        <v>7.638846</v>
      </c>
      <c r="C1047" s="2">
        <v>4.7361149999999999</v>
      </c>
    </row>
    <row r="1048" spans="1:3" ht="12.95" customHeight="1" x14ac:dyDescent="0.2">
      <c r="A1048" s="9">
        <v>36473</v>
      </c>
      <c r="B1048" s="10">
        <v>7.6366379999999996</v>
      </c>
      <c r="C1048" s="2">
        <v>4.7444879999999996</v>
      </c>
    </row>
    <row r="1049" spans="1:3" ht="12.95" customHeight="1" x14ac:dyDescent="0.2">
      <c r="A1049" s="9">
        <v>36474</v>
      </c>
      <c r="B1049" s="10">
        <v>7.6339810000000003</v>
      </c>
      <c r="C1049" s="2">
        <v>4.745571</v>
      </c>
    </row>
    <row r="1050" spans="1:3" ht="12.95" customHeight="1" x14ac:dyDescent="0.2">
      <c r="A1050" s="9">
        <v>36475</v>
      </c>
      <c r="B1050" s="10">
        <v>7.6419420000000002</v>
      </c>
      <c r="C1050" s="2">
        <v>4.7544529999999998</v>
      </c>
    </row>
    <row r="1051" spans="1:3" ht="12.95" customHeight="1" x14ac:dyDescent="0.2">
      <c r="A1051" s="9">
        <v>36476</v>
      </c>
      <c r="B1051" s="10">
        <v>7.6368070000000001</v>
      </c>
      <c r="C1051" s="2">
        <v>4.751474</v>
      </c>
    </row>
    <row r="1052" spans="1:3" ht="12.95" customHeight="1" x14ac:dyDescent="0.2">
      <c r="A1052" s="9">
        <v>36477</v>
      </c>
      <c r="B1052" s="10">
        <v>7.6468790000000002</v>
      </c>
      <c r="C1052" s="2">
        <v>4.7583570000000002</v>
      </c>
    </row>
    <row r="1053" spans="1:3" ht="12.95" customHeight="1" x14ac:dyDescent="0.2">
      <c r="A1053" s="9">
        <v>36478</v>
      </c>
      <c r="B1053" s="10">
        <v>7.6468790000000002</v>
      </c>
      <c r="C1053" s="2">
        <v>4.7583570000000002</v>
      </c>
    </row>
    <row r="1054" spans="1:3" ht="12.95" customHeight="1" x14ac:dyDescent="0.2">
      <c r="A1054" s="9">
        <v>36479</v>
      </c>
      <c r="B1054" s="10">
        <v>7.6468790000000002</v>
      </c>
      <c r="C1054" s="2">
        <v>4.7583570000000002</v>
      </c>
    </row>
    <row r="1055" spans="1:3" ht="12.95" customHeight="1" x14ac:dyDescent="0.2">
      <c r="A1055" s="9">
        <v>36480</v>
      </c>
      <c r="B1055" s="10">
        <v>7.6450389999999997</v>
      </c>
      <c r="C1055" s="2">
        <v>4.7604879999999996</v>
      </c>
    </row>
    <row r="1056" spans="1:3" ht="12.95" customHeight="1" x14ac:dyDescent="0.2">
      <c r="A1056" s="9">
        <v>36481</v>
      </c>
      <c r="B1056" s="10">
        <v>7.6433590000000002</v>
      </c>
      <c r="C1056" s="2">
        <v>4.7681290000000001</v>
      </c>
    </row>
    <row r="1057" spans="1:3" ht="12.95" customHeight="1" x14ac:dyDescent="0.2">
      <c r="A1057" s="9">
        <v>36482</v>
      </c>
      <c r="B1057" s="10">
        <v>7.6505340000000004</v>
      </c>
      <c r="C1057" s="2">
        <v>4.7815960000000004</v>
      </c>
    </row>
    <row r="1058" spans="1:3" ht="12.95" customHeight="1" x14ac:dyDescent="0.2">
      <c r="A1058" s="9">
        <v>36483</v>
      </c>
      <c r="B1058" s="10">
        <v>7.6493349999999998</v>
      </c>
      <c r="C1058" s="2">
        <v>4.7743950000000002</v>
      </c>
    </row>
    <row r="1059" spans="1:3" ht="12.95" customHeight="1" x14ac:dyDescent="0.2">
      <c r="A1059" s="9">
        <v>36484</v>
      </c>
      <c r="B1059" s="10">
        <v>7.6562669999999997</v>
      </c>
      <c r="C1059" s="2">
        <v>4.7759140000000002</v>
      </c>
    </row>
    <row r="1060" spans="1:3" ht="12.95" customHeight="1" x14ac:dyDescent="0.2">
      <c r="A1060" s="9">
        <v>36485</v>
      </c>
      <c r="B1060" s="10">
        <v>7.6562669999999997</v>
      </c>
      <c r="C1060" s="2">
        <v>4.7759140000000002</v>
      </c>
    </row>
    <row r="1061" spans="1:3" ht="12.95" customHeight="1" x14ac:dyDescent="0.2">
      <c r="A1061" s="9">
        <v>36486</v>
      </c>
      <c r="B1061" s="10">
        <v>7.6562669999999997</v>
      </c>
      <c r="C1061" s="2">
        <v>4.7759140000000002</v>
      </c>
    </row>
    <row r="1062" spans="1:3" ht="12.95" customHeight="1" x14ac:dyDescent="0.2">
      <c r="A1062" s="9">
        <v>36487</v>
      </c>
      <c r="B1062" s="10">
        <v>7.6570999999999998</v>
      </c>
      <c r="C1062" s="2">
        <v>4.7784180000000003</v>
      </c>
    </row>
    <row r="1063" spans="1:3" ht="12.95" customHeight="1" x14ac:dyDescent="0.2">
      <c r="A1063" s="9">
        <v>36488</v>
      </c>
      <c r="B1063" s="10">
        <v>7.6575689999999996</v>
      </c>
      <c r="C1063" s="2">
        <v>4.7843960000000001</v>
      </c>
    </row>
    <row r="1064" spans="1:3" ht="12.95" customHeight="1" x14ac:dyDescent="0.2">
      <c r="A1064" s="9">
        <v>36489</v>
      </c>
      <c r="B1064" s="10">
        <v>7.654928</v>
      </c>
      <c r="C1064" s="2">
        <v>4.7915890000000001</v>
      </c>
    </row>
    <row r="1065" spans="1:3" ht="12.95" customHeight="1" x14ac:dyDescent="0.2">
      <c r="A1065" s="9">
        <v>36490</v>
      </c>
      <c r="B1065" s="10">
        <v>7.6591870000000002</v>
      </c>
      <c r="C1065" s="2">
        <v>4.7916369999999997</v>
      </c>
    </row>
    <row r="1066" spans="1:3" ht="12.95" customHeight="1" x14ac:dyDescent="0.2">
      <c r="A1066" s="9">
        <v>36491</v>
      </c>
      <c r="B1066" s="10">
        <v>7.6545569999999996</v>
      </c>
      <c r="C1066" s="2">
        <v>4.7820390000000002</v>
      </c>
    </row>
    <row r="1067" spans="1:3" ht="12.95" customHeight="1" x14ac:dyDescent="0.2">
      <c r="A1067" s="9">
        <v>36492</v>
      </c>
      <c r="B1067" s="10">
        <v>7.6545569999999996</v>
      </c>
      <c r="C1067" s="2">
        <v>4.7820390000000002</v>
      </c>
    </row>
    <row r="1068" spans="1:3" ht="12.95" customHeight="1" x14ac:dyDescent="0.2">
      <c r="A1068" s="9">
        <v>36493</v>
      </c>
      <c r="B1068" s="10">
        <v>7.6545569999999996</v>
      </c>
      <c r="C1068" s="2">
        <v>4.7820390000000002</v>
      </c>
    </row>
    <row r="1069" spans="1:3" ht="12.95" customHeight="1" x14ac:dyDescent="0.2">
      <c r="A1069" s="9">
        <v>36494</v>
      </c>
      <c r="B1069" s="10">
        <v>7.6582109999999997</v>
      </c>
      <c r="C1069" s="2">
        <v>4.7798930000000004</v>
      </c>
    </row>
    <row r="1070" spans="1:3" ht="12.95" customHeight="1" x14ac:dyDescent="0.2">
      <c r="A1070" s="9">
        <v>36495</v>
      </c>
      <c r="B1070" s="10">
        <v>7.6591240000000003</v>
      </c>
      <c r="C1070" s="2">
        <v>4.7840879999999997</v>
      </c>
    </row>
    <row r="1071" spans="1:3" ht="12.95" customHeight="1" x14ac:dyDescent="0.2">
      <c r="A1071" s="9">
        <v>36496</v>
      </c>
      <c r="B1071" s="10">
        <v>7.6662286699999997</v>
      </c>
      <c r="C1071" s="2">
        <v>4.7893340000000002</v>
      </c>
    </row>
    <row r="1072" spans="1:3" ht="12.95" customHeight="1" x14ac:dyDescent="0.2">
      <c r="A1072" s="9">
        <v>36497</v>
      </c>
      <c r="B1072" s="10">
        <v>7.6573130000000003</v>
      </c>
      <c r="C1072" s="2">
        <v>4.7870710000000001</v>
      </c>
    </row>
    <row r="1073" spans="1:3" ht="12.95" customHeight="1" x14ac:dyDescent="0.2">
      <c r="A1073" s="9">
        <v>36498</v>
      </c>
      <c r="B1073" s="10">
        <v>7.6633560000000003</v>
      </c>
      <c r="C1073" s="2">
        <v>4.7954059999999998</v>
      </c>
    </row>
    <row r="1074" spans="1:3" ht="12.95" customHeight="1" x14ac:dyDescent="0.2">
      <c r="A1074" s="9">
        <v>36499</v>
      </c>
      <c r="B1074" s="10">
        <v>7.6633560000000003</v>
      </c>
      <c r="C1074" s="2">
        <v>4.7954059999999998</v>
      </c>
    </row>
    <row r="1075" spans="1:3" ht="12.95" customHeight="1" x14ac:dyDescent="0.2">
      <c r="A1075" s="9">
        <v>36500</v>
      </c>
      <c r="B1075" s="10">
        <v>7.6633560000000003</v>
      </c>
      <c r="C1075" s="2">
        <v>4.7954059999999998</v>
      </c>
    </row>
    <row r="1076" spans="1:3" ht="12.95" customHeight="1" x14ac:dyDescent="0.2">
      <c r="A1076" s="9">
        <v>36501</v>
      </c>
      <c r="B1076" s="10">
        <v>7.6600299999999999</v>
      </c>
      <c r="C1076" s="2">
        <v>4.8022619999999998</v>
      </c>
    </row>
    <row r="1077" spans="1:3" ht="12.95" customHeight="1" x14ac:dyDescent="0.2">
      <c r="A1077" s="9">
        <v>36502</v>
      </c>
      <c r="B1077" s="10">
        <v>7.6642960000000002</v>
      </c>
      <c r="C1077" s="2">
        <v>4.7907510000000002</v>
      </c>
    </row>
    <row r="1078" spans="1:3" ht="12.95" customHeight="1" x14ac:dyDescent="0.2">
      <c r="A1078" s="9">
        <v>36503</v>
      </c>
      <c r="B1078" s="10">
        <v>7.6603979999999998</v>
      </c>
      <c r="C1078" s="2">
        <v>4.7886230000000003</v>
      </c>
    </row>
    <row r="1079" spans="1:3" ht="12.95" customHeight="1" x14ac:dyDescent="0.2">
      <c r="A1079" s="9">
        <v>36504</v>
      </c>
      <c r="B1079" s="10">
        <v>7.6575769999999999</v>
      </c>
      <c r="C1079" s="2">
        <v>4.7907339999999996</v>
      </c>
    </row>
    <row r="1080" spans="1:3" ht="12.95" customHeight="1" x14ac:dyDescent="0.2">
      <c r="A1080" s="9">
        <v>36505</v>
      </c>
      <c r="B1080" s="10">
        <v>7.6647460000000001</v>
      </c>
      <c r="C1080" s="2">
        <v>4.7956820000000002</v>
      </c>
    </row>
    <row r="1081" spans="1:3" ht="12.95" customHeight="1" x14ac:dyDescent="0.2">
      <c r="A1081" s="9">
        <v>36506</v>
      </c>
      <c r="B1081" s="10">
        <v>7.6647460000000001</v>
      </c>
      <c r="C1081" s="2">
        <v>4.7956820000000002</v>
      </c>
    </row>
    <row r="1082" spans="1:3" ht="12.95" customHeight="1" x14ac:dyDescent="0.2">
      <c r="A1082" s="9">
        <v>36507</v>
      </c>
      <c r="B1082" s="10">
        <v>7.6647460000000001</v>
      </c>
      <c r="C1082" s="2">
        <v>4.7956820000000002</v>
      </c>
    </row>
    <row r="1083" spans="1:3" ht="12.95" customHeight="1" x14ac:dyDescent="0.2">
      <c r="A1083" s="9">
        <v>36508</v>
      </c>
      <c r="B1083" s="10">
        <v>7.6647460000000001</v>
      </c>
      <c r="C1083" s="2">
        <v>4.7956820000000002</v>
      </c>
    </row>
    <row r="1084" spans="1:3" ht="12.95" customHeight="1" x14ac:dyDescent="0.2">
      <c r="A1084" s="9">
        <v>36509</v>
      </c>
      <c r="B1084" s="10">
        <v>7.6649229999999999</v>
      </c>
      <c r="C1084" s="2">
        <v>4.7876409999999998</v>
      </c>
    </row>
    <row r="1085" spans="1:3" ht="12.95" customHeight="1" x14ac:dyDescent="0.2">
      <c r="A1085" s="9">
        <v>36510</v>
      </c>
      <c r="B1085" s="10">
        <v>7.6662819999999998</v>
      </c>
      <c r="C1085" s="2">
        <v>4.7945130000000002</v>
      </c>
    </row>
    <row r="1086" spans="1:3" ht="12.95" customHeight="1" x14ac:dyDescent="0.2">
      <c r="A1086" s="9">
        <v>36511</v>
      </c>
      <c r="B1086" s="10">
        <v>7.6617980000000001</v>
      </c>
      <c r="C1086" s="2">
        <v>4.7896979999999996</v>
      </c>
    </row>
    <row r="1087" spans="1:3" ht="12.95" customHeight="1" x14ac:dyDescent="0.2">
      <c r="A1087" s="9">
        <v>36512</v>
      </c>
      <c r="B1087" s="10">
        <v>7.6703700000000001</v>
      </c>
      <c r="C1087" s="2">
        <v>4.7845409999999999</v>
      </c>
    </row>
    <row r="1088" spans="1:3" ht="12.95" customHeight="1" x14ac:dyDescent="0.2">
      <c r="A1088" s="9">
        <v>36513</v>
      </c>
      <c r="B1088" s="10">
        <v>7.6703700000000001</v>
      </c>
      <c r="C1088" s="2">
        <v>4.7845409999999999</v>
      </c>
    </row>
    <row r="1089" spans="1:3" ht="12.95" customHeight="1" x14ac:dyDescent="0.2">
      <c r="A1089" s="9">
        <v>36514</v>
      </c>
      <c r="B1089" s="10">
        <v>7.6703700000000001</v>
      </c>
      <c r="C1089" s="2">
        <v>4.7845409999999999</v>
      </c>
    </row>
    <row r="1090" spans="1:3" ht="12.95" customHeight="1" x14ac:dyDescent="0.2">
      <c r="A1090" s="9">
        <v>36515</v>
      </c>
      <c r="B1090" s="10">
        <v>7.6706440000000002</v>
      </c>
      <c r="C1090" s="2">
        <v>4.7935980000000002</v>
      </c>
    </row>
    <row r="1091" spans="1:3" ht="12.95" customHeight="1" x14ac:dyDescent="0.2">
      <c r="A1091" s="9">
        <v>36516</v>
      </c>
      <c r="B1091" s="10">
        <v>7.6718869999999999</v>
      </c>
      <c r="C1091" s="2">
        <v>4.7976070000000002</v>
      </c>
    </row>
    <row r="1092" spans="1:3" ht="12.95" customHeight="1" x14ac:dyDescent="0.2">
      <c r="A1092" s="9">
        <v>36517</v>
      </c>
      <c r="B1092" s="10">
        <v>7.6722859999999997</v>
      </c>
      <c r="C1092" s="2">
        <v>4.7977369999999997</v>
      </c>
    </row>
    <row r="1093" spans="1:3" ht="12.95" customHeight="1" x14ac:dyDescent="0.2">
      <c r="A1093" s="9">
        <v>36518</v>
      </c>
      <c r="B1093" s="10">
        <v>7.6712220000000002</v>
      </c>
      <c r="C1093" s="2">
        <v>4.7911479999999997</v>
      </c>
    </row>
    <row r="1094" spans="1:3" ht="12.95" customHeight="1" x14ac:dyDescent="0.2">
      <c r="A1094" s="9">
        <v>36519</v>
      </c>
      <c r="B1094" s="10">
        <v>7.6743110000000003</v>
      </c>
      <c r="C1094" s="2">
        <v>4.7851189999999999</v>
      </c>
    </row>
    <row r="1095" spans="1:3" ht="12.95" customHeight="1" x14ac:dyDescent="0.2">
      <c r="A1095" s="9">
        <v>36520</v>
      </c>
      <c r="B1095" s="10">
        <v>7.6743110000000003</v>
      </c>
      <c r="C1095" s="2">
        <v>4.7851189999999999</v>
      </c>
    </row>
    <row r="1096" spans="1:3" ht="12.95" customHeight="1" x14ac:dyDescent="0.2">
      <c r="A1096" s="9">
        <v>36521</v>
      </c>
      <c r="B1096" s="10">
        <v>7.6743110000000003</v>
      </c>
      <c r="C1096" s="2">
        <v>4.7851189999999999</v>
      </c>
    </row>
    <row r="1097" spans="1:3" ht="12.95" customHeight="1" x14ac:dyDescent="0.2">
      <c r="A1097" s="9">
        <v>36522</v>
      </c>
      <c r="B1097" s="10">
        <v>7.6781920000000001</v>
      </c>
      <c r="C1097" s="2">
        <v>4.7868550000000001</v>
      </c>
    </row>
    <row r="1098" spans="1:3" ht="12.95" customHeight="1" x14ac:dyDescent="0.2">
      <c r="A1098" s="9">
        <v>36523</v>
      </c>
      <c r="B1098" s="10">
        <v>7.6744490000000001</v>
      </c>
      <c r="C1098" s="2">
        <v>4.7878364500000004</v>
      </c>
    </row>
    <row r="1099" spans="1:3" ht="12.95" customHeight="1" x14ac:dyDescent="0.2">
      <c r="A1099" s="9">
        <v>36524</v>
      </c>
      <c r="B1099" s="10">
        <v>7.6838179999999996</v>
      </c>
      <c r="C1099" s="2">
        <v>4.7851119999999998</v>
      </c>
    </row>
    <row r="1100" spans="1:3" ht="12.95" customHeight="1" x14ac:dyDescent="0.2">
      <c r="A1100" s="9">
        <v>36525</v>
      </c>
      <c r="B1100" s="10">
        <v>7.6790089999999998</v>
      </c>
      <c r="C1100" s="2">
        <v>4.784268</v>
      </c>
    </row>
    <row r="1101" spans="1:3" ht="12.95" customHeight="1" x14ac:dyDescent="0.2">
      <c r="A1101" s="9">
        <v>36526</v>
      </c>
      <c r="B1101" s="10">
        <v>7.6918600000000001</v>
      </c>
      <c r="C1101" s="2">
        <v>4.7898870000000002</v>
      </c>
    </row>
    <row r="1102" spans="1:3" ht="12.95" customHeight="1" x14ac:dyDescent="0.2">
      <c r="A1102" s="9">
        <v>36527</v>
      </c>
      <c r="B1102" s="10">
        <v>7.6918600000000001</v>
      </c>
      <c r="C1102" s="2">
        <v>4.7898870000000002</v>
      </c>
    </row>
    <row r="1103" spans="1:3" ht="12.95" customHeight="1" x14ac:dyDescent="0.2">
      <c r="A1103" s="9">
        <v>36528</v>
      </c>
      <c r="B1103" s="10">
        <v>7.6918600000000001</v>
      </c>
      <c r="C1103" s="2">
        <v>4.7898870000000002</v>
      </c>
    </row>
    <row r="1104" spans="1:3" ht="12.95" customHeight="1" x14ac:dyDescent="0.2">
      <c r="A1104" s="9">
        <v>36529</v>
      </c>
      <c r="B1104" s="10">
        <v>7.6918600000000001</v>
      </c>
      <c r="C1104" s="2">
        <v>4.7898870000000002</v>
      </c>
    </row>
    <row r="1105" spans="1:3" ht="12.95" customHeight="1" x14ac:dyDescent="0.2">
      <c r="A1105" s="9">
        <v>36530</v>
      </c>
      <c r="B1105" s="10">
        <v>7.6944946999999999</v>
      </c>
      <c r="C1105" s="2">
        <v>4.7997779999999999</v>
      </c>
    </row>
    <row r="1106" spans="1:3" ht="12.95" customHeight="1" x14ac:dyDescent="0.2">
      <c r="A1106" s="9">
        <v>36531</v>
      </c>
      <c r="B1106" s="10">
        <v>7.6962729999999997</v>
      </c>
      <c r="C1106" s="2">
        <v>4.8014890000000001</v>
      </c>
    </row>
    <row r="1107" spans="1:3" ht="12.95" customHeight="1" x14ac:dyDescent="0.2">
      <c r="A1107" s="9">
        <v>36532</v>
      </c>
      <c r="B1107" s="10">
        <v>7.6962729999999997</v>
      </c>
      <c r="C1107" s="2">
        <v>4.8014890000000001</v>
      </c>
    </row>
    <row r="1108" spans="1:3" ht="12.95" customHeight="1" x14ac:dyDescent="0.2">
      <c r="A1108" s="9">
        <v>36533</v>
      </c>
      <c r="B1108" s="10">
        <v>7.6999217</v>
      </c>
      <c r="C1108" s="2">
        <v>4.7918200000000004</v>
      </c>
    </row>
    <row r="1109" spans="1:3" ht="12.95" customHeight="1" x14ac:dyDescent="0.2">
      <c r="A1109" s="9">
        <v>36534</v>
      </c>
      <c r="B1109" s="10">
        <v>7.6999217</v>
      </c>
      <c r="C1109" s="2">
        <v>4.7918200000000004</v>
      </c>
    </row>
    <row r="1110" spans="1:3" ht="12.95" customHeight="1" x14ac:dyDescent="0.2">
      <c r="A1110" s="9">
        <v>36535</v>
      </c>
      <c r="B1110" s="10">
        <v>7.6999217</v>
      </c>
      <c r="C1110" s="2">
        <v>4.7918200000000004</v>
      </c>
    </row>
    <row r="1111" spans="1:3" ht="12.95" customHeight="1" x14ac:dyDescent="0.2">
      <c r="A1111" s="9">
        <v>36536</v>
      </c>
      <c r="B1111" s="10">
        <v>7.7011880000000001</v>
      </c>
      <c r="C1111" s="2">
        <v>4.7878100000000003</v>
      </c>
    </row>
    <row r="1112" spans="1:3" ht="12.95" customHeight="1" x14ac:dyDescent="0.2">
      <c r="A1112" s="9">
        <v>36537</v>
      </c>
      <c r="B1112" s="10">
        <v>7.7027510000000001</v>
      </c>
      <c r="C1112" s="2">
        <v>4.7885679999999997</v>
      </c>
    </row>
    <row r="1113" spans="1:3" ht="12.95" customHeight="1" x14ac:dyDescent="0.2">
      <c r="A1113" s="9">
        <v>36538</v>
      </c>
      <c r="B1113" s="10">
        <v>7.6951679999999998</v>
      </c>
      <c r="C1113" s="2">
        <v>4.7789070000000002</v>
      </c>
    </row>
    <row r="1114" spans="1:3" ht="12.95" customHeight="1" x14ac:dyDescent="0.2">
      <c r="A1114" s="9">
        <v>36539</v>
      </c>
      <c r="B1114" s="10">
        <v>7.7021189999999997</v>
      </c>
      <c r="C1114" s="2">
        <v>4.7836509999999999</v>
      </c>
    </row>
    <row r="1115" spans="1:3" ht="12.95" customHeight="1" x14ac:dyDescent="0.2">
      <c r="A1115" s="9">
        <v>36540</v>
      </c>
      <c r="B1115" s="10">
        <v>7.7056389999999997</v>
      </c>
      <c r="C1115" s="2">
        <v>4.7827809999999999</v>
      </c>
    </row>
    <row r="1116" spans="1:3" ht="12.95" customHeight="1" x14ac:dyDescent="0.2">
      <c r="A1116" s="9">
        <v>36541</v>
      </c>
      <c r="B1116" s="10">
        <v>7.7056389999999997</v>
      </c>
      <c r="C1116" s="2">
        <v>4.7827809999999999</v>
      </c>
    </row>
    <row r="1117" spans="1:3" ht="12.95" customHeight="1" x14ac:dyDescent="0.2">
      <c r="A1117" s="9">
        <v>36542</v>
      </c>
      <c r="B1117" s="10">
        <v>7.7056389999999997</v>
      </c>
      <c r="C1117" s="2">
        <v>4.7827809999999999</v>
      </c>
    </row>
    <row r="1118" spans="1:3" ht="12.95" customHeight="1" x14ac:dyDescent="0.2">
      <c r="A1118" s="9">
        <v>36543</v>
      </c>
      <c r="B1118" s="10">
        <v>7.7063649999999999</v>
      </c>
      <c r="C1118" s="2">
        <v>4.7789960000000002</v>
      </c>
    </row>
    <row r="1119" spans="1:3" ht="12.95" customHeight="1" x14ac:dyDescent="0.2">
      <c r="A1119" s="9">
        <v>36544</v>
      </c>
      <c r="B1119" s="10">
        <v>7.7119249999999999</v>
      </c>
      <c r="C1119" s="2">
        <v>4.7849190000000004</v>
      </c>
    </row>
    <row r="1120" spans="1:3" ht="12.95" customHeight="1" x14ac:dyDescent="0.2">
      <c r="A1120" s="9">
        <v>36545</v>
      </c>
      <c r="B1120" s="10">
        <v>7.7084770000000002</v>
      </c>
      <c r="C1120" s="2">
        <v>4.7823370000000001</v>
      </c>
    </row>
    <row r="1121" spans="1:3" ht="12.95" customHeight="1" x14ac:dyDescent="0.2">
      <c r="A1121" s="9">
        <v>36546</v>
      </c>
      <c r="B1121" s="10">
        <v>7.7032660000000002</v>
      </c>
      <c r="C1121" s="2">
        <v>4.7743060000000002</v>
      </c>
    </row>
    <row r="1122" spans="1:3" ht="12.95" customHeight="1" x14ac:dyDescent="0.2">
      <c r="A1122" s="9">
        <v>36547</v>
      </c>
      <c r="B1122" s="10">
        <v>7.7110690000000002</v>
      </c>
      <c r="C1122" s="2">
        <v>4.7920530000000001</v>
      </c>
    </row>
    <row r="1123" spans="1:3" ht="12.95" customHeight="1" x14ac:dyDescent="0.2">
      <c r="A1123" s="9">
        <v>36548</v>
      </c>
      <c r="B1123" s="10">
        <v>7.7110690000000002</v>
      </c>
      <c r="C1123" s="2">
        <v>4.7920530000000001</v>
      </c>
    </row>
    <row r="1124" spans="1:3" ht="12.95" customHeight="1" x14ac:dyDescent="0.2">
      <c r="A1124" s="9">
        <v>36549</v>
      </c>
      <c r="B1124" s="10">
        <v>7.7110690000000002</v>
      </c>
      <c r="C1124" s="2">
        <v>4.7920530000000001</v>
      </c>
    </row>
    <row r="1125" spans="1:3" ht="12.95" customHeight="1" x14ac:dyDescent="0.2">
      <c r="A1125" s="9">
        <v>36550</v>
      </c>
      <c r="B1125" s="10">
        <v>7.7110690000000002</v>
      </c>
      <c r="C1125" s="2">
        <v>4.7920530000000001</v>
      </c>
    </row>
    <row r="1126" spans="1:3" ht="12.95" customHeight="1" x14ac:dyDescent="0.2">
      <c r="A1126" s="9">
        <v>36551</v>
      </c>
      <c r="B1126" s="10">
        <v>7.7123499999999998</v>
      </c>
      <c r="C1126" s="2">
        <v>4.7864769999999996</v>
      </c>
    </row>
    <row r="1127" spans="1:3" ht="12.95" customHeight="1" x14ac:dyDescent="0.2">
      <c r="A1127" s="9">
        <v>36552</v>
      </c>
      <c r="B1127" s="10">
        <v>7.7173030000000002</v>
      </c>
      <c r="C1127" s="2">
        <v>4.7888999999999999</v>
      </c>
    </row>
    <row r="1128" spans="1:3" ht="12.95" customHeight="1" x14ac:dyDescent="0.2">
      <c r="A1128" s="9">
        <v>36553</v>
      </c>
      <c r="B1128" s="10">
        <v>7.7195910000000003</v>
      </c>
      <c r="C1128" s="2">
        <v>4.7932230000000002</v>
      </c>
    </row>
    <row r="1129" spans="1:3" ht="12.95" customHeight="1" x14ac:dyDescent="0.2">
      <c r="A1129" s="9">
        <v>36554</v>
      </c>
      <c r="B1129" s="10">
        <v>7.7200420000000003</v>
      </c>
      <c r="C1129" s="2">
        <v>4.7871030000000001</v>
      </c>
    </row>
    <row r="1130" spans="1:3" ht="12.95" customHeight="1" x14ac:dyDescent="0.2">
      <c r="A1130" s="9">
        <v>36555</v>
      </c>
      <c r="B1130" s="10">
        <v>7.7200420000000003</v>
      </c>
      <c r="C1130" s="2">
        <v>4.7871030000000001</v>
      </c>
    </row>
    <row r="1131" spans="1:3" ht="12.95" customHeight="1" x14ac:dyDescent="0.2">
      <c r="A1131" s="9">
        <v>36556</v>
      </c>
      <c r="B1131" s="10">
        <v>7.7200420000000003</v>
      </c>
      <c r="C1131" s="2">
        <v>4.7871030000000001</v>
      </c>
    </row>
    <row r="1132" spans="1:3" ht="12.95" customHeight="1" x14ac:dyDescent="0.2">
      <c r="A1132" s="9">
        <v>36557</v>
      </c>
      <c r="B1132" s="10">
        <v>7.7267070000000002</v>
      </c>
      <c r="C1132" s="2">
        <v>4.8033343999999998</v>
      </c>
    </row>
    <row r="1133" spans="1:3" ht="12.95" customHeight="1" x14ac:dyDescent="0.2">
      <c r="A1133" s="9">
        <v>36558</v>
      </c>
      <c r="B1133" s="10">
        <v>7.7251149999999997</v>
      </c>
      <c r="C1133" s="2">
        <v>4.8094340000000004</v>
      </c>
    </row>
    <row r="1134" spans="1:3" ht="12.95" customHeight="1" x14ac:dyDescent="0.2">
      <c r="A1134" s="9">
        <v>36559</v>
      </c>
      <c r="B1134" s="10">
        <v>7.7407579999999996</v>
      </c>
      <c r="C1134" s="2">
        <v>4.8102850000000004</v>
      </c>
    </row>
    <row r="1135" spans="1:3" ht="12.95" customHeight="1" x14ac:dyDescent="0.2">
      <c r="A1135" s="9">
        <v>36560</v>
      </c>
      <c r="B1135" s="10">
        <v>7.7190890000000003</v>
      </c>
      <c r="C1135" s="2">
        <v>4.7895329999999996</v>
      </c>
    </row>
    <row r="1136" spans="1:3" ht="12.95" customHeight="1" x14ac:dyDescent="0.2">
      <c r="A1136" s="9">
        <v>36561</v>
      </c>
      <c r="B1136" s="10">
        <v>7.7304510000000004</v>
      </c>
      <c r="C1136" s="2">
        <v>4.8072189999999999</v>
      </c>
    </row>
    <row r="1137" spans="1:3" ht="12.95" customHeight="1" x14ac:dyDescent="0.2">
      <c r="A1137" s="9">
        <v>36562</v>
      </c>
      <c r="B1137" s="10">
        <v>7.7304510000000004</v>
      </c>
      <c r="C1137" s="2">
        <v>4.8072189999999999</v>
      </c>
    </row>
    <row r="1138" spans="1:3" ht="12.95" customHeight="1" x14ac:dyDescent="0.2">
      <c r="A1138" s="9">
        <v>36563</v>
      </c>
      <c r="B1138" s="10">
        <v>7.7304510000000004</v>
      </c>
      <c r="C1138" s="2">
        <v>4.8072189999999999</v>
      </c>
    </row>
    <row r="1139" spans="1:3" ht="12.95" customHeight="1" x14ac:dyDescent="0.2">
      <c r="A1139" s="9">
        <v>36564</v>
      </c>
      <c r="B1139" s="10">
        <v>7.7304510000000004</v>
      </c>
      <c r="C1139" s="2">
        <v>4.8072189999999999</v>
      </c>
    </row>
    <row r="1140" spans="1:3" ht="12.95" customHeight="1" x14ac:dyDescent="0.2">
      <c r="A1140" s="9">
        <v>36565</v>
      </c>
      <c r="B1140" s="10">
        <v>7.7147969999999999</v>
      </c>
      <c r="C1140" s="2">
        <v>4.8017519999999996</v>
      </c>
    </row>
    <row r="1141" spans="1:3" ht="12.95" customHeight="1" x14ac:dyDescent="0.2">
      <c r="A1141" s="9">
        <v>36566</v>
      </c>
      <c r="B1141" s="10">
        <v>7.7391420000000002</v>
      </c>
      <c r="C1141" s="2">
        <v>4.8112029999999999</v>
      </c>
    </row>
    <row r="1142" spans="1:3" ht="12.95" customHeight="1" x14ac:dyDescent="0.2">
      <c r="A1142" s="9">
        <v>36567</v>
      </c>
      <c r="B1142" s="10">
        <v>7.7306480000000004</v>
      </c>
      <c r="C1142" s="2">
        <v>4.8141829999999999</v>
      </c>
    </row>
    <row r="1143" spans="1:3" ht="12.95" customHeight="1" x14ac:dyDescent="0.2">
      <c r="A1143" s="9">
        <v>36568</v>
      </c>
      <c r="B1143" s="10">
        <v>7.7281500000000003</v>
      </c>
      <c r="C1143" s="2">
        <v>4.8142639999999997</v>
      </c>
    </row>
    <row r="1144" spans="1:3" ht="12.95" customHeight="1" x14ac:dyDescent="0.2">
      <c r="A1144" s="9">
        <v>36569</v>
      </c>
      <c r="B1144" s="10">
        <v>7.7281500000000003</v>
      </c>
      <c r="C1144" s="2">
        <v>4.8142639999999997</v>
      </c>
    </row>
    <row r="1145" spans="1:3" ht="12.95" customHeight="1" x14ac:dyDescent="0.2">
      <c r="A1145" s="9">
        <v>36570</v>
      </c>
      <c r="B1145" s="10">
        <v>7.7281500000000003</v>
      </c>
      <c r="C1145" s="2">
        <v>4.8142639999999997</v>
      </c>
    </row>
    <row r="1146" spans="1:3" ht="12.95" customHeight="1" x14ac:dyDescent="0.2">
      <c r="A1146" s="9">
        <v>36571</v>
      </c>
      <c r="B1146" s="10">
        <v>7.7280790000000001</v>
      </c>
      <c r="C1146" s="2">
        <v>4.8146100000000001</v>
      </c>
    </row>
    <row r="1147" spans="1:3" ht="12.95" customHeight="1" x14ac:dyDescent="0.2">
      <c r="A1147" s="9">
        <v>36572</v>
      </c>
      <c r="B1147" s="10">
        <v>7.7278399999999996</v>
      </c>
      <c r="C1147" s="2">
        <v>4.8121700000000001</v>
      </c>
    </row>
    <row r="1148" spans="1:3" ht="12.95" customHeight="1" x14ac:dyDescent="0.2">
      <c r="A1148" s="9">
        <v>36573</v>
      </c>
      <c r="B1148" s="10">
        <v>7.7276689999999997</v>
      </c>
      <c r="C1148" s="2">
        <v>4.8169620000000002</v>
      </c>
    </row>
    <row r="1149" spans="1:3" ht="12.95" customHeight="1" x14ac:dyDescent="0.2">
      <c r="A1149" s="9">
        <v>36574</v>
      </c>
      <c r="B1149" s="10">
        <v>7.7255659999999997</v>
      </c>
      <c r="C1149" s="2">
        <v>4.8200019999999997</v>
      </c>
    </row>
    <row r="1150" spans="1:3" ht="12.95" customHeight="1" x14ac:dyDescent="0.2">
      <c r="A1150" s="9">
        <v>36575</v>
      </c>
      <c r="B1150" s="10">
        <v>7.7350000000000003</v>
      </c>
      <c r="C1150" s="2">
        <v>4.822927</v>
      </c>
    </row>
    <row r="1151" spans="1:3" ht="12.95" customHeight="1" x14ac:dyDescent="0.2">
      <c r="A1151" s="9">
        <v>36576</v>
      </c>
      <c r="B1151" s="10">
        <v>7.7350000000000003</v>
      </c>
      <c r="C1151" s="2">
        <v>4.822927</v>
      </c>
    </row>
    <row r="1152" spans="1:3" ht="12.95" customHeight="1" x14ac:dyDescent="0.2">
      <c r="A1152" s="9">
        <v>36577</v>
      </c>
      <c r="B1152" s="10">
        <v>7.7350000000000003</v>
      </c>
      <c r="C1152" s="2">
        <v>4.822927</v>
      </c>
    </row>
    <row r="1153" spans="1:3" ht="12.95" customHeight="1" x14ac:dyDescent="0.2">
      <c r="A1153" s="9">
        <v>36578</v>
      </c>
      <c r="B1153" s="10">
        <v>7.7288030000000001</v>
      </c>
      <c r="C1153" s="2">
        <v>4.8211111111899996</v>
      </c>
    </row>
    <row r="1154" spans="1:3" ht="12.95" customHeight="1" x14ac:dyDescent="0.2">
      <c r="A1154" s="9">
        <v>36579</v>
      </c>
      <c r="B1154" s="10">
        <v>7.7304630000000003</v>
      </c>
      <c r="C1154" s="2">
        <v>4.8148559999999998</v>
      </c>
    </row>
    <row r="1155" spans="1:3" ht="12.95" customHeight="1" x14ac:dyDescent="0.2">
      <c r="A1155" s="9">
        <v>36580</v>
      </c>
      <c r="B1155" s="10">
        <v>7.7272420000000004</v>
      </c>
      <c r="C1155" s="2">
        <v>4.7996129999999999</v>
      </c>
    </row>
    <row r="1156" spans="1:3" ht="12.95" customHeight="1" x14ac:dyDescent="0.2">
      <c r="A1156" s="9">
        <v>36581</v>
      </c>
      <c r="B1156" s="10">
        <v>7.7235880000000003</v>
      </c>
      <c r="C1156" s="2">
        <v>4.79779</v>
      </c>
    </row>
    <row r="1157" spans="1:3" ht="12.95" customHeight="1" x14ac:dyDescent="0.2">
      <c r="A1157" s="9">
        <v>36582</v>
      </c>
      <c r="B1157" s="10">
        <v>7.7321580000000001</v>
      </c>
      <c r="C1157" s="2">
        <v>4.8101919999999998</v>
      </c>
    </row>
    <row r="1158" spans="1:3" ht="12.95" customHeight="1" x14ac:dyDescent="0.2">
      <c r="A1158" s="9">
        <v>36583</v>
      </c>
      <c r="B1158" s="10">
        <v>7.7321580000000001</v>
      </c>
      <c r="C1158" s="2">
        <v>4.8101919999999998</v>
      </c>
    </row>
    <row r="1159" spans="1:3" ht="12.95" customHeight="1" x14ac:dyDescent="0.2">
      <c r="A1159" s="9">
        <v>36584</v>
      </c>
      <c r="B1159" s="10">
        <v>7.7321580000000001</v>
      </c>
      <c r="C1159" s="2">
        <v>4.8101919999999998</v>
      </c>
    </row>
    <row r="1160" spans="1:3" ht="12.95" customHeight="1" x14ac:dyDescent="0.2">
      <c r="A1160" s="9">
        <v>36585</v>
      </c>
      <c r="B1160" s="10">
        <v>7.7304570000000004</v>
      </c>
      <c r="C1160" s="2">
        <v>4.8135000000000003</v>
      </c>
    </row>
    <row r="1161" spans="1:3" ht="12.95" customHeight="1" x14ac:dyDescent="0.2">
      <c r="A1161" s="9">
        <v>36586</v>
      </c>
      <c r="B1161" s="10">
        <v>7.7325720000000002</v>
      </c>
      <c r="C1161" s="2">
        <v>4.8138189999999996</v>
      </c>
    </row>
    <row r="1162" spans="1:3" ht="12.95" customHeight="1" x14ac:dyDescent="0.2">
      <c r="A1162" s="9">
        <v>36587</v>
      </c>
      <c r="B1162" s="10">
        <v>7.7354940000000001</v>
      </c>
      <c r="C1162" s="2">
        <v>4.8165579999999997</v>
      </c>
    </row>
    <row r="1163" spans="1:3" ht="12.95" customHeight="1" x14ac:dyDescent="0.2">
      <c r="A1163" s="9">
        <v>36588</v>
      </c>
      <c r="B1163" s="10">
        <v>7.7373149999999997</v>
      </c>
      <c r="C1163" s="2">
        <v>4.8161659999999999</v>
      </c>
    </row>
    <row r="1164" spans="1:3" ht="12.95" customHeight="1" x14ac:dyDescent="0.2">
      <c r="A1164" s="9">
        <v>36589</v>
      </c>
      <c r="B1164" s="10">
        <v>7.7300002599999997</v>
      </c>
      <c r="C1164" s="2">
        <v>4.8117010000000002</v>
      </c>
    </row>
    <row r="1165" spans="1:3" ht="12.95" customHeight="1" x14ac:dyDescent="0.2">
      <c r="A1165" s="9">
        <v>36590</v>
      </c>
      <c r="B1165" s="10">
        <v>7.7300002599999997</v>
      </c>
      <c r="C1165" s="2">
        <v>4.8117010000000002</v>
      </c>
    </row>
    <row r="1166" spans="1:3" ht="12.95" customHeight="1" x14ac:dyDescent="0.2">
      <c r="A1166" s="9">
        <v>36591</v>
      </c>
      <c r="B1166" s="10">
        <v>7.7300002599999997</v>
      </c>
      <c r="C1166" s="2">
        <v>4.8117010000000002</v>
      </c>
    </row>
    <row r="1167" spans="1:3" ht="12.95" customHeight="1" x14ac:dyDescent="0.2">
      <c r="A1167" s="9">
        <v>36592</v>
      </c>
      <c r="B1167" s="10">
        <v>7.7315199999999997</v>
      </c>
      <c r="C1167" s="2">
        <v>4.8121</v>
      </c>
    </row>
    <row r="1168" spans="1:3" ht="12.95" customHeight="1" x14ac:dyDescent="0.2">
      <c r="A1168" s="9">
        <v>36593</v>
      </c>
      <c r="B1168" s="10">
        <v>7.7296250000000004</v>
      </c>
      <c r="C1168" s="2">
        <v>4.8107800000000003</v>
      </c>
    </row>
    <row r="1169" spans="1:3" ht="12.95" customHeight="1" x14ac:dyDescent="0.2">
      <c r="A1169" s="9">
        <v>36594</v>
      </c>
      <c r="B1169" s="10">
        <v>7.7347619999999999</v>
      </c>
      <c r="C1169" s="2">
        <v>4.814781</v>
      </c>
    </row>
    <row r="1170" spans="1:3" ht="12.95" customHeight="1" x14ac:dyDescent="0.2">
      <c r="A1170" s="9">
        <v>36595</v>
      </c>
      <c r="B1170" s="10">
        <v>7.7302819999999999</v>
      </c>
      <c r="C1170" s="2">
        <v>4.8154120000000002</v>
      </c>
    </row>
    <row r="1171" spans="1:3" ht="12.95" customHeight="1" x14ac:dyDescent="0.2">
      <c r="A1171" s="9">
        <v>36596</v>
      </c>
      <c r="B1171" s="10">
        <v>7.7305729999999997</v>
      </c>
      <c r="C1171" s="2">
        <v>4.8138300000000003</v>
      </c>
    </row>
    <row r="1172" spans="1:3" ht="12.95" customHeight="1" x14ac:dyDescent="0.2">
      <c r="A1172" s="9">
        <v>36597</v>
      </c>
      <c r="B1172" s="10">
        <v>7.7305729999999997</v>
      </c>
      <c r="C1172" s="2">
        <v>4.8138300000000003</v>
      </c>
    </row>
    <row r="1173" spans="1:3" ht="12.95" customHeight="1" x14ac:dyDescent="0.2">
      <c r="A1173" s="9">
        <v>36598</v>
      </c>
      <c r="B1173" s="10">
        <v>7.7305729999999997</v>
      </c>
      <c r="C1173" s="2">
        <v>4.8138300000000003</v>
      </c>
    </row>
    <row r="1174" spans="1:3" ht="12.95" customHeight="1" x14ac:dyDescent="0.2">
      <c r="A1174" s="9">
        <v>36599</v>
      </c>
      <c r="B1174" s="10">
        <v>7.7318189999999998</v>
      </c>
      <c r="C1174" s="2">
        <v>4.8039329999999998</v>
      </c>
    </row>
    <row r="1175" spans="1:3" ht="12.95" customHeight="1" x14ac:dyDescent="0.2">
      <c r="A1175" s="9">
        <v>36600</v>
      </c>
      <c r="B1175" s="10">
        <v>7.7347770000000002</v>
      </c>
      <c r="C1175" s="2">
        <v>4.8013700000000004</v>
      </c>
    </row>
    <row r="1176" spans="1:3" ht="12.95" customHeight="1" x14ac:dyDescent="0.2">
      <c r="A1176" s="9">
        <v>36601</v>
      </c>
      <c r="B1176" s="10">
        <v>7.7344749999999998</v>
      </c>
      <c r="C1176" s="2">
        <v>4.8002859999999998</v>
      </c>
    </row>
    <row r="1177" spans="1:3" ht="12.95" customHeight="1" x14ac:dyDescent="0.2">
      <c r="A1177" s="9">
        <v>36602</v>
      </c>
      <c r="B1177" s="10">
        <v>7.7267869999999998</v>
      </c>
      <c r="C1177" s="2">
        <v>4.7946099999999996</v>
      </c>
    </row>
    <row r="1178" spans="1:3" ht="12.95" customHeight="1" x14ac:dyDescent="0.2">
      <c r="A1178" s="9">
        <v>36603</v>
      </c>
      <c r="B1178" s="10">
        <v>7.7321799999999996</v>
      </c>
      <c r="C1178" s="2">
        <v>4.7976349999999996</v>
      </c>
    </row>
    <row r="1179" spans="1:3" ht="12.95" customHeight="1" x14ac:dyDescent="0.2">
      <c r="A1179" s="9">
        <v>36604</v>
      </c>
      <c r="B1179" s="10">
        <v>7.7321799999999996</v>
      </c>
      <c r="C1179" s="2">
        <v>4.7976349999999996</v>
      </c>
    </row>
    <row r="1180" spans="1:3" ht="12.95" customHeight="1" x14ac:dyDescent="0.2">
      <c r="A1180" s="9">
        <v>36605</v>
      </c>
      <c r="B1180" s="10">
        <v>7.7321799999999996</v>
      </c>
      <c r="C1180" s="2">
        <v>4.7976349999999996</v>
      </c>
    </row>
    <row r="1181" spans="1:3" ht="12.95" customHeight="1" x14ac:dyDescent="0.2">
      <c r="A1181" s="9">
        <v>36606</v>
      </c>
      <c r="B1181" s="10">
        <v>7.7326569999999997</v>
      </c>
      <c r="C1181" s="2">
        <v>4.7947980000000001</v>
      </c>
    </row>
    <row r="1182" spans="1:3" ht="12.95" customHeight="1" x14ac:dyDescent="0.2">
      <c r="A1182" s="9">
        <v>36607</v>
      </c>
      <c r="B1182" s="10">
        <v>7.7308859999999999</v>
      </c>
      <c r="C1182" s="2">
        <v>4.7989879999999996</v>
      </c>
    </row>
    <row r="1183" spans="1:3" ht="12.95" customHeight="1" x14ac:dyDescent="0.2">
      <c r="A1183" s="9">
        <v>36608</v>
      </c>
      <c r="B1183" s="10">
        <v>7.737133</v>
      </c>
      <c r="C1183" s="2">
        <v>4.806216</v>
      </c>
    </row>
    <row r="1184" spans="1:3" ht="12.95" customHeight="1" x14ac:dyDescent="0.2">
      <c r="A1184" s="9">
        <v>36609</v>
      </c>
      <c r="B1184" s="10">
        <v>7.7392909999999997</v>
      </c>
      <c r="C1184" s="2">
        <v>4.8158640000000004</v>
      </c>
    </row>
    <row r="1185" spans="1:3" ht="12.95" customHeight="1" x14ac:dyDescent="0.2">
      <c r="A1185" s="9">
        <v>36610</v>
      </c>
      <c r="B1185" s="10">
        <v>7.7359609999999996</v>
      </c>
      <c r="C1185" s="2">
        <v>4.8407390000000001</v>
      </c>
    </row>
    <row r="1186" spans="1:3" ht="12.95" customHeight="1" x14ac:dyDescent="0.2">
      <c r="A1186" s="9">
        <v>36611</v>
      </c>
      <c r="B1186" s="10">
        <v>7.7359609999999996</v>
      </c>
      <c r="C1186" s="2">
        <v>4.8407390000000001</v>
      </c>
    </row>
    <row r="1187" spans="1:3" ht="12.95" customHeight="1" x14ac:dyDescent="0.2">
      <c r="A1187" s="9">
        <v>36612</v>
      </c>
      <c r="B1187" s="10">
        <v>7.7359609999999996</v>
      </c>
      <c r="C1187" s="2">
        <v>4.8407390000000001</v>
      </c>
    </row>
    <row r="1188" spans="1:3" ht="12.95" customHeight="1" x14ac:dyDescent="0.2">
      <c r="A1188" s="9">
        <v>36613</v>
      </c>
      <c r="B1188" s="10">
        <v>7.7285490000000001</v>
      </c>
      <c r="C1188" s="2">
        <v>4.8661000000000003</v>
      </c>
    </row>
    <row r="1189" spans="1:3" ht="12.95" customHeight="1" x14ac:dyDescent="0.2">
      <c r="A1189" s="9">
        <v>36614</v>
      </c>
      <c r="B1189" s="10">
        <v>7.7371379999999998</v>
      </c>
      <c r="C1189" s="2">
        <v>4.8686230000000004</v>
      </c>
    </row>
    <row r="1190" spans="1:3" ht="12.95" customHeight="1" x14ac:dyDescent="0.2">
      <c r="A1190" s="9">
        <v>36615</v>
      </c>
      <c r="B1190" s="10">
        <v>7.7349759999999996</v>
      </c>
      <c r="C1190" s="2">
        <v>4.8734970000000004</v>
      </c>
    </row>
    <row r="1191" spans="1:3" ht="12.95" customHeight="1" x14ac:dyDescent="0.2">
      <c r="A1191" s="9">
        <v>36616</v>
      </c>
      <c r="B1191" s="10">
        <v>7.7272800000000004</v>
      </c>
      <c r="C1191" s="2">
        <v>4.8538889999999997</v>
      </c>
    </row>
    <row r="1192" spans="1:3" ht="12.95" customHeight="1" x14ac:dyDescent="0.2">
      <c r="A1192" s="9">
        <v>36617</v>
      </c>
      <c r="B1192" s="10">
        <v>7.73454</v>
      </c>
      <c r="C1192" s="2">
        <v>4.859909</v>
      </c>
    </row>
    <row r="1193" spans="1:3" ht="12.95" customHeight="1" x14ac:dyDescent="0.2">
      <c r="A1193" s="9">
        <v>36618</v>
      </c>
      <c r="B1193" s="10">
        <v>7.73454</v>
      </c>
      <c r="C1193" s="2">
        <v>4.859909</v>
      </c>
    </row>
    <row r="1194" spans="1:3" ht="12.95" customHeight="1" x14ac:dyDescent="0.2">
      <c r="A1194" s="9">
        <v>36619</v>
      </c>
      <c r="B1194" s="10">
        <v>7.73454</v>
      </c>
      <c r="C1194" s="2">
        <v>4.859909</v>
      </c>
    </row>
    <row r="1195" spans="1:3" ht="12.95" customHeight="1" x14ac:dyDescent="0.2">
      <c r="A1195" s="9">
        <v>36620</v>
      </c>
      <c r="B1195" s="10">
        <v>7.7368920000000001</v>
      </c>
      <c r="C1195" s="2">
        <v>4.8737560000000002</v>
      </c>
    </row>
    <row r="1196" spans="1:3" ht="12.95" customHeight="1" x14ac:dyDescent="0.2">
      <c r="A1196" s="9">
        <v>36621</v>
      </c>
      <c r="B1196" s="10">
        <v>7.7358900000000004</v>
      </c>
      <c r="C1196" s="2">
        <v>4.898409</v>
      </c>
    </row>
    <row r="1197" spans="1:3" ht="12.95" customHeight="1" x14ac:dyDescent="0.2">
      <c r="A1197" s="9">
        <v>36622</v>
      </c>
      <c r="B1197" s="10">
        <v>7.7298660000000003</v>
      </c>
      <c r="C1197" s="2">
        <v>4.9193049999999996</v>
      </c>
    </row>
    <row r="1198" spans="1:3" ht="12.95" customHeight="1" x14ac:dyDescent="0.2">
      <c r="A1198" s="9">
        <v>36623</v>
      </c>
      <c r="B1198" s="10">
        <v>7.7239149999999999</v>
      </c>
      <c r="C1198" s="2">
        <v>4.9107770000000004</v>
      </c>
    </row>
    <row r="1199" spans="1:3" ht="12.95" customHeight="1" x14ac:dyDescent="0.2">
      <c r="A1199" s="9">
        <v>36624</v>
      </c>
      <c r="B1199" s="10">
        <v>7.7254160000000001</v>
      </c>
      <c r="C1199" s="2">
        <v>4.9302279999999996</v>
      </c>
    </row>
    <row r="1200" spans="1:3" ht="12.95" customHeight="1" x14ac:dyDescent="0.2">
      <c r="A1200" s="9">
        <v>36625</v>
      </c>
      <c r="B1200" s="10">
        <v>7.7254160000000001</v>
      </c>
      <c r="C1200" s="2">
        <v>4.9302279999999996</v>
      </c>
    </row>
    <row r="1201" spans="1:3" ht="12.95" customHeight="1" x14ac:dyDescent="0.2">
      <c r="A1201" s="9">
        <v>36626</v>
      </c>
      <c r="B1201" s="10">
        <v>7.7254160000000001</v>
      </c>
      <c r="C1201" s="2">
        <v>4.9302279999999996</v>
      </c>
    </row>
    <row r="1202" spans="1:3" ht="12.95" customHeight="1" x14ac:dyDescent="0.2">
      <c r="A1202" s="9">
        <v>36627</v>
      </c>
      <c r="B1202" s="10">
        <v>7.727563</v>
      </c>
      <c r="C1202" s="2">
        <v>4.9158090000000003</v>
      </c>
    </row>
    <row r="1203" spans="1:3" ht="12.95" customHeight="1" x14ac:dyDescent="0.2">
      <c r="A1203" s="9">
        <v>36628</v>
      </c>
      <c r="B1203" s="10">
        <v>7.7236560000000001</v>
      </c>
      <c r="C1203" s="2">
        <v>4.9075170000000004</v>
      </c>
    </row>
    <row r="1204" spans="1:3" ht="12.95" customHeight="1" x14ac:dyDescent="0.2">
      <c r="A1204" s="9">
        <v>36629</v>
      </c>
      <c r="B1204" s="10">
        <v>7.7272290000000003</v>
      </c>
      <c r="C1204" s="2">
        <v>4.9059900000000001</v>
      </c>
    </row>
    <row r="1205" spans="1:3" ht="12.95" customHeight="1" x14ac:dyDescent="0.2">
      <c r="A1205" s="9">
        <v>36630</v>
      </c>
      <c r="B1205" s="10">
        <v>7.7273750000000003</v>
      </c>
      <c r="C1205" s="2">
        <v>4.9063410000000003</v>
      </c>
    </row>
    <row r="1206" spans="1:3" ht="12.95" customHeight="1" x14ac:dyDescent="0.2">
      <c r="A1206" s="9">
        <v>36631</v>
      </c>
      <c r="B1206" s="10">
        <v>7.7259719999999996</v>
      </c>
      <c r="C1206" s="2">
        <v>4.9114599999999999</v>
      </c>
    </row>
    <row r="1207" spans="1:3" ht="12.95" customHeight="1" x14ac:dyDescent="0.2">
      <c r="A1207" s="9">
        <v>36632</v>
      </c>
      <c r="B1207" s="10">
        <v>7.7259719999999996</v>
      </c>
      <c r="C1207" s="2">
        <v>4.9114599999999999</v>
      </c>
    </row>
    <row r="1208" spans="1:3" ht="12.95" customHeight="1" x14ac:dyDescent="0.2">
      <c r="A1208" s="9">
        <v>36633</v>
      </c>
      <c r="B1208" s="10">
        <v>7.7259719999999996</v>
      </c>
      <c r="C1208" s="2">
        <v>4.9114599999999999</v>
      </c>
    </row>
    <row r="1209" spans="1:3" ht="12.95" customHeight="1" x14ac:dyDescent="0.2">
      <c r="A1209" s="9">
        <v>36634</v>
      </c>
      <c r="B1209" s="10">
        <v>7.726858</v>
      </c>
      <c r="C1209" s="2">
        <v>4.9281860000000002</v>
      </c>
    </row>
    <row r="1210" spans="1:3" ht="12.95" customHeight="1" x14ac:dyDescent="0.2">
      <c r="A1210" s="9">
        <v>36635</v>
      </c>
      <c r="B1210" s="10">
        <v>7.7220440000000004</v>
      </c>
      <c r="C1210" s="2">
        <v>4.9126700000000003</v>
      </c>
    </row>
    <row r="1211" spans="1:3" ht="12.95" customHeight="1" x14ac:dyDescent="0.2">
      <c r="A1211" s="9">
        <v>36636</v>
      </c>
      <c r="B1211" s="10">
        <v>7.7283239999999997</v>
      </c>
      <c r="C1211" s="2">
        <v>4.9111510000000003</v>
      </c>
    </row>
    <row r="1212" spans="1:3" ht="12.95" customHeight="1" x14ac:dyDescent="0.2">
      <c r="A1212" s="9">
        <v>36637</v>
      </c>
      <c r="B1212" s="10">
        <v>7.720847</v>
      </c>
      <c r="C1212" s="2">
        <v>4.9144441600000004</v>
      </c>
    </row>
    <row r="1213" spans="1:3" ht="12.95" customHeight="1" x14ac:dyDescent="0.2">
      <c r="A1213" s="9">
        <v>36638</v>
      </c>
      <c r="B1213" s="10">
        <v>7.7205789999999999</v>
      </c>
      <c r="C1213" s="2">
        <v>4.9127130000000001</v>
      </c>
    </row>
    <row r="1214" spans="1:3" ht="12.95" customHeight="1" x14ac:dyDescent="0.2">
      <c r="A1214" s="9">
        <v>36639</v>
      </c>
      <c r="B1214" s="10">
        <v>7.7205789999999999</v>
      </c>
      <c r="C1214" s="2">
        <v>4.9127130000000001</v>
      </c>
    </row>
    <row r="1215" spans="1:3" ht="12.95" customHeight="1" x14ac:dyDescent="0.2">
      <c r="A1215" s="9">
        <v>36640</v>
      </c>
      <c r="B1215" s="10">
        <v>7.7205789999999999</v>
      </c>
      <c r="C1215" s="2">
        <v>4.9127130000000001</v>
      </c>
    </row>
    <row r="1216" spans="1:3" ht="12.95" customHeight="1" x14ac:dyDescent="0.2">
      <c r="A1216" s="9">
        <v>36641</v>
      </c>
      <c r="B1216" s="10">
        <v>7.7205789999999999</v>
      </c>
      <c r="C1216" s="2">
        <v>4.9127130000000001</v>
      </c>
    </row>
    <row r="1217" spans="1:3" ht="12.95" customHeight="1" x14ac:dyDescent="0.2">
      <c r="A1217" s="9">
        <v>36642</v>
      </c>
      <c r="B1217" s="10">
        <v>7.7252809999999998</v>
      </c>
      <c r="C1217" s="2">
        <v>4.918641</v>
      </c>
    </row>
    <row r="1218" spans="1:3" ht="12.95" customHeight="1" x14ac:dyDescent="0.2">
      <c r="A1218" s="9">
        <v>36643</v>
      </c>
      <c r="B1218" s="10">
        <v>7.7177137</v>
      </c>
      <c r="C1218" s="2">
        <v>4.9081239999999999</v>
      </c>
    </row>
    <row r="1219" spans="1:3" ht="12.95" customHeight="1" x14ac:dyDescent="0.2">
      <c r="A1219" s="9">
        <v>36644</v>
      </c>
      <c r="B1219" s="10">
        <v>7.7283499999999998</v>
      </c>
      <c r="C1219" s="2">
        <v>4.9114760000000004</v>
      </c>
    </row>
    <row r="1220" spans="1:3" ht="12.95" customHeight="1" x14ac:dyDescent="0.2">
      <c r="A1220" s="9">
        <v>36645</v>
      </c>
      <c r="B1220" s="10">
        <v>7.7102009999999996</v>
      </c>
      <c r="C1220" s="2">
        <v>4.9105210000000001</v>
      </c>
    </row>
    <row r="1221" spans="1:3" ht="12.95" customHeight="1" x14ac:dyDescent="0.2">
      <c r="A1221" s="9">
        <v>36646</v>
      </c>
      <c r="B1221" s="10">
        <v>7.7102009999999996</v>
      </c>
      <c r="C1221" s="2">
        <v>4.9105210000000001</v>
      </c>
    </row>
    <row r="1222" spans="1:3" ht="12.95" customHeight="1" x14ac:dyDescent="0.2">
      <c r="A1222" s="9">
        <v>36647</v>
      </c>
      <c r="B1222" s="10">
        <v>7.7102009999999996</v>
      </c>
      <c r="C1222" s="2">
        <v>4.9105210000000001</v>
      </c>
    </row>
    <row r="1223" spans="1:3" ht="12.95" customHeight="1" x14ac:dyDescent="0.2">
      <c r="A1223" s="9">
        <v>36648</v>
      </c>
      <c r="B1223" s="10">
        <v>7.7102009999999996</v>
      </c>
      <c r="C1223" s="2">
        <v>4.9105210000000001</v>
      </c>
    </row>
    <row r="1224" spans="1:3" ht="12.95" customHeight="1" x14ac:dyDescent="0.2">
      <c r="A1224" s="9">
        <v>36649</v>
      </c>
      <c r="B1224" s="10">
        <v>7.7222900000000001</v>
      </c>
      <c r="C1224" s="2">
        <v>4.9506969999999999</v>
      </c>
    </row>
    <row r="1225" spans="1:3" ht="12.95" customHeight="1" x14ac:dyDescent="0.2">
      <c r="A1225" s="9">
        <v>36650</v>
      </c>
      <c r="B1225" s="10">
        <v>7.7053440000000002</v>
      </c>
      <c r="C1225" s="2">
        <v>4.9653910000000003</v>
      </c>
    </row>
    <row r="1226" spans="1:3" ht="12.95" customHeight="1" x14ac:dyDescent="0.2">
      <c r="A1226" s="9">
        <v>36651</v>
      </c>
      <c r="B1226" s="10">
        <v>7.7142580000000001</v>
      </c>
      <c r="C1226" s="2">
        <v>4.9957250000000002</v>
      </c>
    </row>
    <row r="1227" spans="1:3" ht="12.95" customHeight="1" x14ac:dyDescent="0.2">
      <c r="A1227" s="9">
        <v>36652</v>
      </c>
      <c r="B1227" s="10">
        <v>7.7041909999999998</v>
      </c>
      <c r="C1227" s="2">
        <v>4.9759739999999999</v>
      </c>
    </row>
    <row r="1228" spans="1:3" ht="12.95" customHeight="1" x14ac:dyDescent="0.2">
      <c r="A1228" s="9">
        <v>36653</v>
      </c>
      <c r="B1228" s="10">
        <v>7.7041909999999998</v>
      </c>
      <c r="C1228" s="2">
        <v>4.9759739999999999</v>
      </c>
    </row>
    <row r="1229" spans="1:3" ht="12.95" customHeight="1" x14ac:dyDescent="0.2">
      <c r="A1229" s="9">
        <v>36654</v>
      </c>
      <c r="B1229" s="10">
        <v>7.7041909999999998</v>
      </c>
      <c r="C1229" s="2">
        <v>4.9759739999999999</v>
      </c>
    </row>
    <row r="1230" spans="1:3" ht="12.95" customHeight="1" x14ac:dyDescent="0.2">
      <c r="A1230" s="9">
        <v>36655</v>
      </c>
      <c r="B1230" s="10">
        <v>7.700844</v>
      </c>
      <c r="C1230" s="2">
        <v>4.966297</v>
      </c>
    </row>
    <row r="1231" spans="1:3" ht="12.95" customHeight="1" x14ac:dyDescent="0.2">
      <c r="A1231" s="9">
        <v>36656</v>
      </c>
      <c r="B1231" s="10">
        <v>7.6966049999999999</v>
      </c>
      <c r="C1231" s="2">
        <v>4.9718840000000002</v>
      </c>
    </row>
    <row r="1232" spans="1:3" ht="12.95" customHeight="1" x14ac:dyDescent="0.2">
      <c r="A1232" s="9">
        <v>36657</v>
      </c>
      <c r="B1232" s="10">
        <v>7.703919</v>
      </c>
      <c r="C1232" s="2">
        <v>4.9521449999999998</v>
      </c>
    </row>
    <row r="1233" spans="1:3" ht="12.95" customHeight="1" x14ac:dyDescent="0.2">
      <c r="A1233" s="9">
        <v>36658</v>
      </c>
      <c r="B1233" s="10">
        <v>7.6889279999999998</v>
      </c>
      <c r="C1233" s="2">
        <v>4.9437990000000003</v>
      </c>
    </row>
    <row r="1234" spans="1:3" ht="12.95" customHeight="1" x14ac:dyDescent="0.2">
      <c r="A1234" s="9">
        <v>36659</v>
      </c>
      <c r="B1234" s="10">
        <v>7.6966789999999996</v>
      </c>
      <c r="C1234" s="2">
        <v>4.9497159999999996</v>
      </c>
    </row>
    <row r="1235" spans="1:3" ht="12.95" customHeight="1" x14ac:dyDescent="0.2">
      <c r="A1235" s="9">
        <v>36660</v>
      </c>
      <c r="B1235" s="10">
        <v>7.6966789999999996</v>
      </c>
      <c r="C1235" s="2">
        <v>4.9497159999999996</v>
      </c>
    </row>
    <row r="1236" spans="1:3" ht="12.95" customHeight="1" x14ac:dyDescent="0.2">
      <c r="A1236" s="9">
        <v>36661</v>
      </c>
      <c r="B1236" s="10">
        <v>7.6966789999999996</v>
      </c>
      <c r="C1236" s="2">
        <v>4.9497159999999996</v>
      </c>
    </row>
    <row r="1237" spans="1:3" ht="12.95" customHeight="1" x14ac:dyDescent="0.2">
      <c r="A1237" s="9">
        <v>36662</v>
      </c>
      <c r="B1237" s="10">
        <v>7.6973760000000002</v>
      </c>
      <c r="C1237" s="2">
        <v>4.9493270000000003</v>
      </c>
    </row>
    <row r="1238" spans="1:3" ht="12.95" customHeight="1" x14ac:dyDescent="0.2">
      <c r="A1238" s="9">
        <v>36663</v>
      </c>
      <c r="B1238" s="10">
        <v>7.6934560000000003</v>
      </c>
      <c r="C1238" s="2">
        <v>4.9536410000000002</v>
      </c>
    </row>
    <row r="1239" spans="1:3" ht="12.95" customHeight="1" x14ac:dyDescent="0.2">
      <c r="A1239" s="9">
        <v>36664</v>
      </c>
      <c r="B1239" s="10">
        <v>7.6951559999999999</v>
      </c>
      <c r="C1239" s="2">
        <v>4.9711949999999998</v>
      </c>
    </row>
    <row r="1240" spans="1:3" ht="12.95" customHeight="1" x14ac:dyDescent="0.2">
      <c r="A1240" s="9">
        <v>36665</v>
      </c>
      <c r="B1240" s="10">
        <v>7.7035099999999996</v>
      </c>
      <c r="C1240" s="2">
        <v>4.9608780000000001</v>
      </c>
    </row>
    <row r="1241" spans="1:3" ht="12.95" customHeight="1" x14ac:dyDescent="0.2">
      <c r="A1241" s="9">
        <v>36666</v>
      </c>
      <c r="B1241" s="10">
        <v>7.6886150000000004</v>
      </c>
      <c r="C1241" s="2">
        <v>4.956448</v>
      </c>
    </row>
    <row r="1242" spans="1:3" ht="12.95" customHeight="1" x14ac:dyDescent="0.2">
      <c r="A1242" s="9">
        <v>36667</v>
      </c>
      <c r="B1242" s="10">
        <v>7.6886150000000004</v>
      </c>
      <c r="C1242" s="2">
        <v>4.956448</v>
      </c>
    </row>
    <row r="1243" spans="1:3" ht="12.95" customHeight="1" x14ac:dyDescent="0.2">
      <c r="A1243" s="9">
        <v>36668</v>
      </c>
      <c r="B1243" s="10">
        <v>7.6886150000000004</v>
      </c>
      <c r="C1243" s="2">
        <v>4.956448</v>
      </c>
    </row>
    <row r="1244" spans="1:3" ht="12.95" customHeight="1" x14ac:dyDescent="0.2">
      <c r="A1244" s="9">
        <v>36669</v>
      </c>
      <c r="B1244" s="10">
        <v>7.689203</v>
      </c>
      <c r="C1244" s="2">
        <v>4.952312</v>
      </c>
    </row>
    <row r="1245" spans="1:3" ht="12.95" customHeight="1" x14ac:dyDescent="0.2">
      <c r="A1245" s="9">
        <v>36670</v>
      </c>
      <c r="B1245" s="10">
        <v>7.6861420000000003</v>
      </c>
      <c r="C1245" s="2">
        <v>4.9128959999999999</v>
      </c>
    </row>
    <row r="1246" spans="1:3" ht="12.95" customHeight="1" x14ac:dyDescent="0.2">
      <c r="A1246" s="9">
        <v>36671</v>
      </c>
      <c r="B1246" s="10">
        <v>7.6802989999999998</v>
      </c>
      <c r="C1246" s="2">
        <v>4.9124990000000004</v>
      </c>
    </row>
    <row r="1247" spans="1:3" ht="12.95" customHeight="1" x14ac:dyDescent="0.2">
      <c r="A1247" s="9">
        <v>36672</v>
      </c>
      <c r="B1247" s="10">
        <v>7.6882219999999997</v>
      </c>
      <c r="C1247" s="2">
        <v>4.9316760000000004</v>
      </c>
    </row>
    <row r="1248" spans="1:3" ht="12.95" customHeight="1" x14ac:dyDescent="0.2">
      <c r="A1248" s="9">
        <v>36673</v>
      </c>
      <c r="B1248" s="10">
        <v>7.6797769999999996</v>
      </c>
      <c r="C1248" s="2">
        <v>4.9131859999999996</v>
      </c>
    </row>
    <row r="1249" spans="1:3" ht="12.95" customHeight="1" x14ac:dyDescent="0.2">
      <c r="A1249" s="9">
        <v>36674</v>
      </c>
      <c r="B1249" s="10">
        <v>7.6797769999999996</v>
      </c>
      <c r="C1249" s="2">
        <v>4.9131859999999996</v>
      </c>
    </row>
    <row r="1250" spans="1:3" ht="12.95" customHeight="1" x14ac:dyDescent="0.2">
      <c r="A1250" s="9">
        <v>36675</v>
      </c>
      <c r="B1250" s="10">
        <v>7.6797769999999996</v>
      </c>
      <c r="C1250" s="2">
        <v>4.9131859999999996</v>
      </c>
    </row>
    <row r="1251" spans="1:3" ht="12.95" customHeight="1" x14ac:dyDescent="0.2">
      <c r="A1251" s="9">
        <v>36676</v>
      </c>
      <c r="B1251" s="10">
        <v>7.6837900000000001</v>
      </c>
      <c r="C1251" s="2">
        <v>4.904236</v>
      </c>
    </row>
    <row r="1252" spans="1:3" ht="12.95" customHeight="1" x14ac:dyDescent="0.2">
      <c r="A1252" s="9">
        <v>36677</v>
      </c>
      <c r="B1252" s="10">
        <v>7.6837900000000001</v>
      </c>
      <c r="C1252" s="2">
        <v>4.904236</v>
      </c>
    </row>
    <row r="1253" spans="1:3" ht="12.95" customHeight="1" x14ac:dyDescent="0.2">
      <c r="A1253" s="9">
        <v>36678</v>
      </c>
      <c r="B1253" s="10">
        <v>7.6723990000000004</v>
      </c>
      <c r="C1253" s="2">
        <v>4.8882479999999999</v>
      </c>
    </row>
    <row r="1254" spans="1:3" ht="12.95" customHeight="1" x14ac:dyDescent="0.2">
      <c r="A1254" s="9">
        <v>36679</v>
      </c>
      <c r="B1254" s="10">
        <v>7.6808550000000002</v>
      </c>
      <c r="C1254" s="2">
        <v>4.8833250000000001</v>
      </c>
    </row>
    <row r="1255" spans="1:3" ht="12.95" customHeight="1" x14ac:dyDescent="0.2">
      <c r="A1255" s="9">
        <v>36680</v>
      </c>
      <c r="B1255" s="10">
        <v>7.6708939999999997</v>
      </c>
      <c r="C1255" s="2">
        <v>4.8816350000000002</v>
      </c>
    </row>
    <row r="1256" spans="1:3" ht="12.95" customHeight="1" x14ac:dyDescent="0.2">
      <c r="A1256" s="9">
        <v>36681</v>
      </c>
      <c r="B1256" s="10">
        <v>7.6708939999999997</v>
      </c>
      <c r="C1256" s="2">
        <v>4.8816350000000002</v>
      </c>
    </row>
    <row r="1257" spans="1:3" ht="12.95" customHeight="1" x14ac:dyDescent="0.2">
      <c r="A1257" s="9">
        <v>36682</v>
      </c>
      <c r="B1257" s="10">
        <v>7.6708939999999997</v>
      </c>
      <c r="C1257" s="2">
        <v>4.8816350000000002</v>
      </c>
    </row>
    <row r="1258" spans="1:3" ht="12.95" customHeight="1" x14ac:dyDescent="0.2">
      <c r="A1258" s="9">
        <v>36683</v>
      </c>
      <c r="B1258" s="10">
        <v>7.6672320000000003</v>
      </c>
      <c r="C1258" s="2">
        <v>4.8729719999999999</v>
      </c>
    </row>
    <row r="1259" spans="1:3" ht="12.95" customHeight="1" x14ac:dyDescent="0.2">
      <c r="A1259" s="9">
        <v>36684</v>
      </c>
      <c r="B1259" s="10">
        <v>7.6649269999999996</v>
      </c>
      <c r="C1259" s="2">
        <v>4.8700869999999998</v>
      </c>
    </row>
    <row r="1260" spans="1:3" ht="12.95" customHeight="1" x14ac:dyDescent="0.2">
      <c r="A1260" s="9">
        <v>36685</v>
      </c>
      <c r="B1260" s="10">
        <v>7.6686949999999996</v>
      </c>
      <c r="C1260" s="2">
        <v>4.8878409999999999</v>
      </c>
    </row>
    <row r="1261" spans="1:3" ht="12.95" customHeight="1" x14ac:dyDescent="0.2">
      <c r="A1261" s="9">
        <v>36686</v>
      </c>
      <c r="B1261" s="10">
        <v>7.6622630000000003</v>
      </c>
      <c r="C1261" s="2">
        <v>4.8960400000000002</v>
      </c>
    </row>
    <row r="1262" spans="1:3" ht="12.95" customHeight="1" x14ac:dyDescent="0.2">
      <c r="A1262" s="9">
        <v>36687</v>
      </c>
      <c r="B1262" s="10">
        <v>7.6671940000000003</v>
      </c>
      <c r="C1262" s="2">
        <v>4.8950680000000002</v>
      </c>
    </row>
    <row r="1263" spans="1:3" ht="12.95" customHeight="1" x14ac:dyDescent="0.2">
      <c r="A1263" s="9">
        <v>36688</v>
      </c>
      <c r="B1263" s="10">
        <v>7.6671940000000003</v>
      </c>
      <c r="C1263" s="2">
        <v>4.8950680000000002</v>
      </c>
    </row>
    <row r="1264" spans="1:3" ht="12.95" customHeight="1" x14ac:dyDescent="0.2">
      <c r="A1264" s="9">
        <v>36689</v>
      </c>
      <c r="B1264" s="10">
        <v>7.6671940000000003</v>
      </c>
      <c r="C1264" s="2">
        <v>4.8950680000000002</v>
      </c>
    </row>
    <row r="1265" spans="1:3" ht="12.95" customHeight="1" x14ac:dyDescent="0.2">
      <c r="A1265" s="9">
        <v>36690</v>
      </c>
      <c r="B1265" s="10">
        <v>7.6537470000000001</v>
      </c>
      <c r="C1265" s="2">
        <v>4.8987809999999996</v>
      </c>
    </row>
    <row r="1266" spans="1:3" ht="12.95" customHeight="1" x14ac:dyDescent="0.2">
      <c r="A1266" s="9">
        <v>36691</v>
      </c>
      <c r="B1266" s="10">
        <v>7.6607349999999999</v>
      </c>
      <c r="C1266" s="2">
        <v>4.8998720000000002</v>
      </c>
    </row>
    <row r="1267" spans="1:3" ht="12.95" customHeight="1" x14ac:dyDescent="0.2">
      <c r="A1267" s="9">
        <v>36692</v>
      </c>
      <c r="B1267" s="10">
        <v>7.6539460000000004</v>
      </c>
      <c r="C1267" s="2">
        <v>4.8967049999999999</v>
      </c>
    </row>
    <row r="1268" spans="1:3" ht="12.95" customHeight="1" x14ac:dyDescent="0.2">
      <c r="A1268" s="9">
        <v>36693</v>
      </c>
      <c r="B1268" s="10">
        <v>7.6565669999999999</v>
      </c>
      <c r="C1268" s="2">
        <v>4.9003880000000004</v>
      </c>
    </row>
    <row r="1269" spans="1:3" ht="12.95" customHeight="1" x14ac:dyDescent="0.2">
      <c r="A1269" s="9">
        <v>36694</v>
      </c>
      <c r="B1269" s="10">
        <v>7.6581710000000003</v>
      </c>
      <c r="C1269" s="2">
        <v>4.9083540000000001</v>
      </c>
    </row>
    <row r="1270" spans="1:3" ht="12.95" customHeight="1" x14ac:dyDescent="0.2">
      <c r="A1270" s="9">
        <v>36695</v>
      </c>
      <c r="B1270" s="10">
        <v>7.6581710000000003</v>
      </c>
      <c r="C1270" s="2">
        <v>4.9083540000000001</v>
      </c>
    </row>
    <row r="1271" spans="1:3" ht="12.95" customHeight="1" x14ac:dyDescent="0.2">
      <c r="A1271" s="9">
        <v>36696</v>
      </c>
      <c r="B1271" s="10">
        <v>7.6581710000000003</v>
      </c>
      <c r="C1271" s="2">
        <v>4.9083540000000001</v>
      </c>
    </row>
    <row r="1272" spans="1:3" ht="12.95" customHeight="1" x14ac:dyDescent="0.2">
      <c r="A1272" s="9">
        <v>36697</v>
      </c>
      <c r="B1272" s="10">
        <v>7.6430509999999998</v>
      </c>
      <c r="C1272" s="2">
        <v>4.8936010000000003</v>
      </c>
    </row>
    <row r="1273" spans="1:3" ht="12.95" customHeight="1" x14ac:dyDescent="0.2">
      <c r="A1273" s="9">
        <v>36698</v>
      </c>
      <c r="B1273" s="10">
        <v>7.6447859999999999</v>
      </c>
      <c r="C1273" s="2">
        <v>4.9042760000000003</v>
      </c>
    </row>
    <row r="1274" spans="1:3" ht="12.95" customHeight="1" x14ac:dyDescent="0.2">
      <c r="A1274" s="9">
        <v>36699</v>
      </c>
      <c r="B1274" s="10">
        <v>7.6461309999999996</v>
      </c>
      <c r="C1274" s="2">
        <v>4.9256789999999997</v>
      </c>
    </row>
    <row r="1275" spans="1:3" ht="12.95" customHeight="1" x14ac:dyDescent="0.2">
      <c r="A1275" s="9">
        <v>36700</v>
      </c>
      <c r="B1275" s="10">
        <v>7.6461309999999996</v>
      </c>
      <c r="C1275" s="2">
        <v>4.9256789999999997</v>
      </c>
    </row>
    <row r="1276" spans="1:3" ht="12.95" customHeight="1" x14ac:dyDescent="0.2">
      <c r="A1276" s="9">
        <v>36701</v>
      </c>
      <c r="B1276" s="10">
        <v>7.6440299999999999</v>
      </c>
      <c r="C1276" s="2">
        <v>4.9376850000000001</v>
      </c>
    </row>
    <row r="1277" spans="1:3" ht="12.95" customHeight="1" x14ac:dyDescent="0.2">
      <c r="A1277" s="9">
        <v>36702</v>
      </c>
      <c r="B1277" s="10">
        <v>7.6440299999999999</v>
      </c>
      <c r="C1277" s="2">
        <v>4.9376850000000001</v>
      </c>
    </row>
    <row r="1278" spans="1:3" ht="12.95" customHeight="1" x14ac:dyDescent="0.2">
      <c r="A1278" s="9">
        <v>36703</v>
      </c>
      <c r="B1278" s="10">
        <v>7.6440299999999999</v>
      </c>
      <c r="C1278" s="2">
        <v>4.9376850000000001</v>
      </c>
    </row>
    <row r="1279" spans="1:3" ht="12.95" customHeight="1" x14ac:dyDescent="0.2">
      <c r="A1279" s="9">
        <v>36704</v>
      </c>
      <c r="B1279" s="10">
        <v>7.6405430000000001</v>
      </c>
      <c r="C1279" s="2">
        <v>4.9325650000000003</v>
      </c>
    </row>
    <row r="1280" spans="1:3" ht="12.95" customHeight="1" x14ac:dyDescent="0.2">
      <c r="A1280" s="9">
        <v>36705</v>
      </c>
      <c r="B1280" s="10">
        <v>7.6411499999999997</v>
      </c>
      <c r="C1280" s="2">
        <v>4.9390150000000004</v>
      </c>
    </row>
    <row r="1281" spans="1:3" ht="12.95" customHeight="1" x14ac:dyDescent="0.2">
      <c r="A1281" s="9">
        <v>36706</v>
      </c>
      <c r="B1281" s="10">
        <v>7.636368</v>
      </c>
      <c r="C1281" s="2">
        <v>4.9349670000000003</v>
      </c>
    </row>
    <row r="1282" spans="1:3" ht="12.95" customHeight="1" x14ac:dyDescent="0.2">
      <c r="A1282" s="9">
        <v>36707</v>
      </c>
      <c r="B1282" s="10">
        <v>7.6391080000000002</v>
      </c>
      <c r="C1282" s="2">
        <v>4.9100840000000003</v>
      </c>
    </row>
    <row r="1283" spans="1:3" ht="12.95" customHeight="1" x14ac:dyDescent="0.2">
      <c r="A1283" s="9">
        <v>36708</v>
      </c>
      <c r="B1283" s="10">
        <v>7.6333393999999997</v>
      </c>
      <c r="C1283" s="2">
        <v>4.8932010000000004</v>
      </c>
    </row>
    <row r="1284" spans="1:3" ht="12.95" customHeight="1" x14ac:dyDescent="0.2">
      <c r="A1284" s="9">
        <v>36709</v>
      </c>
      <c r="B1284" s="10">
        <v>7.6333393999999997</v>
      </c>
      <c r="C1284" s="2">
        <v>4.8932010000000004</v>
      </c>
    </row>
    <row r="1285" spans="1:3" ht="12.95" customHeight="1" x14ac:dyDescent="0.2">
      <c r="A1285" s="9">
        <v>36710</v>
      </c>
      <c r="B1285" s="10">
        <v>7.6333393999999997</v>
      </c>
      <c r="C1285" s="2">
        <v>4.8932010000000004</v>
      </c>
    </row>
    <row r="1286" spans="1:3" ht="12.95" customHeight="1" x14ac:dyDescent="0.2">
      <c r="A1286" s="9">
        <v>36711</v>
      </c>
      <c r="B1286" s="10">
        <v>7.6377309999999996</v>
      </c>
      <c r="C1286" s="2">
        <v>4.9142520000000003</v>
      </c>
    </row>
    <row r="1287" spans="1:3" ht="12.95" customHeight="1" x14ac:dyDescent="0.2">
      <c r="A1287" s="9">
        <v>36712</v>
      </c>
      <c r="B1287" s="10">
        <v>7.6269729999999996</v>
      </c>
      <c r="C1287" s="2">
        <v>4.9098579999999998</v>
      </c>
    </row>
    <row r="1288" spans="1:3" ht="12.95" customHeight="1" x14ac:dyDescent="0.2">
      <c r="A1288" s="9">
        <v>36713</v>
      </c>
      <c r="B1288" s="10">
        <v>7.6268820000000002</v>
      </c>
      <c r="C1288" s="2">
        <v>4.915178</v>
      </c>
    </row>
    <row r="1289" spans="1:3" ht="12.95" customHeight="1" x14ac:dyDescent="0.2">
      <c r="A1289" s="9">
        <v>36714</v>
      </c>
      <c r="B1289" s="10">
        <v>7.6176729999999999</v>
      </c>
      <c r="C1289" s="2">
        <v>4.9187529999999997</v>
      </c>
    </row>
    <row r="1290" spans="1:3" ht="12.95" customHeight="1" x14ac:dyDescent="0.2">
      <c r="A1290" s="9">
        <v>36715</v>
      </c>
      <c r="B1290" s="10">
        <v>7.6177169999999998</v>
      </c>
      <c r="C1290" s="2">
        <v>4.9264159999999997</v>
      </c>
    </row>
    <row r="1291" spans="1:3" ht="12.95" customHeight="1" x14ac:dyDescent="0.2">
      <c r="A1291" s="9">
        <v>36716</v>
      </c>
      <c r="B1291" s="10">
        <v>7.6177169999999998</v>
      </c>
      <c r="C1291" s="2">
        <v>4.9264159999999997</v>
      </c>
    </row>
    <row r="1292" spans="1:3" ht="12.95" customHeight="1" x14ac:dyDescent="0.2">
      <c r="A1292" s="9">
        <v>36717</v>
      </c>
      <c r="B1292" s="10">
        <v>7.6177169999999998</v>
      </c>
      <c r="C1292" s="2">
        <v>4.9264159999999997</v>
      </c>
    </row>
    <row r="1293" spans="1:3" ht="12.95" customHeight="1" x14ac:dyDescent="0.2">
      <c r="A1293" s="9">
        <v>36718</v>
      </c>
      <c r="B1293" s="10">
        <v>7.6217810000000004</v>
      </c>
      <c r="C1293" s="2">
        <v>4.9300009999999999</v>
      </c>
    </row>
    <row r="1294" spans="1:3" ht="12.95" customHeight="1" x14ac:dyDescent="0.2">
      <c r="A1294" s="9">
        <v>36719</v>
      </c>
      <c r="B1294" s="10">
        <v>7.6128179999999999</v>
      </c>
      <c r="C1294" s="2">
        <v>4.9035859999999998</v>
      </c>
    </row>
    <row r="1295" spans="1:3" ht="12.95" customHeight="1" x14ac:dyDescent="0.2">
      <c r="A1295" s="9">
        <v>36720</v>
      </c>
      <c r="B1295" s="10">
        <v>7.6183009999999998</v>
      </c>
      <c r="C1295" s="2">
        <v>4.9074340000000003</v>
      </c>
    </row>
    <row r="1296" spans="1:3" ht="12.95" customHeight="1" x14ac:dyDescent="0.2">
      <c r="A1296" s="9">
        <v>36721</v>
      </c>
      <c r="B1296" s="10">
        <v>7.6103810000000003</v>
      </c>
      <c r="C1296" s="2">
        <v>4.8953949999999997</v>
      </c>
    </row>
    <row r="1297" spans="1:3" ht="12.95" customHeight="1" x14ac:dyDescent="0.2">
      <c r="A1297" s="9">
        <v>36722</v>
      </c>
      <c r="B1297" s="10">
        <v>7.6144119999999997</v>
      </c>
      <c r="C1297" s="2">
        <v>4.9204600000000003</v>
      </c>
    </row>
    <row r="1298" spans="1:3" ht="12.95" customHeight="1" x14ac:dyDescent="0.2">
      <c r="A1298" s="9">
        <v>36723</v>
      </c>
      <c r="B1298" s="10">
        <v>7.6144119999999997</v>
      </c>
      <c r="C1298" s="2">
        <v>4.9204600000000003</v>
      </c>
    </row>
    <row r="1299" spans="1:3" ht="12.95" customHeight="1" x14ac:dyDescent="0.2">
      <c r="A1299" s="9">
        <v>36724</v>
      </c>
      <c r="B1299" s="10">
        <v>7.6144119999999997</v>
      </c>
      <c r="C1299" s="2">
        <v>4.9204600000000003</v>
      </c>
    </row>
    <row r="1300" spans="1:3" ht="12.95" customHeight="1" x14ac:dyDescent="0.2">
      <c r="A1300" s="9">
        <v>36725</v>
      </c>
      <c r="B1300" s="10">
        <v>7.602665</v>
      </c>
      <c r="C1300" s="2">
        <v>4.9169999999999998</v>
      </c>
    </row>
    <row r="1301" spans="1:3" ht="12.95" customHeight="1" x14ac:dyDescent="0.2">
      <c r="A1301" s="9">
        <v>36726</v>
      </c>
      <c r="B1301" s="10">
        <v>7.6034740000000003</v>
      </c>
      <c r="C1301" s="2">
        <v>4.9076829999999996</v>
      </c>
    </row>
    <row r="1302" spans="1:3" ht="12.95" customHeight="1" x14ac:dyDescent="0.2">
      <c r="A1302" s="9">
        <v>36727</v>
      </c>
      <c r="B1302" s="10">
        <v>7.6019759999999996</v>
      </c>
      <c r="C1302" s="2">
        <v>4.9133760000000004</v>
      </c>
    </row>
    <row r="1303" spans="1:3" ht="12.95" customHeight="1" x14ac:dyDescent="0.2">
      <c r="A1303" s="9">
        <v>36728</v>
      </c>
      <c r="B1303" s="10">
        <v>7.6021850000000004</v>
      </c>
      <c r="C1303" s="2">
        <v>4.9078020000000002</v>
      </c>
    </row>
    <row r="1304" spans="1:3" ht="12.95" customHeight="1" x14ac:dyDescent="0.2">
      <c r="A1304" s="9">
        <v>36729</v>
      </c>
      <c r="B1304" s="10">
        <v>7.5955729999999999</v>
      </c>
      <c r="C1304" s="2">
        <v>4.8981579999999996</v>
      </c>
    </row>
    <row r="1305" spans="1:3" ht="12.95" customHeight="1" x14ac:dyDescent="0.2">
      <c r="A1305" s="9">
        <v>36730</v>
      </c>
      <c r="B1305" s="10">
        <v>7.5955729999999999</v>
      </c>
      <c r="C1305" s="2">
        <v>4.8981579999999996</v>
      </c>
    </row>
    <row r="1306" spans="1:3" ht="12.95" customHeight="1" x14ac:dyDescent="0.2">
      <c r="A1306" s="9">
        <v>36731</v>
      </c>
      <c r="B1306" s="10">
        <v>7.5955729999999999</v>
      </c>
      <c r="C1306" s="2">
        <v>4.8981579999999996</v>
      </c>
    </row>
    <row r="1307" spans="1:3" ht="12.95" customHeight="1" x14ac:dyDescent="0.2">
      <c r="A1307" s="9">
        <v>36732</v>
      </c>
      <c r="B1307" s="10">
        <v>7.5908930000000003</v>
      </c>
      <c r="C1307" s="2">
        <v>4.8812889999999998</v>
      </c>
    </row>
    <row r="1308" spans="1:3" ht="12.95" customHeight="1" x14ac:dyDescent="0.2">
      <c r="A1308" s="9">
        <v>36733</v>
      </c>
      <c r="B1308" s="10">
        <v>7.5953869999999997</v>
      </c>
      <c r="C1308" s="2">
        <v>4.8876359999999996</v>
      </c>
    </row>
    <row r="1309" spans="1:3" ht="12.95" customHeight="1" x14ac:dyDescent="0.2">
      <c r="A1309" s="9">
        <v>36734</v>
      </c>
      <c r="B1309" s="10">
        <v>7.5937039999999998</v>
      </c>
      <c r="C1309" s="2">
        <v>4.8925349999999996</v>
      </c>
    </row>
    <row r="1310" spans="1:3" ht="12.95" customHeight="1" x14ac:dyDescent="0.2">
      <c r="A1310" s="9">
        <v>36735</v>
      </c>
      <c r="B1310" s="10">
        <v>7.5952599999999997</v>
      </c>
      <c r="C1310" s="2">
        <v>4.8903869999999996</v>
      </c>
    </row>
    <row r="1311" spans="1:3" ht="12.95" customHeight="1" x14ac:dyDescent="0.2">
      <c r="A1311" s="9">
        <v>36736</v>
      </c>
      <c r="B1311" s="10">
        <v>7.6007730000000002</v>
      </c>
      <c r="C1311" s="2">
        <v>4.9081580000000002</v>
      </c>
    </row>
    <row r="1312" spans="1:3" ht="12.95" customHeight="1" x14ac:dyDescent="0.2">
      <c r="A1312" s="9">
        <v>36737</v>
      </c>
      <c r="B1312" s="10">
        <v>7.6007730000000002</v>
      </c>
      <c r="C1312" s="2">
        <v>4.9081580000000002</v>
      </c>
    </row>
    <row r="1313" spans="1:3" ht="12.95" customHeight="1" x14ac:dyDescent="0.2">
      <c r="A1313" s="9">
        <v>36738</v>
      </c>
      <c r="B1313" s="10">
        <v>7.6007730000000002</v>
      </c>
      <c r="C1313" s="2">
        <v>4.9081580000000002</v>
      </c>
    </row>
    <row r="1314" spans="1:3" ht="12.95" customHeight="1" x14ac:dyDescent="0.2">
      <c r="A1314" s="9">
        <v>36739</v>
      </c>
      <c r="B1314" s="10">
        <v>7.5930900000000001</v>
      </c>
      <c r="C1314" s="2">
        <v>4.906682</v>
      </c>
    </row>
    <row r="1315" spans="1:3" ht="12.95" customHeight="1" x14ac:dyDescent="0.2">
      <c r="A1315" s="9">
        <v>36740</v>
      </c>
      <c r="B1315" s="10">
        <v>7.5893839999999999</v>
      </c>
      <c r="C1315" s="2">
        <v>4.9084099999999999</v>
      </c>
    </row>
    <row r="1316" spans="1:3" ht="12.95" customHeight="1" x14ac:dyDescent="0.2">
      <c r="A1316" s="9">
        <v>36741</v>
      </c>
      <c r="B1316" s="10">
        <v>7.591024</v>
      </c>
      <c r="C1316" s="2">
        <v>4.9180590000000004</v>
      </c>
    </row>
    <row r="1317" spans="1:3" ht="12.95" customHeight="1" x14ac:dyDescent="0.2">
      <c r="A1317" s="9">
        <v>36742</v>
      </c>
      <c r="B1317" s="10">
        <v>7.5871750000000002</v>
      </c>
      <c r="C1317" s="2">
        <v>4.9171579999999997</v>
      </c>
    </row>
    <row r="1318" spans="1:3" ht="12.95" customHeight="1" x14ac:dyDescent="0.2">
      <c r="A1318" s="9">
        <v>36743</v>
      </c>
      <c r="B1318" s="10">
        <v>7.5863360000000002</v>
      </c>
      <c r="C1318" s="2">
        <v>4.9108859999999996</v>
      </c>
    </row>
    <row r="1319" spans="1:3" ht="12.95" customHeight="1" x14ac:dyDescent="0.2">
      <c r="A1319" s="9">
        <v>36744</v>
      </c>
      <c r="B1319" s="10">
        <v>7.5863360000000002</v>
      </c>
      <c r="C1319" s="2">
        <v>4.9108859999999996</v>
      </c>
    </row>
    <row r="1320" spans="1:3" ht="12.95" customHeight="1" x14ac:dyDescent="0.2">
      <c r="A1320" s="9">
        <v>36745</v>
      </c>
      <c r="B1320" s="10">
        <v>7.5863360000000002</v>
      </c>
      <c r="C1320" s="2">
        <v>4.9108859999999996</v>
      </c>
    </row>
    <row r="1321" spans="1:3" ht="12.95" customHeight="1" x14ac:dyDescent="0.2">
      <c r="A1321" s="9">
        <v>36746</v>
      </c>
      <c r="B1321" s="10">
        <v>7.5827600000000004</v>
      </c>
      <c r="C1321" s="2">
        <v>4.9127049999999999</v>
      </c>
    </row>
    <row r="1322" spans="1:3" ht="12.95" customHeight="1" x14ac:dyDescent="0.2">
      <c r="A1322" s="9">
        <v>36747</v>
      </c>
      <c r="B1322" s="10">
        <v>7.5812200000000001</v>
      </c>
      <c r="C1322" s="2">
        <v>4.9085270000000003</v>
      </c>
    </row>
    <row r="1323" spans="1:3" ht="12.95" customHeight="1" x14ac:dyDescent="0.2">
      <c r="A1323" s="9">
        <v>36748</v>
      </c>
      <c r="B1323" s="10">
        <v>7.5843720000000001</v>
      </c>
      <c r="C1323" s="2">
        <v>4.9096140000000004</v>
      </c>
    </row>
    <row r="1324" spans="1:3" ht="12.95" customHeight="1" x14ac:dyDescent="0.2">
      <c r="A1324" s="9">
        <v>36749</v>
      </c>
      <c r="B1324" s="10">
        <v>7.5848789999999999</v>
      </c>
      <c r="C1324" s="2">
        <v>4.909942</v>
      </c>
    </row>
    <row r="1325" spans="1:3" ht="12.95" customHeight="1" x14ac:dyDescent="0.2">
      <c r="A1325" s="9">
        <v>36750</v>
      </c>
      <c r="B1325" s="10">
        <v>7.5748449999999998</v>
      </c>
      <c r="C1325" s="2">
        <v>4.8788130000000001</v>
      </c>
    </row>
    <row r="1326" spans="1:3" ht="12.95" customHeight="1" x14ac:dyDescent="0.2">
      <c r="A1326" s="9">
        <v>36751</v>
      </c>
      <c r="B1326" s="10">
        <v>7.5748449999999998</v>
      </c>
      <c r="C1326" s="2">
        <v>4.8788130000000001</v>
      </c>
    </row>
    <row r="1327" spans="1:3" ht="12.95" customHeight="1" x14ac:dyDescent="0.2">
      <c r="A1327" s="9">
        <v>36752</v>
      </c>
      <c r="B1327" s="10">
        <v>7.5748449999999998</v>
      </c>
      <c r="C1327" s="2">
        <v>4.8788130000000001</v>
      </c>
    </row>
    <row r="1328" spans="1:3" ht="12.95" customHeight="1" x14ac:dyDescent="0.2">
      <c r="A1328" s="9">
        <v>36753</v>
      </c>
      <c r="B1328" s="10">
        <v>7.5766710000000002</v>
      </c>
      <c r="C1328" s="2">
        <v>4.8765340000000004</v>
      </c>
    </row>
    <row r="1329" spans="1:3" ht="12.95" customHeight="1" x14ac:dyDescent="0.2">
      <c r="A1329" s="9">
        <v>36754</v>
      </c>
      <c r="B1329" s="10">
        <v>7.5766710000000002</v>
      </c>
      <c r="C1329" s="2">
        <v>4.8765340000000004</v>
      </c>
    </row>
    <row r="1330" spans="1:3" ht="12.95" customHeight="1" x14ac:dyDescent="0.2">
      <c r="A1330" s="9">
        <v>36755</v>
      </c>
      <c r="B1330" s="10">
        <v>7.5775870000000003</v>
      </c>
      <c r="C1330" s="2">
        <v>4.8552489999999997</v>
      </c>
    </row>
    <row r="1331" spans="1:3" ht="12.95" customHeight="1" x14ac:dyDescent="0.2">
      <c r="A1331" s="9">
        <v>36756</v>
      </c>
      <c r="B1331" s="10">
        <v>7.5645610000000003</v>
      </c>
      <c r="C1331" s="2">
        <v>4.8385319999999998</v>
      </c>
    </row>
    <row r="1332" spans="1:3" ht="12.95" customHeight="1" x14ac:dyDescent="0.2">
      <c r="A1332" s="9">
        <v>36757</v>
      </c>
      <c r="B1332" s="10">
        <v>7.5753430000000002</v>
      </c>
      <c r="C1332" s="2">
        <v>4.8435699999999997</v>
      </c>
    </row>
    <row r="1333" spans="1:3" ht="12.95" customHeight="1" x14ac:dyDescent="0.2">
      <c r="A1333" s="9">
        <v>36758</v>
      </c>
      <c r="B1333" s="10">
        <v>7.5753430000000002</v>
      </c>
      <c r="C1333" s="2">
        <v>4.8435699999999997</v>
      </c>
    </row>
    <row r="1334" spans="1:3" ht="12.95" customHeight="1" x14ac:dyDescent="0.2">
      <c r="A1334" s="9">
        <v>36759</v>
      </c>
      <c r="B1334" s="10">
        <v>7.5753430000000002</v>
      </c>
      <c r="C1334" s="2">
        <v>4.8435699999999997</v>
      </c>
    </row>
    <row r="1335" spans="1:3" ht="12.95" customHeight="1" x14ac:dyDescent="0.2">
      <c r="A1335" s="9">
        <v>36760</v>
      </c>
      <c r="B1335" s="10">
        <v>7.5734459999999997</v>
      </c>
      <c r="C1335" s="2">
        <v>4.8572639999999998</v>
      </c>
    </row>
    <row r="1336" spans="1:3" ht="12.95" customHeight="1" x14ac:dyDescent="0.2">
      <c r="A1336" s="9">
        <v>36761</v>
      </c>
      <c r="B1336" s="10">
        <v>7.5781200000000002</v>
      </c>
      <c r="C1336" s="2">
        <v>4.8559020000000004</v>
      </c>
    </row>
    <row r="1337" spans="1:3" ht="12.95" customHeight="1" x14ac:dyDescent="0.2">
      <c r="A1337" s="9">
        <v>36762</v>
      </c>
      <c r="B1337" s="10">
        <v>7.5683299999999996</v>
      </c>
      <c r="C1337" s="2">
        <v>4.8746169999999998</v>
      </c>
    </row>
    <row r="1338" spans="1:3" ht="12.95" customHeight="1" x14ac:dyDescent="0.2">
      <c r="A1338" s="9">
        <v>36763</v>
      </c>
      <c r="B1338" s="10">
        <v>7.5668480000000002</v>
      </c>
      <c r="C1338" s="2">
        <v>4.8843579999999998</v>
      </c>
    </row>
    <row r="1339" spans="1:3" ht="12.95" customHeight="1" x14ac:dyDescent="0.2">
      <c r="A1339" s="9">
        <v>36764</v>
      </c>
      <c r="B1339" s="10">
        <v>7.5578510000000003</v>
      </c>
      <c r="C1339" s="2">
        <v>4.8905469999999998</v>
      </c>
    </row>
    <row r="1340" spans="1:3" ht="12.95" customHeight="1" x14ac:dyDescent="0.2">
      <c r="A1340" s="9">
        <v>36765</v>
      </c>
      <c r="B1340" s="10">
        <v>7.5578510000000003</v>
      </c>
      <c r="C1340" s="2">
        <v>4.8905469999999998</v>
      </c>
    </row>
    <row r="1341" spans="1:3" ht="12.95" customHeight="1" x14ac:dyDescent="0.2">
      <c r="A1341" s="9">
        <v>36766</v>
      </c>
      <c r="B1341" s="10">
        <v>7.5578510000000003</v>
      </c>
      <c r="C1341" s="2">
        <v>4.8905469999999998</v>
      </c>
    </row>
    <row r="1342" spans="1:3" ht="12.95" customHeight="1" x14ac:dyDescent="0.2">
      <c r="A1342" s="9">
        <v>36767</v>
      </c>
      <c r="B1342" s="10">
        <v>7.5597570000000003</v>
      </c>
      <c r="C1342" s="2">
        <v>4.8962159999999999</v>
      </c>
    </row>
    <row r="1343" spans="1:3" ht="12.95" customHeight="1" x14ac:dyDescent="0.2">
      <c r="A1343" s="9">
        <v>36768</v>
      </c>
      <c r="B1343" s="10">
        <v>7.5524610000000001</v>
      </c>
      <c r="C1343" s="2">
        <v>4.8857939999999997</v>
      </c>
    </row>
    <row r="1344" spans="1:3" ht="12.95" customHeight="1" x14ac:dyDescent="0.2">
      <c r="A1344" s="9">
        <v>36769</v>
      </c>
      <c r="B1344" s="10">
        <v>7.5595819999999998</v>
      </c>
      <c r="C1344" s="2">
        <v>4.8850290000000003</v>
      </c>
    </row>
    <row r="1345" spans="1:3" ht="12.95" customHeight="1" x14ac:dyDescent="0.2">
      <c r="A1345" s="9">
        <v>36770</v>
      </c>
      <c r="B1345" s="10">
        <v>7.5654019999999997</v>
      </c>
      <c r="C1345" s="2">
        <v>4.8827949999999998</v>
      </c>
    </row>
    <row r="1346" spans="1:3" ht="12.95" customHeight="1" x14ac:dyDescent="0.2">
      <c r="A1346" s="9">
        <v>36771</v>
      </c>
      <c r="B1346" s="10">
        <v>7.5572530000000002</v>
      </c>
      <c r="C1346" s="2">
        <v>4.8740750000000004</v>
      </c>
    </row>
    <row r="1347" spans="1:3" ht="12.95" customHeight="1" x14ac:dyDescent="0.2">
      <c r="A1347" s="9">
        <v>36772</v>
      </c>
      <c r="B1347" s="10">
        <v>7.5572530000000002</v>
      </c>
      <c r="C1347" s="2">
        <v>4.8740750000000004</v>
      </c>
    </row>
    <row r="1348" spans="1:3" ht="12.95" customHeight="1" x14ac:dyDescent="0.2">
      <c r="A1348" s="9">
        <v>36773</v>
      </c>
      <c r="B1348" s="10">
        <v>7.5572530000000002</v>
      </c>
      <c r="C1348" s="2">
        <v>4.8740750000000004</v>
      </c>
    </row>
    <row r="1349" spans="1:3" ht="12.95" customHeight="1" x14ac:dyDescent="0.2">
      <c r="A1349" s="9">
        <v>36774</v>
      </c>
      <c r="B1349" s="10">
        <v>7.5566769999999996</v>
      </c>
      <c r="C1349" s="2">
        <v>4.8646050000000001</v>
      </c>
    </row>
    <row r="1350" spans="1:3" ht="12.95" customHeight="1" x14ac:dyDescent="0.2">
      <c r="A1350" s="9">
        <v>36775</v>
      </c>
      <c r="B1350" s="10">
        <v>7.5405439999999997</v>
      </c>
      <c r="C1350" s="2">
        <v>4.8673789999999997</v>
      </c>
    </row>
    <row r="1351" spans="1:3" ht="12.95" customHeight="1" x14ac:dyDescent="0.2">
      <c r="A1351" s="9">
        <v>36776</v>
      </c>
      <c r="B1351" s="10">
        <v>7.5557819999999998</v>
      </c>
      <c r="C1351" s="2">
        <v>4.8746980000000004</v>
      </c>
    </row>
    <row r="1352" spans="1:3" ht="12.95" customHeight="1" x14ac:dyDescent="0.2">
      <c r="A1352" s="9">
        <v>36777</v>
      </c>
      <c r="B1352" s="10">
        <v>7.5481660000000002</v>
      </c>
      <c r="C1352" s="2">
        <v>4.8785970000000001</v>
      </c>
    </row>
    <row r="1353" spans="1:3" ht="12.95" customHeight="1" x14ac:dyDescent="0.2">
      <c r="A1353" s="9">
        <v>36778</v>
      </c>
      <c r="B1353" s="10">
        <v>7.5425519999999997</v>
      </c>
      <c r="C1353" s="2">
        <v>4.8733940000000002</v>
      </c>
    </row>
    <row r="1354" spans="1:3" ht="12.95" customHeight="1" x14ac:dyDescent="0.2">
      <c r="A1354" s="9">
        <v>36779</v>
      </c>
      <c r="B1354" s="10">
        <v>7.5425519999999997</v>
      </c>
      <c r="C1354" s="2">
        <v>4.8733940000000002</v>
      </c>
    </row>
    <row r="1355" spans="1:3" ht="12.95" customHeight="1" x14ac:dyDescent="0.2">
      <c r="A1355" s="9">
        <v>36780</v>
      </c>
      <c r="B1355" s="10">
        <v>7.5425519999999997</v>
      </c>
      <c r="C1355" s="2">
        <v>4.8733940000000002</v>
      </c>
    </row>
    <row r="1356" spans="1:3" ht="12.95" customHeight="1" x14ac:dyDescent="0.2">
      <c r="A1356" s="9">
        <v>36781</v>
      </c>
      <c r="B1356" s="10">
        <v>7.5378949999999998</v>
      </c>
      <c r="C1356" s="2">
        <v>4.9235110000000004</v>
      </c>
    </row>
    <row r="1357" spans="1:3" ht="12.95" customHeight="1" x14ac:dyDescent="0.2">
      <c r="A1357" s="9">
        <v>36782</v>
      </c>
      <c r="B1357" s="10">
        <v>7.5346099999999998</v>
      </c>
      <c r="C1357" s="2">
        <v>4.9592640000000001</v>
      </c>
    </row>
    <row r="1358" spans="1:3" ht="12.95" customHeight="1" x14ac:dyDescent="0.2">
      <c r="A1358" s="9">
        <v>36783</v>
      </c>
      <c r="B1358" s="10">
        <v>7.5250539999999999</v>
      </c>
      <c r="C1358" s="2">
        <v>4.9212309999999997</v>
      </c>
    </row>
    <row r="1359" spans="1:3" ht="12.95" customHeight="1" x14ac:dyDescent="0.2">
      <c r="A1359" s="9">
        <v>36784</v>
      </c>
      <c r="B1359" s="10">
        <v>7.5256480000000003</v>
      </c>
      <c r="C1359" s="2">
        <v>4.9248399999999997</v>
      </c>
    </row>
    <row r="1360" spans="1:3" ht="12.95" customHeight="1" x14ac:dyDescent="0.2">
      <c r="A1360" s="9">
        <v>36785</v>
      </c>
      <c r="B1360" s="10">
        <v>7.5201979999999997</v>
      </c>
      <c r="C1360" s="2">
        <v>4.9103479999999999</v>
      </c>
    </row>
    <row r="1361" spans="1:3" ht="12.95" customHeight="1" x14ac:dyDescent="0.2">
      <c r="A1361" s="9">
        <v>36786</v>
      </c>
      <c r="B1361" s="10">
        <v>7.5201979999999997</v>
      </c>
      <c r="C1361" s="2">
        <v>4.9103479999999999</v>
      </c>
    </row>
    <row r="1362" spans="1:3" ht="12.95" customHeight="1" x14ac:dyDescent="0.2">
      <c r="A1362" s="9">
        <v>36787</v>
      </c>
      <c r="B1362" s="10">
        <v>7.5201979999999997</v>
      </c>
      <c r="C1362" s="2">
        <v>4.9103479999999999</v>
      </c>
    </row>
    <row r="1363" spans="1:3" ht="12.95" customHeight="1" x14ac:dyDescent="0.2">
      <c r="A1363" s="9">
        <v>36788</v>
      </c>
      <c r="B1363" s="10">
        <v>7.5228460000000004</v>
      </c>
      <c r="C1363" s="2">
        <v>4.9372230000000004</v>
      </c>
    </row>
    <row r="1364" spans="1:3" ht="12.95" customHeight="1" x14ac:dyDescent="0.2">
      <c r="A1364" s="9">
        <v>36789</v>
      </c>
      <c r="B1364" s="10">
        <v>7.5239010000000004</v>
      </c>
      <c r="C1364" s="2">
        <v>4.9577629999999999</v>
      </c>
    </row>
    <row r="1365" spans="1:3" ht="12.95" customHeight="1" x14ac:dyDescent="0.2">
      <c r="A1365" s="9">
        <v>36790</v>
      </c>
      <c r="B1365" s="10">
        <v>7.5172249999999998</v>
      </c>
      <c r="C1365" s="2">
        <v>4.9769759999999996</v>
      </c>
    </row>
    <row r="1366" spans="1:3" ht="12.95" customHeight="1" x14ac:dyDescent="0.2">
      <c r="A1366" s="9">
        <v>36791</v>
      </c>
      <c r="B1366" s="10">
        <v>7.515924</v>
      </c>
      <c r="C1366" s="2">
        <v>4.9856879999999997</v>
      </c>
    </row>
    <row r="1367" spans="1:3" ht="12.95" customHeight="1" x14ac:dyDescent="0.2">
      <c r="A1367" s="9">
        <v>36792</v>
      </c>
      <c r="B1367" s="10">
        <v>7.5132240000000001</v>
      </c>
      <c r="C1367" s="2">
        <v>4.9464899999999998</v>
      </c>
    </row>
    <row r="1368" spans="1:3" ht="12.95" customHeight="1" x14ac:dyDescent="0.2">
      <c r="A1368" s="9">
        <v>36793</v>
      </c>
      <c r="B1368" s="10">
        <v>7.5132240000000001</v>
      </c>
      <c r="C1368" s="2">
        <v>4.9464899999999998</v>
      </c>
    </row>
    <row r="1369" spans="1:3" ht="12.95" customHeight="1" x14ac:dyDescent="0.2">
      <c r="A1369" s="9">
        <v>36794</v>
      </c>
      <c r="B1369" s="10">
        <v>7.5132240000000001</v>
      </c>
      <c r="C1369" s="2">
        <v>4.9464899999999998</v>
      </c>
    </row>
    <row r="1370" spans="1:3" ht="12.95" customHeight="1" x14ac:dyDescent="0.2">
      <c r="A1370" s="9">
        <v>36795</v>
      </c>
      <c r="B1370" s="10">
        <v>7.5109729999999999</v>
      </c>
      <c r="C1370" s="2">
        <v>4.9310479999999997</v>
      </c>
    </row>
    <row r="1371" spans="1:3" ht="12.95" customHeight="1" x14ac:dyDescent="0.2">
      <c r="A1371" s="9">
        <v>36796</v>
      </c>
      <c r="B1371" s="10">
        <v>7.5063940000000002</v>
      </c>
      <c r="C1371" s="2">
        <v>4.9393919999999998</v>
      </c>
    </row>
    <row r="1372" spans="1:3" ht="12.95" customHeight="1" x14ac:dyDescent="0.2">
      <c r="A1372" s="9">
        <v>36797</v>
      </c>
      <c r="B1372" s="10">
        <v>7.5136669999999999</v>
      </c>
      <c r="C1372" s="2">
        <v>4.9231210000000001</v>
      </c>
    </row>
    <row r="1373" spans="1:3" ht="12.95" customHeight="1" x14ac:dyDescent="0.2">
      <c r="A1373" s="9">
        <v>36798</v>
      </c>
      <c r="B1373" s="10">
        <v>7.509601</v>
      </c>
      <c r="C1373" s="2">
        <v>4.9211020000000003</v>
      </c>
    </row>
    <row r="1374" spans="1:3" ht="12.95" customHeight="1" x14ac:dyDescent="0.2">
      <c r="A1374" s="9">
        <v>36799</v>
      </c>
      <c r="B1374" s="10">
        <v>7.5113110000000001</v>
      </c>
      <c r="C1374" s="2">
        <v>4.9244810000000001</v>
      </c>
    </row>
    <row r="1375" spans="1:3" ht="12.95" customHeight="1" x14ac:dyDescent="0.2">
      <c r="A1375" s="9">
        <v>36800</v>
      </c>
      <c r="B1375" s="10">
        <v>7.5113110000000001</v>
      </c>
      <c r="C1375" s="2">
        <v>4.9244810000000001</v>
      </c>
    </row>
    <row r="1376" spans="1:3" ht="12.95" customHeight="1" x14ac:dyDescent="0.2">
      <c r="A1376" s="9">
        <v>36801</v>
      </c>
      <c r="B1376" s="10">
        <v>7.5113110000000001</v>
      </c>
      <c r="C1376" s="2">
        <v>4.9244810000000001</v>
      </c>
    </row>
    <row r="1377" spans="1:3" ht="12.95" customHeight="1" x14ac:dyDescent="0.2">
      <c r="A1377" s="9">
        <v>36802</v>
      </c>
      <c r="B1377" s="10">
        <v>7.5165300000000004</v>
      </c>
      <c r="C1377" s="2">
        <v>4.9298419999999998</v>
      </c>
    </row>
    <row r="1378" spans="1:3" ht="12.95" customHeight="1" x14ac:dyDescent="0.2">
      <c r="A1378" s="9">
        <v>36803</v>
      </c>
      <c r="B1378" s="10">
        <v>7.5126949999999999</v>
      </c>
      <c r="C1378" s="2">
        <v>4.9334749999999996</v>
      </c>
    </row>
    <row r="1379" spans="1:3" ht="12.95" customHeight="1" x14ac:dyDescent="0.2">
      <c r="A1379" s="9">
        <v>36804</v>
      </c>
      <c r="B1379" s="10">
        <v>7.5152559999999999</v>
      </c>
      <c r="C1379" s="2">
        <v>4.9586009999999998</v>
      </c>
    </row>
    <row r="1380" spans="1:3" ht="12.95" customHeight="1" x14ac:dyDescent="0.2">
      <c r="A1380" s="9">
        <v>36805</v>
      </c>
      <c r="B1380" s="10">
        <v>7.5098039999999999</v>
      </c>
      <c r="C1380" s="2">
        <v>4.9481479999999998</v>
      </c>
    </row>
    <row r="1381" spans="1:3" ht="12.95" customHeight="1" x14ac:dyDescent="0.2">
      <c r="A1381" s="9">
        <v>36806</v>
      </c>
      <c r="B1381" s="10">
        <v>7.5137429999999998</v>
      </c>
      <c r="C1381" s="2">
        <v>4.9257530000000003</v>
      </c>
    </row>
    <row r="1382" spans="1:3" ht="12.95" customHeight="1" x14ac:dyDescent="0.2">
      <c r="A1382" s="9">
        <v>36807</v>
      </c>
      <c r="B1382" s="10">
        <v>7.5137429999999998</v>
      </c>
      <c r="C1382" s="2">
        <v>4.9257530000000003</v>
      </c>
    </row>
    <row r="1383" spans="1:3" ht="12.95" customHeight="1" x14ac:dyDescent="0.2">
      <c r="A1383" s="9">
        <v>36808</v>
      </c>
      <c r="B1383" s="10">
        <v>7.5137429999999998</v>
      </c>
      <c r="C1383" s="2">
        <v>4.9257530000000003</v>
      </c>
    </row>
    <row r="1384" spans="1:3" ht="12.95" customHeight="1" x14ac:dyDescent="0.2">
      <c r="A1384" s="9">
        <v>36809</v>
      </c>
      <c r="B1384" s="10">
        <v>7.5178789999999998</v>
      </c>
      <c r="C1384" s="2">
        <v>4.9449969999999999</v>
      </c>
    </row>
    <row r="1385" spans="1:3" ht="12.95" customHeight="1" x14ac:dyDescent="0.2">
      <c r="A1385" s="9">
        <v>36810</v>
      </c>
      <c r="B1385" s="10">
        <v>7.5180480000000003</v>
      </c>
      <c r="C1385" s="2">
        <v>4.9431570000000002</v>
      </c>
    </row>
    <row r="1386" spans="1:3" ht="12.95" customHeight="1" x14ac:dyDescent="0.2">
      <c r="A1386" s="9">
        <v>36811</v>
      </c>
      <c r="B1386" s="10">
        <v>7.5152099999999997</v>
      </c>
      <c r="C1386" s="2">
        <v>4.9693909999999999</v>
      </c>
    </row>
    <row r="1387" spans="1:3" ht="12.95" customHeight="1" x14ac:dyDescent="0.2">
      <c r="A1387" s="9">
        <v>36812</v>
      </c>
      <c r="B1387" s="10">
        <v>7.517245</v>
      </c>
      <c r="C1387" s="2">
        <v>4.973039</v>
      </c>
    </row>
    <row r="1388" spans="1:3" ht="12.95" customHeight="1" x14ac:dyDescent="0.2">
      <c r="A1388" s="9">
        <v>36813</v>
      </c>
      <c r="B1388" s="10">
        <v>7.5234709999999998</v>
      </c>
      <c r="C1388" s="2">
        <v>4.9906940000000004</v>
      </c>
    </row>
    <row r="1389" spans="1:3" ht="12.95" customHeight="1" x14ac:dyDescent="0.2">
      <c r="A1389" s="9">
        <v>36814</v>
      </c>
      <c r="B1389" s="10">
        <v>7.5234709999999998</v>
      </c>
      <c r="C1389" s="2">
        <v>4.9906940000000004</v>
      </c>
    </row>
    <row r="1390" spans="1:3" ht="12.95" customHeight="1" x14ac:dyDescent="0.2">
      <c r="A1390" s="9">
        <v>36815</v>
      </c>
      <c r="B1390" s="10">
        <v>7.5234709999999998</v>
      </c>
      <c r="C1390" s="2">
        <v>4.9906940000000004</v>
      </c>
    </row>
    <row r="1391" spans="1:3" ht="12.95" customHeight="1" x14ac:dyDescent="0.2">
      <c r="A1391" s="9">
        <v>36816</v>
      </c>
      <c r="B1391" s="10">
        <v>7.5179960000000001</v>
      </c>
      <c r="C1391" s="2">
        <v>4.9751810000000001</v>
      </c>
    </row>
    <row r="1392" spans="1:3" ht="12.95" customHeight="1" x14ac:dyDescent="0.2">
      <c r="A1392" s="9">
        <v>36817</v>
      </c>
      <c r="B1392" s="10">
        <v>7.5232429999999999</v>
      </c>
      <c r="C1392" s="2">
        <v>4.9806309999999998</v>
      </c>
    </row>
    <row r="1393" spans="1:3" ht="12.95" customHeight="1" x14ac:dyDescent="0.2">
      <c r="A1393" s="9">
        <v>36818</v>
      </c>
      <c r="B1393" s="10">
        <v>7.5218439999999998</v>
      </c>
      <c r="C1393" s="2">
        <v>4.9806939999999997</v>
      </c>
    </row>
    <row r="1394" spans="1:3" ht="12.95" customHeight="1" x14ac:dyDescent="0.2">
      <c r="A1394" s="9">
        <v>36819</v>
      </c>
      <c r="B1394" s="10">
        <v>7.5216900000000004</v>
      </c>
      <c r="C1394" s="2">
        <v>4.9981330000000002</v>
      </c>
    </row>
    <row r="1395" spans="1:3" ht="12.95" customHeight="1" x14ac:dyDescent="0.2">
      <c r="A1395" s="9">
        <v>36820</v>
      </c>
      <c r="B1395" s="10">
        <v>7.5246009999999997</v>
      </c>
      <c r="C1395" s="2">
        <v>4.9957520000000004</v>
      </c>
    </row>
    <row r="1396" spans="1:3" ht="12.95" customHeight="1" x14ac:dyDescent="0.2">
      <c r="A1396" s="9">
        <v>36821</v>
      </c>
      <c r="B1396" s="10">
        <v>7.5246009999999997</v>
      </c>
      <c r="C1396" s="2">
        <v>4.9957520000000004</v>
      </c>
    </row>
    <row r="1397" spans="1:3" ht="12.95" customHeight="1" x14ac:dyDescent="0.2">
      <c r="A1397" s="9">
        <v>36822</v>
      </c>
      <c r="B1397" s="10">
        <v>7.5246009999999997</v>
      </c>
      <c r="C1397" s="2">
        <v>4.9957520000000004</v>
      </c>
    </row>
    <row r="1398" spans="1:3" ht="12.95" customHeight="1" x14ac:dyDescent="0.2">
      <c r="A1398" s="9">
        <v>36823</v>
      </c>
      <c r="B1398" s="10">
        <v>7.5234800000000002</v>
      </c>
      <c r="C1398" s="2">
        <v>5.0066410000000001</v>
      </c>
    </row>
    <row r="1399" spans="1:3" ht="12.95" customHeight="1" x14ac:dyDescent="0.2">
      <c r="A1399" s="9">
        <v>36824</v>
      </c>
      <c r="B1399" s="10">
        <v>7.5314490000000003</v>
      </c>
      <c r="C1399" s="2">
        <v>5.0136130000000003</v>
      </c>
    </row>
    <row r="1400" spans="1:3" ht="12.95" customHeight="1" x14ac:dyDescent="0.2">
      <c r="A1400" s="9">
        <v>36825</v>
      </c>
      <c r="B1400" s="10">
        <v>7.5290869999999996</v>
      </c>
      <c r="C1400" s="2">
        <v>5.0163820000000001</v>
      </c>
    </row>
    <row r="1401" spans="1:3" ht="12.95" customHeight="1" x14ac:dyDescent="0.2">
      <c r="A1401" s="9">
        <v>36826</v>
      </c>
      <c r="B1401" s="10">
        <v>7.5347530000000003</v>
      </c>
      <c r="C1401" s="2">
        <v>4.9862700000000002</v>
      </c>
    </row>
    <row r="1402" spans="1:3" ht="12.95" customHeight="1" x14ac:dyDescent="0.2">
      <c r="A1402" s="9">
        <v>36827</v>
      </c>
      <c r="B1402" s="10">
        <v>7.5368019999999998</v>
      </c>
      <c r="C1402" s="2">
        <v>4.9912599999999996</v>
      </c>
    </row>
    <row r="1403" spans="1:3" ht="12.95" customHeight="1" x14ac:dyDescent="0.2">
      <c r="A1403" s="9">
        <v>36828</v>
      </c>
      <c r="B1403" s="10">
        <v>7.5368019999999998</v>
      </c>
      <c r="C1403" s="2">
        <v>4.9912599999999996</v>
      </c>
    </row>
    <row r="1404" spans="1:3" ht="12.95" customHeight="1" x14ac:dyDescent="0.2">
      <c r="A1404" s="9">
        <v>36829</v>
      </c>
      <c r="B1404" s="10">
        <v>7.5368019999999998</v>
      </c>
      <c r="C1404" s="2">
        <v>4.9912599999999996</v>
      </c>
    </row>
    <row r="1405" spans="1:3" ht="12.95" customHeight="1" x14ac:dyDescent="0.2">
      <c r="A1405" s="9">
        <v>36830</v>
      </c>
      <c r="B1405" s="10">
        <v>7.5354210000000004</v>
      </c>
      <c r="C1405" s="2">
        <v>4.9487230000000002</v>
      </c>
    </row>
    <row r="1406" spans="1:3" ht="12.95" customHeight="1" x14ac:dyDescent="0.2">
      <c r="A1406" s="9">
        <v>36831</v>
      </c>
      <c r="B1406" s="10">
        <v>7.5313160000000003</v>
      </c>
      <c r="C1406" s="2">
        <v>4.9544870000000003</v>
      </c>
    </row>
    <row r="1407" spans="1:3" ht="12.95" customHeight="1" x14ac:dyDescent="0.2">
      <c r="A1407" s="9">
        <v>36832</v>
      </c>
      <c r="B1407" s="10">
        <v>7.5313160000000003</v>
      </c>
      <c r="C1407" s="2">
        <v>4.9544870000000003</v>
      </c>
    </row>
    <row r="1408" spans="1:3" ht="12.95" customHeight="1" x14ac:dyDescent="0.2">
      <c r="A1408" s="9">
        <v>36833</v>
      </c>
      <c r="B1408" s="10">
        <v>7.5438970000000003</v>
      </c>
      <c r="C1408" s="2">
        <v>4.9426040000000002</v>
      </c>
    </row>
    <row r="1409" spans="1:3" ht="12.95" customHeight="1" x14ac:dyDescent="0.2">
      <c r="A1409" s="9">
        <v>36834</v>
      </c>
      <c r="B1409" s="10">
        <v>7.5294749999999997</v>
      </c>
      <c r="C1409" s="2">
        <v>4.9221909999999998</v>
      </c>
    </row>
    <row r="1410" spans="1:3" ht="12.95" customHeight="1" x14ac:dyDescent="0.2">
      <c r="A1410" s="9">
        <v>36835</v>
      </c>
      <c r="B1410" s="10">
        <v>7.5294749999999997</v>
      </c>
      <c r="C1410" s="2">
        <v>4.9221909999999998</v>
      </c>
    </row>
    <row r="1411" spans="1:3" ht="12.95" customHeight="1" x14ac:dyDescent="0.2">
      <c r="A1411" s="9">
        <v>36836</v>
      </c>
      <c r="B1411" s="10">
        <v>7.5294749999999997</v>
      </c>
      <c r="C1411" s="2">
        <v>4.9221909999999998</v>
      </c>
    </row>
    <row r="1412" spans="1:3" ht="12.95" customHeight="1" x14ac:dyDescent="0.2">
      <c r="A1412" s="9">
        <v>36837</v>
      </c>
      <c r="B1412" s="10">
        <v>7.543024</v>
      </c>
      <c r="C1412" s="2">
        <v>4.9478669999999996</v>
      </c>
    </row>
    <row r="1413" spans="1:3" ht="12.95" customHeight="1" x14ac:dyDescent="0.2">
      <c r="A1413" s="9">
        <v>36838</v>
      </c>
      <c r="B1413" s="10">
        <v>7.5399710000000004</v>
      </c>
      <c r="C1413" s="2">
        <v>4.9533338000000002</v>
      </c>
    </row>
    <row r="1414" spans="1:3" ht="12.95" customHeight="1" x14ac:dyDescent="0.2">
      <c r="A1414" s="9">
        <v>36839</v>
      </c>
      <c r="B1414" s="10">
        <v>7.5456750000000001</v>
      </c>
      <c r="C1414" s="2">
        <v>4.9678550000000001</v>
      </c>
    </row>
    <row r="1415" spans="1:3" ht="12.95" customHeight="1" x14ac:dyDescent="0.2">
      <c r="A1415" s="9">
        <v>36840</v>
      </c>
      <c r="B1415" s="10">
        <v>7.5533929999999998</v>
      </c>
      <c r="C1415" s="2">
        <v>4.9713000000000003</v>
      </c>
    </row>
    <row r="1416" spans="1:3" ht="12.95" customHeight="1" x14ac:dyDescent="0.2">
      <c r="A1416" s="9">
        <v>36841</v>
      </c>
      <c r="B1416" s="10">
        <v>7.5525339999999996</v>
      </c>
      <c r="C1416" s="2">
        <v>4.9576830000000003</v>
      </c>
    </row>
    <row r="1417" spans="1:3" ht="12.95" customHeight="1" x14ac:dyDescent="0.2">
      <c r="A1417" s="9">
        <v>36842</v>
      </c>
      <c r="B1417" s="10">
        <v>7.5525339999999996</v>
      </c>
      <c r="C1417" s="2">
        <v>4.9576830000000003</v>
      </c>
    </row>
    <row r="1418" spans="1:3" ht="12.95" customHeight="1" x14ac:dyDescent="0.2">
      <c r="A1418" s="9">
        <v>36843</v>
      </c>
      <c r="B1418" s="10">
        <v>7.5525339999999996</v>
      </c>
      <c r="C1418" s="2">
        <v>4.9576830000000003</v>
      </c>
    </row>
    <row r="1419" spans="1:3" ht="12.95" customHeight="1" x14ac:dyDescent="0.2">
      <c r="A1419" s="9">
        <v>36844</v>
      </c>
      <c r="B1419" s="10">
        <v>7.5548869999999999</v>
      </c>
      <c r="C1419" s="2">
        <v>4.9595529999999997</v>
      </c>
    </row>
    <row r="1420" spans="1:3" ht="12.95" customHeight="1" x14ac:dyDescent="0.2">
      <c r="A1420" s="9">
        <v>36845</v>
      </c>
      <c r="B1420" s="10">
        <v>7.5580360000000004</v>
      </c>
      <c r="C1420" s="2">
        <v>4.9720649999999997</v>
      </c>
    </row>
    <row r="1421" spans="1:3" ht="12.95" customHeight="1" x14ac:dyDescent="0.2">
      <c r="A1421" s="9">
        <v>36846</v>
      </c>
      <c r="B1421" s="10">
        <v>7.5578570000000003</v>
      </c>
      <c r="C1421" s="2">
        <v>4.9677199999999999</v>
      </c>
    </row>
    <row r="1422" spans="1:3" ht="12.95" customHeight="1" x14ac:dyDescent="0.2">
      <c r="A1422" s="9">
        <v>36847</v>
      </c>
      <c r="B1422" s="10">
        <v>7.5580610000000004</v>
      </c>
      <c r="C1422" s="2">
        <v>4.8486419999999999</v>
      </c>
    </row>
    <row r="1423" spans="1:3" ht="12.95" customHeight="1" x14ac:dyDescent="0.2">
      <c r="A1423" s="9">
        <v>36848</v>
      </c>
      <c r="B1423" s="10">
        <v>7.558935</v>
      </c>
      <c r="C1423" s="2">
        <v>4.953106</v>
      </c>
    </row>
    <row r="1424" spans="1:3" ht="12.95" customHeight="1" x14ac:dyDescent="0.2">
      <c r="A1424" s="9">
        <v>36849</v>
      </c>
      <c r="B1424" s="10">
        <v>7.558935</v>
      </c>
      <c r="C1424" s="2">
        <v>4.953106</v>
      </c>
    </row>
    <row r="1425" spans="1:3" ht="12.95" customHeight="1" x14ac:dyDescent="0.2">
      <c r="A1425" s="9">
        <v>36850</v>
      </c>
      <c r="B1425" s="10">
        <v>7.558935</v>
      </c>
      <c r="C1425" s="2">
        <v>4.953106</v>
      </c>
    </row>
    <row r="1426" spans="1:3" ht="12.95" customHeight="1" x14ac:dyDescent="0.2">
      <c r="A1426" s="9">
        <v>36851</v>
      </c>
      <c r="B1426" s="10">
        <v>7.5601050000000001</v>
      </c>
      <c r="C1426" s="2">
        <v>4.9464180000000004</v>
      </c>
    </row>
    <row r="1427" spans="1:3" ht="12.95" customHeight="1" x14ac:dyDescent="0.2">
      <c r="A1427" s="9">
        <v>36852</v>
      </c>
      <c r="B1427" s="10">
        <v>7.5631190000000004</v>
      </c>
      <c r="C1427" s="2">
        <v>4.9646309999999998</v>
      </c>
    </row>
    <row r="1428" spans="1:3" ht="12.95" customHeight="1" x14ac:dyDescent="0.2">
      <c r="A1428" s="9">
        <v>36853</v>
      </c>
      <c r="B1428" s="10">
        <v>7.556076</v>
      </c>
      <c r="C1428" s="2">
        <v>4.9756850000000004</v>
      </c>
    </row>
    <row r="1429" spans="1:3" ht="12.95" customHeight="1" x14ac:dyDescent="0.2">
      <c r="A1429" s="9">
        <v>36854</v>
      </c>
      <c r="B1429" s="10">
        <v>7.5638209999999999</v>
      </c>
      <c r="C1429" s="2">
        <v>4.978491</v>
      </c>
    </row>
    <row r="1430" spans="1:3" ht="12.95" customHeight="1" x14ac:dyDescent="0.2">
      <c r="A1430" s="9">
        <v>36855</v>
      </c>
      <c r="B1430" s="10">
        <v>7.5627040000000001</v>
      </c>
      <c r="C1430" s="2">
        <v>4.9699049999999998</v>
      </c>
    </row>
    <row r="1431" spans="1:3" ht="12.95" customHeight="1" x14ac:dyDescent="0.2">
      <c r="A1431" s="9">
        <v>36856</v>
      </c>
      <c r="B1431" s="10">
        <v>7.5627040000000001</v>
      </c>
      <c r="C1431" s="2">
        <v>4.9699049999999998</v>
      </c>
    </row>
    <row r="1432" spans="1:3" ht="12.95" customHeight="1" x14ac:dyDescent="0.2">
      <c r="A1432" s="9">
        <v>36857</v>
      </c>
      <c r="B1432" s="10">
        <v>7.5627040000000001</v>
      </c>
      <c r="C1432" s="2">
        <v>4.9699049999999998</v>
      </c>
    </row>
    <row r="1433" spans="1:3" ht="12.95" customHeight="1" x14ac:dyDescent="0.2">
      <c r="A1433" s="9">
        <v>36858</v>
      </c>
      <c r="B1433" s="10">
        <v>7.5687879999999996</v>
      </c>
      <c r="C1433" s="2">
        <v>4.990958</v>
      </c>
    </row>
    <row r="1434" spans="1:3" ht="12.95" customHeight="1" x14ac:dyDescent="0.2">
      <c r="A1434" s="9">
        <v>36859</v>
      </c>
      <c r="B1434" s="10">
        <v>7.5678400000000003</v>
      </c>
      <c r="C1434" s="2">
        <v>4.995933</v>
      </c>
    </row>
    <row r="1435" spans="1:3" ht="12.95" customHeight="1" x14ac:dyDescent="0.2">
      <c r="A1435" s="9">
        <v>36860</v>
      </c>
      <c r="B1435" s="10">
        <v>7.5677269999999996</v>
      </c>
      <c r="C1435" s="2">
        <v>5.0047790000000001</v>
      </c>
    </row>
    <row r="1436" spans="1:3" ht="12.95" customHeight="1" x14ac:dyDescent="0.2">
      <c r="A1436" s="9">
        <v>36861</v>
      </c>
      <c r="B1436" s="10">
        <v>7.5685640000000003</v>
      </c>
      <c r="C1436" s="2">
        <v>5.0202730000000004</v>
      </c>
    </row>
    <row r="1437" spans="1:3" ht="12.95" customHeight="1" x14ac:dyDescent="0.2">
      <c r="A1437" s="9">
        <v>36862</v>
      </c>
      <c r="B1437" s="10">
        <v>7.5721530000000001</v>
      </c>
      <c r="C1437" s="2">
        <v>5.005058</v>
      </c>
    </row>
    <row r="1438" spans="1:3" ht="12.95" customHeight="1" x14ac:dyDescent="0.2">
      <c r="A1438" s="9">
        <v>36863</v>
      </c>
      <c r="B1438" s="10">
        <v>7.5721530000000001</v>
      </c>
      <c r="C1438" s="2">
        <v>5.005058</v>
      </c>
    </row>
    <row r="1439" spans="1:3" ht="12.95" customHeight="1" x14ac:dyDescent="0.2">
      <c r="A1439" s="9">
        <v>36864</v>
      </c>
      <c r="B1439" s="10">
        <v>7.5721530000000001</v>
      </c>
      <c r="C1439" s="2">
        <v>5.005058</v>
      </c>
    </row>
    <row r="1440" spans="1:3" ht="12.95" customHeight="1" x14ac:dyDescent="0.2">
      <c r="A1440" s="9">
        <v>36865</v>
      </c>
      <c r="B1440" s="10">
        <v>7.570182</v>
      </c>
      <c r="C1440" s="2">
        <v>4.9931939999999999</v>
      </c>
    </row>
    <row r="1441" spans="1:3" ht="12.95" customHeight="1" x14ac:dyDescent="0.2">
      <c r="A1441" s="9">
        <v>36866</v>
      </c>
      <c r="B1441" s="10">
        <v>7.5745360000000002</v>
      </c>
      <c r="C1441" s="2">
        <v>5.0165810000000004</v>
      </c>
    </row>
    <row r="1442" spans="1:3" ht="12.95" customHeight="1" x14ac:dyDescent="0.2">
      <c r="A1442" s="9">
        <v>36867</v>
      </c>
      <c r="B1442" s="10">
        <v>7.5752449999999998</v>
      </c>
      <c r="C1442" s="2">
        <v>5.0071019999999997</v>
      </c>
    </row>
    <row r="1443" spans="1:3" ht="12.95" customHeight="1" x14ac:dyDescent="0.2">
      <c r="A1443" s="9">
        <v>36868</v>
      </c>
      <c r="B1443" s="10">
        <v>7.5771819999999996</v>
      </c>
      <c r="C1443" s="2">
        <v>4.9951759999999998</v>
      </c>
    </row>
    <row r="1444" spans="1:3" ht="12.95" customHeight="1" x14ac:dyDescent="0.2">
      <c r="A1444" s="9">
        <v>36869</v>
      </c>
      <c r="B1444" s="13">
        <v>7.5794079999999999</v>
      </c>
      <c r="C1444" s="2">
        <v>5.0121729999999998</v>
      </c>
    </row>
    <row r="1445" spans="1:3" ht="12.95" customHeight="1" x14ac:dyDescent="0.2">
      <c r="A1445" s="9">
        <v>36870</v>
      </c>
      <c r="B1445" s="13">
        <v>7.5794079999999999</v>
      </c>
      <c r="C1445" s="2">
        <v>5.0265389999999996</v>
      </c>
    </row>
    <row r="1446" spans="1:3" ht="12.95" customHeight="1" x14ac:dyDescent="0.2">
      <c r="A1446" s="9">
        <v>36871</v>
      </c>
      <c r="B1446" s="13">
        <v>7.5794079999999999</v>
      </c>
      <c r="C1446" s="2">
        <v>5.0265389999999996</v>
      </c>
    </row>
    <row r="1447" spans="1:3" ht="12.95" customHeight="1" x14ac:dyDescent="0.2">
      <c r="A1447" s="9">
        <v>36872</v>
      </c>
      <c r="B1447" s="13">
        <v>7.5900740000000004</v>
      </c>
      <c r="C1447" s="2">
        <v>5.0265389999999996</v>
      </c>
    </row>
    <row r="1448" spans="1:3" ht="12.95" customHeight="1" x14ac:dyDescent="0.2">
      <c r="A1448" s="9">
        <v>36873</v>
      </c>
      <c r="B1448" s="13">
        <v>7.5887630000000001</v>
      </c>
      <c r="C1448" s="2">
        <v>5.044378</v>
      </c>
    </row>
    <row r="1449" spans="1:3" ht="12.95" customHeight="1" x14ac:dyDescent="0.2">
      <c r="A1449" s="9">
        <v>36874</v>
      </c>
      <c r="B1449" s="13">
        <v>7.5918559999999999</v>
      </c>
      <c r="C1449" s="2">
        <v>5.0511350000000004</v>
      </c>
    </row>
    <row r="1450" spans="1:3" ht="12.95" customHeight="1" x14ac:dyDescent="0.2">
      <c r="A1450" s="9">
        <v>36875</v>
      </c>
      <c r="B1450" s="13">
        <v>7.5959810000000001</v>
      </c>
      <c r="C1450" s="2">
        <v>5.0498479999999999</v>
      </c>
    </row>
    <row r="1451" spans="1:3" ht="12.95" customHeight="1" x14ac:dyDescent="0.2">
      <c r="A1451" s="9">
        <v>36876</v>
      </c>
      <c r="B1451" s="13">
        <v>7.5935050000000004</v>
      </c>
      <c r="C1451" s="2">
        <v>5.0421680000000002</v>
      </c>
    </row>
    <row r="1452" spans="1:3" ht="12.95" customHeight="1" x14ac:dyDescent="0.2">
      <c r="A1452" s="9">
        <v>36877</v>
      </c>
      <c r="B1452" s="13">
        <v>7.5935050000000004</v>
      </c>
      <c r="C1452" s="2">
        <v>5.0421680000000002</v>
      </c>
    </row>
    <row r="1453" spans="1:3" ht="12.95" customHeight="1" x14ac:dyDescent="0.2">
      <c r="A1453" s="9">
        <v>36878</v>
      </c>
      <c r="B1453" s="13">
        <v>7.5935050000000004</v>
      </c>
      <c r="C1453" s="2">
        <v>5.0421680000000002</v>
      </c>
    </row>
    <row r="1454" spans="1:3" ht="12.95" customHeight="1" x14ac:dyDescent="0.2">
      <c r="A1454" s="9">
        <v>36879</v>
      </c>
      <c r="B1454" s="13">
        <v>7.594455</v>
      </c>
      <c r="C1454" s="2">
        <v>5.0414599999999998</v>
      </c>
    </row>
    <row r="1455" spans="1:3" ht="12.95" customHeight="1" x14ac:dyDescent="0.2">
      <c r="A1455" s="9">
        <v>36880</v>
      </c>
      <c r="B1455" s="13">
        <v>7.5865359999999997</v>
      </c>
      <c r="C1455" s="2">
        <v>5.0385439999999999</v>
      </c>
    </row>
    <row r="1456" spans="1:3" ht="12.95" customHeight="1" x14ac:dyDescent="0.2">
      <c r="A1456" s="9">
        <v>36881</v>
      </c>
      <c r="B1456" s="13">
        <v>7.5999986000000002</v>
      </c>
      <c r="C1456" s="2">
        <v>5.0201370000000001</v>
      </c>
    </row>
    <row r="1457" spans="1:3" ht="12.95" customHeight="1" x14ac:dyDescent="0.2">
      <c r="A1457" s="9">
        <v>36882</v>
      </c>
      <c r="B1457" s="13">
        <v>7.5958069999999998</v>
      </c>
      <c r="C1457" s="2">
        <v>4.9795509999999998</v>
      </c>
    </row>
    <row r="1458" spans="1:3" ht="12.95" customHeight="1" x14ac:dyDescent="0.2">
      <c r="A1458" s="9">
        <v>36883</v>
      </c>
      <c r="B1458" s="13">
        <v>7.5899520000000003</v>
      </c>
      <c r="C1458" s="2">
        <v>4.9760390000000001</v>
      </c>
    </row>
    <row r="1459" spans="1:3" ht="12.95" customHeight="1" x14ac:dyDescent="0.2">
      <c r="A1459" s="9">
        <v>36884</v>
      </c>
      <c r="B1459" s="13">
        <v>7.5899520000000003</v>
      </c>
      <c r="C1459" s="2">
        <v>4.9760390000000001</v>
      </c>
    </row>
    <row r="1460" spans="1:3" ht="12.95" customHeight="1" x14ac:dyDescent="0.2">
      <c r="A1460" s="9">
        <v>36885</v>
      </c>
      <c r="B1460" s="13">
        <v>7.5899520000000003</v>
      </c>
      <c r="C1460" s="2">
        <v>4.9760390000000001</v>
      </c>
    </row>
    <row r="1461" spans="1:3" ht="12.95" customHeight="1" x14ac:dyDescent="0.2">
      <c r="A1461" s="9">
        <v>36886</v>
      </c>
      <c r="B1461" s="13">
        <v>7.5899520000000003</v>
      </c>
      <c r="C1461" s="2">
        <v>4.9760390000000001</v>
      </c>
    </row>
    <row r="1462" spans="1:3" ht="12.95" customHeight="1" x14ac:dyDescent="0.2">
      <c r="A1462" s="9">
        <v>36887</v>
      </c>
      <c r="B1462" s="13">
        <v>7.5899520000000003</v>
      </c>
      <c r="C1462" s="2">
        <v>4.9760390000000001</v>
      </c>
    </row>
    <row r="1463" spans="1:3" ht="12.95" customHeight="1" x14ac:dyDescent="0.2">
      <c r="A1463" s="9">
        <v>36888</v>
      </c>
      <c r="B1463" s="13">
        <v>7.590808</v>
      </c>
      <c r="C1463" s="2">
        <v>4.9769259999999997</v>
      </c>
    </row>
    <row r="1464" spans="1:3" ht="12.95" customHeight="1" x14ac:dyDescent="0.2">
      <c r="A1464" s="9">
        <v>36889</v>
      </c>
      <c r="B1464" s="13">
        <v>7.5857000000000001</v>
      </c>
      <c r="C1464" s="2">
        <v>4.9706440000000001</v>
      </c>
    </row>
    <row r="1465" spans="1:3" ht="12.95" customHeight="1" x14ac:dyDescent="0.2">
      <c r="A1465" s="9">
        <v>36890</v>
      </c>
      <c r="B1465" s="13">
        <v>7.5983340000000004</v>
      </c>
      <c r="C1465" s="2">
        <v>4.9897119999999999</v>
      </c>
    </row>
    <row r="1466" spans="1:3" ht="12.95" customHeight="1" x14ac:dyDescent="0.2">
      <c r="A1466" s="9">
        <v>36891</v>
      </c>
      <c r="B1466" s="13">
        <v>7.5983340000000004</v>
      </c>
      <c r="C1466" s="2">
        <v>4.9897119999999999</v>
      </c>
    </row>
    <row r="1467" spans="1:3" ht="12.95" customHeight="1" x14ac:dyDescent="0.2">
      <c r="A1467" s="9">
        <v>36892</v>
      </c>
      <c r="B1467" s="13">
        <v>7.5983340000000004</v>
      </c>
      <c r="C1467" s="2">
        <v>4.9897119999999999</v>
      </c>
    </row>
    <row r="1468" spans="1:3" ht="12.95" customHeight="1" x14ac:dyDescent="0.2">
      <c r="A1468" s="9">
        <v>36893</v>
      </c>
      <c r="B1468" s="13">
        <v>7.5983340000000004</v>
      </c>
      <c r="C1468" s="2">
        <v>4.9897119999999999</v>
      </c>
    </row>
    <row r="1469" spans="1:3" ht="12.95" customHeight="1" x14ac:dyDescent="0.2">
      <c r="A1469" s="9">
        <v>36894</v>
      </c>
      <c r="B1469" s="13">
        <v>7.5927259999999999</v>
      </c>
      <c r="C1469" s="2">
        <v>4.9889780000000004</v>
      </c>
    </row>
    <row r="1470" spans="1:3" ht="12.95" customHeight="1" x14ac:dyDescent="0.2">
      <c r="A1470" s="9">
        <v>36895</v>
      </c>
      <c r="B1470" s="13">
        <v>7.5869499999999999</v>
      </c>
      <c r="C1470" s="2">
        <v>4.9819100000000001</v>
      </c>
    </row>
    <row r="1471" spans="1:3" ht="12.95" customHeight="1" x14ac:dyDescent="0.2">
      <c r="A1471" s="9">
        <v>36896</v>
      </c>
      <c r="B1471" s="13">
        <v>7.591348</v>
      </c>
      <c r="C1471" s="2">
        <v>4.9864350000000002</v>
      </c>
    </row>
    <row r="1472" spans="1:3" ht="12.95" customHeight="1" x14ac:dyDescent="0.2">
      <c r="A1472" s="9">
        <v>36897</v>
      </c>
      <c r="B1472" s="13">
        <v>7.6002809999999998</v>
      </c>
      <c r="C1472" s="2">
        <v>4.972054</v>
      </c>
    </row>
    <row r="1473" spans="1:3" ht="12.95" customHeight="1" x14ac:dyDescent="0.2">
      <c r="A1473" s="9">
        <v>36898</v>
      </c>
      <c r="B1473" s="13">
        <v>7.6002809999999998</v>
      </c>
      <c r="C1473" s="2">
        <v>4.972054</v>
      </c>
    </row>
    <row r="1474" spans="1:3" ht="12.95" customHeight="1" x14ac:dyDescent="0.2">
      <c r="A1474" s="9">
        <v>36899</v>
      </c>
      <c r="B1474" s="13">
        <v>7.6002809999999998</v>
      </c>
      <c r="C1474" s="2">
        <v>4.972054</v>
      </c>
    </row>
    <row r="1475" spans="1:3" ht="12.95" customHeight="1" x14ac:dyDescent="0.2">
      <c r="A1475" s="9">
        <v>36900</v>
      </c>
      <c r="B1475" s="13">
        <v>7.5909789999999999</v>
      </c>
      <c r="C1475" s="2">
        <v>4.9649939999999999</v>
      </c>
    </row>
    <row r="1476" spans="1:3" ht="12.95" customHeight="1" x14ac:dyDescent="0.2">
      <c r="A1476" s="9">
        <v>36901</v>
      </c>
      <c r="B1476" s="13">
        <v>7.5978240000000001</v>
      </c>
      <c r="C1476" s="2">
        <v>4.990361</v>
      </c>
    </row>
    <row r="1477" spans="1:3" ht="12.95" customHeight="1" x14ac:dyDescent="0.2">
      <c r="A1477" s="9">
        <v>36902</v>
      </c>
      <c r="B1477" s="13">
        <v>7.5947709999999997</v>
      </c>
      <c r="C1477" s="2">
        <v>4.9863900000000001</v>
      </c>
    </row>
    <row r="1478" spans="1:3" ht="12.95" customHeight="1" x14ac:dyDescent="0.2">
      <c r="A1478" s="9">
        <v>36903</v>
      </c>
      <c r="B1478" s="13">
        <v>7.5935490000000003</v>
      </c>
      <c r="C1478" s="2">
        <v>4.9669999999999996</v>
      </c>
    </row>
    <row r="1479" spans="1:3" ht="12.95" customHeight="1" x14ac:dyDescent="0.2">
      <c r="A1479" s="9">
        <v>36904</v>
      </c>
      <c r="B1479" s="13">
        <v>7.5920139999999998</v>
      </c>
      <c r="C1479" s="2">
        <v>4.9372530000000001</v>
      </c>
    </row>
    <row r="1480" spans="1:3" ht="12.95" customHeight="1" x14ac:dyDescent="0.2">
      <c r="A1480" s="9">
        <v>36905</v>
      </c>
      <c r="B1480" s="13">
        <v>7.5920139999999998</v>
      </c>
      <c r="C1480" s="2">
        <v>4.9372530000000001</v>
      </c>
    </row>
    <row r="1481" spans="1:3" ht="12.95" customHeight="1" x14ac:dyDescent="0.2">
      <c r="A1481" s="9">
        <v>36906</v>
      </c>
      <c r="B1481" s="13">
        <v>7.5920139999999998</v>
      </c>
      <c r="C1481" s="2">
        <v>4.9372530000000001</v>
      </c>
    </row>
    <row r="1482" spans="1:3" ht="12.95" customHeight="1" x14ac:dyDescent="0.2">
      <c r="A1482" s="9">
        <v>36907</v>
      </c>
      <c r="B1482" s="13">
        <v>7.5830929999999999</v>
      </c>
      <c r="C1482" s="2">
        <v>4.9078330000000001</v>
      </c>
    </row>
    <row r="1483" spans="1:3" ht="12.95" customHeight="1" x14ac:dyDescent="0.2">
      <c r="A1483" s="9">
        <v>36908</v>
      </c>
      <c r="B1483" s="13">
        <v>7.5962630000000004</v>
      </c>
      <c r="C1483" s="2">
        <v>4.9429090000000002</v>
      </c>
    </row>
    <row r="1484" spans="1:3" ht="12.95" customHeight="1" x14ac:dyDescent="0.2">
      <c r="A1484" s="9">
        <v>36909</v>
      </c>
      <c r="B1484" s="13">
        <v>7.5905370000000003</v>
      </c>
      <c r="C1484" s="2">
        <v>4.9369350000000001</v>
      </c>
    </row>
    <row r="1485" spans="1:3" ht="12.95" customHeight="1" x14ac:dyDescent="0.2">
      <c r="A1485" s="9">
        <v>36910</v>
      </c>
      <c r="B1485" s="13">
        <v>7.5942299999999996</v>
      </c>
      <c r="C1485" s="2">
        <v>4.9671200000000004</v>
      </c>
    </row>
    <row r="1486" spans="1:3" ht="12.95" customHeight="1" x14ac:dyDescent="0.2">
      <c r="A1486" s="9">
        <v>36911</v>
      </c>
      <c r="B1486" s="13">
        <v>7.5949260000000001</v>
      </c>
      <c r="C1486" s="2">
        <v>4.9747339999999998</v>
      </c>
    </row>
    <row r="1487" spans="1:3" ht="12.95" customHeight="1" x14ac:dyDescent="0.2">
      <c r="A1487" s="9">
        <v>36912</v>
      </c>
      <c r="B1487" s="13">
        <v>7.5949260000000001</v>
      </c>
      <c r="C1487" s="2">
        <v>4.9747339999999998</v>
      </c>
    </row>
    <row r="1488" spans="1:3" ht="12.95" customHeight="1" x14ac:dyDescent="0.2">
      <c r="A1488" s="9">
        <v>36913</v>
      </c>
      <c r="B1488" s="13">
        <v>7.5949260000000001</v>
      </c>
      <c r="C1488" s="2">
        <v>4.9747339999999998</v>
      </c>
    </row>
    <row r="1489" spans="1:3" ht="12.95" customHeight="1" x14ac:dyDescent="0.2">
      <c r="A1489" s="9">
        <v>36914</v>
      </c>
      <c r="B1489" s="13">
        <v>7.5975570000000001</v>
      </c>
      <c r="C1489" s="2">
        <v>4.9550359999999998</v>
      </c>
    </row>
    <row r="1490" spans="1:3" ht="12.95" customHeight="1" x14ac:dyDescent="0.2">
      <c r="A1490" s="9">
        <v>36915</v>
      </c>
      <c r="B1490" s="13">
        <v>7.6034680000000003</v>
      </c>
      <c r="C1490" s="2">
        <v>4.9592150000000004</v>
      </c>
    </row>
    <row r="1491" spans="1:3" ht="12.95" customHeight="1" x14ac:dyDescent="0.2">
      <c r="A1491" s="9">
        <v>36916</v>
      </c>
      <c r="B1491" s="13">
        <v>7.6174400000000002</v>
      </c>
      <c r="C1491" s="2">
        <v>4.975142</v>
      </c>
    </row>
    <row r="1492" spans="1:3" ht="12.95" customHeight="1" x14ac:dyDescent="0.2">
      <c r="A1492" s="9">
        <v>36917</v>
      </c>
      <c r="B1492" s="13">
        <v>7.6295500000000001</v>
      </c>
      <c r="C1492" s="2">
        <v>4.9990500000000004</v>
      </c>
    </row>
    <row r="1493" spans="1:3" ht="12.95" customHeight="1" x14ac:dyDescent="0.2">
      <c r="A1493" s="9">
        <v>36918</v>
      </c>
      <c r="B1493" s="13">
        <v>7.6434049999999996</v>
      </c>
      <c r="C1493" s="2">
        <v>4.997649</v>
      </c>
    </row>
    <row r="1494" spans="1:3" ht="12.95" customHeight="1" x14ac:dyDescent="0.2">
      <c r="A1494" s="9">
        <v>36919</v>
      </c>
      <c r="B1494" s="13">
        <v>7.6434049999999996</v>
      </c>
      <c r="C1494" s="2">
        <v>4.997649</v>
      </c>
    </row>
    <row r="1495" spans="1:3" ht="12.95" customHeight="1" x14ac:dyDescent="0.2">
      <c r="A1495" s="9">
        <v>36920</v>
      </c>
      <c r="B1495" s="13">
        <v>7.6434049999999996</v>
      </c>
      <c r="C1495" s="2">
        <v>4.997649</v>
      </c>
    </row>
    <row r="1496" spans="1:3" ht="12.95" customHeight="1" x14ac:dyDescent="0.2">
      <c r="A1496" s="9">
        <v>36921</v>
      </c>
      <c r="B1496" s="13">
        <v>7.6488888884800001</v>
      </c>
      <c r="C1496" s="2">
        <v>5.0182710000000004</v>
      </c>
    </row>
    <row r="1497" spans="1:3" ht="12.95" customHeight="1" x14ac:dyDescent="0.2">
      <c r="A1497" s="9">
        <v>36922</v>
      </c>
      <c r="B1497" s="13">
        <v>7.6757220000000004</v>
      </c>
      <c r="C1497" s="2">
        <v>5.0488210000000002</v>
      </c>
    </row>
    <row r="1498" spans="1:3" ht="12.95" customHeight="1" x14ac:dyDescent="0.2">
      <c r="A1498" s="9">
        <v>36923</v>
      </c>
      <c r="B1498" s="13">
        <v>7.6725250000000003</v>
      </c>
      <c r="C1498" s="2">
        <v>5.0199720000000001</v>
      </c>
    </row>
    <row r="1499" spans="1:3" ht="12.95" customHeight="1" x14ac:dyDescent="0.2">
      <c r="A1499" s="9">
        <v>36924</v>
      </c>
      <c r="B1499" s="13">
        <v>7.6793050000000003</v>
      </c>
      <c r="C1499" s="2">
        <v>5.0073720000000002</v>
      </c>
    </row>
    <row r="1500" spans="1:3" ht="12.95" customHeight="1" x14ac:dyDescent="0.2">
      <c r="A1500" s="9">
        <v>36925</v>
      </c>
      <c r="B1500" s="13">
        <v>7.6884769999999998</v>
      </c>
      <c r="C1500" s="2">
        <v>4.9996600000000004</v>
      </c>
    </row>
    <row r="1501" spans="1:3" ht="12.95" customHeight="1" x14ac:dyDescent="0.2">
      <c r="A1501" s="9">
        <v>36926</v>
      </c>
      <c r="B1501" s="13">
        <v>7.6884769999999998</v>
      </c>
      <c r="C1501" s="2">
        <v>4.9996600000000004</v>
      </c>
    </row>
    <row r="1502" spans="1:3" ht="12.95" customHeight="1" x14ac:dyDescent="0.2">
      <c r="A1502" s="9">
        <v>36927</v>
      </c>
      <c r="B1502" s="13">
        <v>7.6884769999999998</v>
      </c>
      <c r="C1502" s="2">
        <v>4.9996600000000004</v>
      </c>
    </row>
    <row r="1503" spans="1:3" ht="12.95" customHeight="1" x14ac:dyDescent="0.2">
      <c r="A1503" s="9">
        <v>36928</v>
      </c>
      <c r="B1503" s="13">
        <v>7.6943000000000001</v>
      </c>
      <c r="C1503" s="2">
        <v>4.9950010000000002</v>
      </c>
    </row>
    <row r="1504" spans="1:3" ht="12.95" customHeight="1" x14ac:dyDescent="0.2">
      <c r="A1504" s="9">
        <v>36929</v>
      </c>
      <c r="B1504" s="13">
        <v>7.6916900000000004</v>
      </c>
      <c r="C1504" s="2">
        <v>5.0037019999999997</v>
      </c>
    </row>
    <row r="1505" spans="1:3" ht="12.95" customHeight="1" x14ac:dyDescent="0.2">
      <c r="A1505" s="9">
        <v>36930</v>
      </c>
      <c r="B1505" s="13">
        <v>7.7012369999999999</v>
      </c>
      <c r="C1505" s="2">
        <v>5.0095859999999997</v>
      </c>
    </row>
    <row r="1506" spans="1:3" ht="12.95" customHeight="1" x14ac:dyDescent="0.2">
      <c r="A1506" s="9">
        <v>36931</v>
      </c>
      <c r="B1506" s="13">
        <v>7.6930540000000001</v>
      </c>
      <c r="C1506" s="2">
        <v>5.016991</v>
      </c>
    </row>
    <row r="1507" spans="1:3" ht="12.95" customHeight="1" x14ac:dyDescent="0.2">
      <c r="A1507" s="9">
        <v>36932</v>
      </c>
      <c r="B1507" s="13">
        <v>7.6957060000000004</v>
      </c>
      <c r="C1507" s="2">
        <v>5.0157769999999999</v>
      </c>
    </row>
    <row r="1508" spans="1:3" ht="12.95" customHeight="1" x14ac:dyDescent="0.2">
      <c r="A1508" s="9">
        <v>36933</v>
      </c>
      <c r="B1508" s="13">
        <v>7.6957060000000004</v>
      </c>
      <c r="C1508" s="2">
        <v>5.0157769999999999</v>
      </c>
    </row>
    <row r="1509" spans="1:3" ht="12.95" customHeight="1" x14ac:dyDescent="0.2">
      <c r="A1509" s="9">
        <v>36934</v>
      </c>
      <c r="B1509" s="13">
        <v>7.6957060000000004</v>
      </c>
      <c r="C1509" s="2">
        <v>5.0157769999999999</v>
      </c>
    </row>
    <row r="1510" spans="1:3" ht="12.95" customHeight="1" x14ac:dyDescent="0.2">
      <c r="A1510" s="9">
        <v>36935</v>
      </c>
      <c r="B1510" s="13">
        <v>7.7001499999999998</v>
      </c>
      <c r="C1510" s="2">
        <v>5.0131180000000004</v>
      </c>
    </row>
    <row r="1511" spans="1:3" ht="12.95" customHeight="1" x14ac:dyDescent="0.2">
      <c r="A1511" s="9">
        <v>36936</v>
      </c>
      <c r="B1511" s="13">
        <v>7.6974629999999999</v>
      </c>
      <c r="C1511" s="2">
        <v>5.0061540000000004</v>
      </c>
    </row>
    <row r="1512" spans="1:3" ht="12.95" customHeight="1" x14ac:dyDescent="0.2">
      <c r="A1512" s="9">
        <v>36937</v>
      </c>
      <c r="B1512" s="13">
        <v>7.7027869999999998</v>
      </c>
      <c r="C1512" s="2">
        <v>5.0184290000000003</v>
      </c>
    </row>
    <row r="1513" spans="1:3" ht="12.95" customHeight="1" x14ac:dyDescent="0.2">
      <c r="A1513" s="9">
        <v>36938</v>
      </c>
      <c r="B1513" s="13">
        <v>7.7060040000000001</v>
      </c>
      <c r="C1513" s="2">
        <v>5.0251089999999996</v>
      </c>
    </row>
    <row r="1514" spans="1:3" ht="12.95" customHeight="1" x14ac:dyDescent="0.2">
      <c r="A1514" s="9">
        <v>36939</v>
      </c>
      <c r="B1514" s="13">
        <v>7.6986280000000002</v>
      </c>
      <c r="C1514" s="2">
        <v>5.0009192999999996</v>
      </c>
    </row>
    <row r="1515" spans="1:3" ht="12.95" customHeight="1" x14ac:dyDescent="0.2">
      <c r="A1515" s="9">
        <v>36940</v>
      </c>
      <c r="B1515" s="13">
        <v>7.6986280000000002</v>
      </c>
      <c r="C1515" s="2">
        <v>5.0009192999999996</v>
      </c>
    </row>
    <row r="1516" spans="1:3" ht="12.95" customHeight="1" x14ac:dyDescent="0.2">
      <c r="A1516" s="9">
        <v>36941</v>
      </c>
      <c r="B1516" s="13">
        <v>7.6986280000000002</v>
      </c>
      <c r="C1516" s="2">
        <v>5.0009192999999996</v>
      </c>
    </row>
    <row r="1517" spans="1:3" ht="12.95" customHeight="1" x14ac:dyDescent="0.2">
      <c r="A1517" s="9">
        <v>36942</v>
      </c>
      <c r="B1517" s="13">
        <v>7.7026479999999999</v>
      </c>
      <c r="C1517" s="2">
        <v>5.0140919999999998</v>
      </c>
    </row>
    <row r="1518" spans="1:3" ht="12.95" customHeight="1" x14ac:dyDescent="0.2">
      <c r="A1518" s="9">
        <v>36943</v>
      </c>
      <c r="B1518" s="13">
        <v>7.702839</v>
      </c>
      <c r="C1518" s="2">
        <v>5.0168290000000004</v>
      </c>
    </row>
    <row r="1519" spans="1:3" ht="12.95" customHeight="1" x14ac:dyDescent="0.2">
      <c r="A1519" s="9">
        <v>36944</v>
      </c>
      <c r="B1519" s="13">
        <v>7.70343</v>
      </c>
      <c r="C1519" s="2">
        <v>5.0106869999999999</v>
      </c>
    </row>
    <row r="1520" spans="1:3" ht="12.95" customHeight="1" x14ac:dyDescent="0.2">
      <c r="A1520" s="9">
        <v>36945</v>
      </c>
      <c r="B1520" s="13">
        <v>7.7035049999999998</v>
      </c>
      <c r="C1520" s="2">
        <v>5.0300390000000004</v>
      </c>
    </row>
    <row r="1521" spans="1:3" ht="12.95" customHeight="1" x14ac:dyDescent="0.2">
      <c r="A1521" s="9">
        <v>36946</v>
      </c>
      <c r="B1521" s="13">
        <v>7.7057700000000002</v>
      </c>
      <c r="C1521" s="2">
        <v>5.0282349999999996</v>
      </c>
    </row>
    <row r="1522" spans="1:3" ht="12.95" customHeight="1" x14ac:dyDescent="0.2">
      <c r="A1522" s="9">
        <v>36947</v>
      </c>
      <c r="B1522" s="13">
        <v>7.7057700000000002</v>
      </c>
      <c r="C1522" s="2">
        <v>5.0282349999999996</v>
      </c>
    </row>
    <row r="1523" spans="1:3" ht="12.95" customHeight="1" x14ac:dyDescent="0.2">
      <c r="A1523" s="9">
        <v>36948</v>
      </c>
      <c r="B1523" s="13">
        <v>7.7057700000000002</v>
      </c>
      <c r="C1523" s="2">
        <v>5.0282349999999996</v>
      </c>
    </row>
    <row r="1524" spans="1:3" ht="12.95" customHeight="1" x14ac:dyDescent="0.2">
      <c r="A1524" s="9">
        <v>36949</v>
      </c>
      <c r="B1524" s="13">
        <v>7.7038770000000003</v>
      </c>
      <c r="C1524" s="2">
        <v>5.0197929999999999</v>
      </c>
    </row>
    <row r="1525" spans="1:3" ht="12.95" customHeight="1" x14ac:dyDescent="0.2">
      <c r="A1525" s="9">
        <v>36950</v>
      </c>
      <c r="B1525" s="13">
        <v>7.7031109999999998</v>
      </c>
      <c r="C1525" s="2">
        <v>5.0143930000000001</v>
      </c>
    </row>
    <row r="1526" spans="1:3" ht="12.95" customHeight="1" x14ac:dyDescent="0.2">
      <c r="A1526" s="9">
        <v>36951</v>
      </c>
      <c r="B1526" s="13">
        <v>7.7058369999999998</v>
      </c>
      <c r="C1526" s="2">
        <v>5.002491</v>
      </c>
    </row>
    <row r="1527" spans="1:3" ht="12.95" customHeight="1" x14ac:dyDescent="0.2">
      <c r="A1527" s="9">
        <v>36952</v>
      </c>
      <c r="B1527" s="13">
        <v>7.7068199999999996</v>
      </c>
      <c r="C1527" s="2">
        <v>4.9998262000000002</v>
      </c>
    </row>
    <row r="1528" spans="1:3" ht="12.95" customHeight="1" x14ac:dyDescent="0.2">
      <c r="A1528" s="9">
        <v>36953</v>
      </c>
      <c r="B1528" s="13">
        <v>7.7143949999999997</v>
      </c>
      <c r="C1528" s="2">
        <v>5.0152089999999996</v>
      </c>
    </row>
    <row r="1529" spans="1:3" ht="12.95" customHeight="1" x14ac:dyDescent="0.2">
      <c r="A1529" s="9">
        <v>36954</v>
      </c>
      <c r="B1529" s="13">
        <v>7.7143949999999997</v>
      </c>
      <c r="C1529" s="2">
        <v>5.0152089999999996</v>
      </c>
    </row>
    <row r="1530" spans="1:3" ht="12.95" customHeight="1" x14ac:dyDescent="0.2">
      <c r="A1530" s="9">
        <v>36955</v>
      </c>
      <c r="B1530" s="13">
        <v>7.7143949999999997</v>
      </c>
      <c r="C1530" s="2">
        <v>5.0152089999999996</v>
      </c>
    </row>
    <row r="1531" spans="1:3" ht="12.95" customHeight="1" x14ac:dyDescent="0.2">
      <c r="A1531" s="9">
        <v>36956</v>
      </c>
      <c r="B1531" s="13">
        <v>7.7125139999999996</v>
      </c>
      <c r="C1531" s="2">
        <v>5.0198609999999997</v>
      </c>
    </row>
    <row r="1532" spans="1:3" ht="12.95" customHeight="1" x14ac:dyDescent="0.2">
      <c r="A1532" s="9">
        <v>36957</v>
      </c>
      <c r="B1532" s="13">
        <v>7.7050650000000003</v>
      </c>
      <c r="C1532" s="2">
        <v>5.0146860000000002</v>
      </c>
    </row>
    <row r="1533" spans="1:3" ht="12.95" customHeight="1" x14ac:dyDescent="0.2">
      <c r="A1533" s="9">
        <v>36958</v>
      </c>
      <c r="B1533" s="13">
        <v>7.706493</v>
      </c>
      <c r="C1533" s="2">
        <v>5.0110489999999999</v>
      </c>
    </row>
    <row r="1534" spans="1:3" ht="12.95" customHeight="1" x14ac:dyDescent="0.2">
      <c r="A1534" s="9">
        <v>36959</v>
      </c>
      <c r="B1534" s="13">
        <v>7.7157099999999996</v>
      </c>
      <c r="C1534" s="2">
        <v>5.0088999999999997</v>
      </c>
    </row>
    <row r="1535" spans="1:3" ht="12.95" customHeight="1" x14ac:dyDescent="0.2">
      <c r="A1535" s="9">
        <v>36960</v>
      </c>
      <c r="B1535" s="13">
        <v>7.7108080000000001</v>
      </c>
      <c r="C1535" s="2">
        <v>4.9985790000000003</v>
      </c>
    </row>
    <row r="1536" spans="1:3" ht="12.95" customHeight="1" x14ac:dyDescent="0.2">
      <c r="A1536" s="9">
        <v>36961</v>
      </c>
      <c r="B1536" s="13">
        <v>7.7108080000000001</v>
      </c>
      <c r="C1536" s="2">
        <v>4.9985790000000003</v>
      </c>
    </row>
    <row r="1537" spans="1:3" ht="12.95" customHeight="1" x14ac:dyDescent="0.2">
      <c r="A1537" s="9">
        <v>36962</v>
      </c>
      <c r="B1537" s="13">
        <v>7.7108080000000001</v>
      </c>
      <c r="C1537" s="2">
        <v>4.9985790000000003</v>
      </c>
    </row>
    <row r="1538" spans="1:3" ht="12.95" customHeight="1" x14ac:dyDescent="0.2">
      <c r="A1538" s="9">
        <v>36963</v>
      </c>
      <c r="B1538" s="13">
        <v>7.7148240000000001</v>
      </c>
      <c r="C1538" s="2">
        <v>5.0067000000000004</v>
      </c>
    </row>
    <row r="1539" spans="1:3" ht="12.95" customHeight="1" x14ac:dyDescent="0.2">
      <c r="A1539" s="9">
        <v>36964</v>
      </c>
      <c r="B1539" s="13">
        <v>7.7026750000000002</v>
      </c>
      <c r="C1539" s="2">
        <v>5.0075900000000004</v>
      </c>
    </row>
    <row r="1540" spans="1:3" ht="12.95" customHeight="1" x14ac:dyDescent="0.2">
      <c r="A1540" s="9">
        <v>36965</v>
      </c>
      <c r="B1540" s="13">
        <v>7.7033490000000002</v>
      </c>
      <c r="C1540" s="2">
        <v>5.0070519999999998</v>
      </c>
    </row>
    <row r="1541" spans="1:3" ht="12.95" customHeight="1" x14ac:dyDescent="0.2">
      <c r="A1541" s="9">
        <v>36966</v>
      </c>
      <c r="B1541" s="13">
        <v>7.6952449999999999</v>
      </c>
      <c r="C1541" s="2">
        <v>5.0014589999999997</v>
      </c>
    </row>
    <row r="1542" spans="1:3" ht="12.95" customHeight="1" x14ac:dyDescent="0.2">
      <c r="A1542" s="9">
        <v>36967</v>
      </c>
      <c r="B1542" s="13">
        <v>7.6854449999999996</v>
      </c>
      <c r="C1542" s="2">
        <v>5.0012660000000002</v>
      </c>
    </row>
    <row r="1543" spans="1:3" ht="12.95" customHeight="1" x14ac:dyDescent="0.2">
      <c r="A1543" s="9">
        <v>36968</v>
      </c>
      <c r="B1543" s="13">
        <v>7.6854449999999996</v>
      </c>
      <c r="C1543" s="2">
        <v>5.0012660000000002</v>
      </c>
    </row>
    <row r="1544" spans="1:3" ht="12.95" customHeight="1" x14ac:dyDescent="0.2">
      <c r="A1544" s="9">
        <v>36969</v>
      </c>
      <c r="B1544" s="13">
        <v>7.6854449999999996</v>
      </c>
      <c r="C1544" s="2">
        <v>5.0012660000000002</v>
      </c>
    </row>
    <row r="1545" spans="1:3" ht="12.95" customHeight="1" x14ac:dyDescent="0.2">
      <c r="A1545" s="9">
        <v>36970</v>
      </c>
      <c r="B1545" s="13">
        <v>7.6718640000000002</v>
      </c>
      <c r="C1545" s="2">
        <v>4.9966654999999998</v>
      </c>
    </row>
    <row r="1546" spans="1:3" ht="12.95" customHeight="1" x14ac:dyDescent="0.2">
      <c r="A1546" s="9">
        <v>36971</v>
      </c>
      <c r="B1546" s="13">
        <v>7.6953149999999999</v>
      </c>
      <c r="C1546" s="2">
        <v>5.0230519999999999</v>
      </c>
    </row>
    <row r="1547" spans="1:3" ht="12.95" customHeight="1" x14ac:dyDescent="0.2">
      <c r="A1547" s="9">
        <v>36972</v>
      </c>
      <c r="B1547" s="13">
        <v>7.6857280000000001</v>
      </c>
      <c r="C1547" s="2">
        <v>5.0154839999999998</v>
      </c>
    </row>
    <row r="1548" spans="1:3" ht="12.95" customHeight="1" x14ac:dyDescent="0.2">
      <c r="A1548" s="9">
        <v>36973</v>
      </c>
      <c r="B1548" s="13">
        <v>7.6780600000000003</v>
      </c>
      <c r="C1548" s="2">
        <v>5.0232650000000003</v>
      </c>
    </row>
    <row r="1549" spans="1:3" ht="12.95" customHeight="1" x14ac:dyDescent="0.2">
      <c r="A1549" s="9">
        <v>36974</v>
      </c>
      <c r="B1549" s="13">
        <v>7.6708800000000004</v>
      </c>
      <c r="C1549" s="2">
        <v>5.0067750000000002</v>
      </c>
    </row>
    <row r="1550" spans="1:3" ht="12.95" customHeight="1" x14ac:dyDescent="0.2">
      <c r="A1550" s="9">
        <v>36975</v>
      </c>
      <c r="B1550" s="13">
        <v>7.6708800000000004</v>
      </c>
      <c r="C1550" s="2">
        <v>5.0067750000000002</v>
      </c>
    </row>
    <row r="1551" spans="1:3" ht="12.95" customHeight="1" x14ac:dyDescent="0.2">
      <c r="A1551" s="9">
        <v>36976</v>
      </c>
      <c r="B1551" s="13">
        <v>7.6708800000000004</v>
      </c>
      <c r="C1551" s="2">
        <v>5.0067750000000002</v>
      </c>
    </row>
    <row r="1552" spans="1:3" ht="12.95" customHeight="1" x14ac:dyDescent="0.2">
      <c r="A1552" s="9">
        <v>36977</v>
      </c>
      <c r="B1552" s="13">
        <v>7.6859450000000002</v>
      </c>
      <c r="C1552" s="2">
        <v>5.0159529999999997</v>
      </c>
    </row>
    <row r="1553" spans="1:3" ht="12.95" customHeight="1" x14ac:dyDescent="0.2">
      <c r="A1553" s="9">
        <v>36978</v>
      </c>
      <c r="B1553" s="10">
        <v>7.676596</v>
      </c>
      <c r="C1553" s="2">
        <v>4.9945320000000004</v>
      </c>
    </row>
    <row r="1554" spans="1:3" ht="12.95" customHeight="1" x14ac:dyDescent="0.2">
      <c r="A1554" s="9">
        <v>36979</v>
      </c>
      <c r="B1554" s="10">
        <v>7.6874919999999998</v>
      </c>
      <c r="C1554" s="2">
        <v>5.0225350000000004</v>
      </c>
    </row>
    <row r="1555" spans="1:3" ht="12.95" customHeight="1" x14ac:dyDescent="0.2">
      <c r="A1555" s="9">
        <v>36980</v>
      </c>
      <c r="B1555" s="10">
        <v>7.6729799999999999</v>
      </c>
      <c r="C1555" s="2">
        <v>5.0169870000000003</v>
      </c>
    </row>
    <row r="1556" spans="1:3" ht="12.95" customHeight="1" x14ac:dyDescent="0.2">
      <c r="A1556" s="9">
        <v>36981</v>
      </c>
      <c r="B1556" s="10">
        <v>7.680701</v>
      </c>
      <c r="C1556" s="2">
        <v>5.0348740000000003</v>
      </c>
    </row>
    <row r="1557" spans="1:3" ht="12.95" customHeight="1" x14ac:dyDescent="0.2">
      <c r="A1557" s="9">
        <v>36982</v>
      </c>
      <c r="B1557" s="10">
        <v>7.680701</v>
      </c>
      <c r="C1557" s="2">
        <v>5.0348740000000003</v>
      </c>
    </row>
    <row r="1558" spans="1:3" ht="12.95" customHeight="1" x14ac:dyDescent="0.2">
      <c r="A1558" s="9">
        <v>36983</v>
      </c>
      <c r="B1558" s="10">
        <v>7.680701</v>
      </c>
      <c r="C1558" s="2">
        <v>5.0348740000000003</v>
      </c>
    </row>
    <row r="1559" spans="1:3" ht="12.95" customHeight="1" x14ac:dyDescent="0.2">
      <c r="A1559" s="9">
        <v>36984</v>
      </c>
      <c r="B1559" s="10">
        <v>7.6691849999999997</v>
      </c>
      <c r="C1559" s="2">
        <v>5.0256780000000001</v>
      </c>
    </row>
    <row r="1560" spans="1:3" ht="12.95" customHeight="1" x14ac:dyDescent="0.2">
      <c r="A1560" s="9">
        <v>36985</v>
      </c>
      <c r="B1560" s="10">
        <v>7.6621459999999999</v>
      </c>
      <c r="C1560" s="2">
        <v>5.0181060000000004</v>
      </c>
    </row>
    <row r="1561" spans="1:3" ht="12.95" customHeight="1" x14ac:dyDescent="0.2">
      <c r="A1561" s="9">
        <v>36986</v>
      </c>
      <c r="B1561" s="10">
        <v>7.6766189999999996</v>
      </c>
      <c r="C1561" s="2">
        <v>5.0401280000000002</v>
      </c>
    </row>
    <row r="1562" spans="1:3" ht="12.95" customHeight="1" x14ac:dyDescent="0.2">
      <c r="A1562" s="9">
        <v>36987</v>
      </c>
      <c r="B1562" s="10">
        <v>7.6784489999999996</v>
      </c>
      <c r="C1562" s="2">
        <v>5.0241769999999999</v>
      </c>
    </row>
    <row r="1563" spans="1:3" ht="12.95" customHeight="1" x14ac:dyDescent="0.2">
      <c r="A1563" s="9">
        <v>36988</v>
      </c>
      <c r="B1563" s="10">
        <v>7.6617150000000001</v>
      </c>
      <c r="C1563" s="2">
        <v>5.0125710000000003</v>
      </c>
    </row>
    <row r="1564" spans="1:3" ht="12.95" customHeight="1" x14ac:dyDescent="0.2">
      <c r="A1564" s="9">
        <v>36989</v>
      </c>
      <c r="B1564" s="10">
        <v>7.6617150000000001</v>
      </c>
      <c r="C1564" s="2">
        <v>5.0125710000000003</v>
      </c>
    </row>
    <row r="1565" spans="1:3" ht="12.95" customHeight="1" x14ac:dyDescent="0.2">
      <c r="A1565" s="9">
        <v>36990</v>
      </c>
      <c r="B1565" s="10">
        <v>7.6617150000000001</v>
      </c>
      <c r="C1565" s="2">
        <v>5.0125710000000003</v>
      </c>
    </row>
    <row r="1566" spans="1:3" ht="12.95" customHeight="1" x14ac:dyDescent="0.2">
      <c r="A1566" s="9">
        <v>36991</v>
      </c>
      <c r="B1566" s="10">
        <v>7.6645799999999999</v>
      </c>
      <c r="C1566" s="2">
        <v>5.0101839999999997</v>
      </c>
    </row>
    <row r="1567" spans="1:3" ht="12.95" customHeight="1" x14ac:dyDescent="0.2">
      <c r="A1567" s="9">
        <v>36992</v>
      </c>
      <c r="B1567" s="13">
        <v>7.6597340000000003</v>
      </c>
      <c r="C1567" s="2">
        <v>5.015212</v>
      </c>
    </row>
    <row r="1568" spans="1:3" ht="12.95" customHeight="1" x14ac:dyDescent="0.2">
      <c r="A1568" s="9">
        <v>36993</v>
      </c>
      <c r="B1568" s="13">
        <v>7.643427</v>
      </c>
      <c r="C1568" s="2">
        <v>5.0065020000000002</v>
      </c>
    </row>
    <row r="1569" spans="1:3" ht="12.95" customHeight="1" x14ac:dyDescent="0.2">
      <c r="A1569" s="9">
        <v>36994</v>
      </c>
      <c r="B1569" s="13">
        <v>7.6406000000000001</v>
      </c>
      <c r="C1569" s="2">
        <v>5.0286960000000001</v>
      </c>
    </row>
    <row r="1570" spans="1:3" ht="12.95" customHeight="1" x14ac:dyDescent="0.2">
      <c r="A1570" s="9">
        <v>36995</v>
      </c>
      <c r="B1570" s="13">
        <v>7.6277590000000002</v>
      </c>
      <c r="C1570" s="2">
        <v>5.0133150000000004</v>
      </c>
    </row>
    <row r="1571" spans="1:3" ht="12.95" customHeight="1" x14ac:dyDescent="0.2">
      <c r="A1571" s="9">
        <v>36996</v>
      </c>
      <c r="B1571" s="13">
        <v>7.6277590000000002</v>
      </c>
      <c r="C1571" s="2">
        <v>5.0133150000000004</v>
      </c>
    </row>
    <row r="1572" spans="1:3" ht="12.95" customHeight="1" x14ac:dyDescent="0.2">
      <c r="A1572" s="9">
        <v>36997</v>
      </c>
      <c r="B1572" s="13">
        <v>7.6277590000000002</v>
      </c>
      <c r="C1572" s="2">
        <v>5.0133150000000004</v>
      </c>
    </row>
    <row r="1573" spans="1:3" ht="12.95" customHeight="1" x14ac:dyDescent="0.2">
      <c r="A1573" s="9">
        <v>36998</v>
      </c>
      <c r="B1573" s="13">
        <v>7.6277590000000002</v>
      </c>
      <c r="C1573" s="2">
        <v>5.0133150000000004</v>
      </c>
    </row>
    <row r="1574" spans="1:3" ht="12.95" customHeight="1" x14ac:dyDescent="0.2">
      <c r="A1574" s="9">
        <v>36999</v>
      </c>
      <c r="B1574" s="10">
        <v>7.6187589999999998</v>
      </c>
      <c r="C1574" s="2">
        <v>5.0047680000000003</v>
      </c>
    </row>
    <row r="1575" spans="1:3" ht="12.95" customHeight="1" x14ac:dyDescent="0.2">
      <c r="A1575" s="9">
        <v>37000</v>
      </c>
      <c r="B1575" s="10">
        <v>7.5899510000000001</v>
      </c>
      <c r="C1575" s="2">
        <v>4.9682209999999998</v>
      </c>
    </row>
    <row r="1576" spans="1:3" ht="12.95" customHeight="1" x14ac:dyDescent="0.2">
      <c r="A1576" s="9">
        <v>37001</v>
      </c>
      <c r="B1576" s="10">
        <v>7.5922400000000003</v>
      </c>
      <c r="C1576" s="2">
        <v>4.9628969999999999</v>
      </c>
    </row>
    <row r="1577" spans="1:3" ht="12.95" customHeight="1" x14ac:dyDescent="0.2">
      <c r="A1577" s="9">
        <v>37002</v>
      </c>
      <c r="B1577" s="10">
        <v>7.5670859999999998</v>
      </c>
      <c r="C1577" s="2">
        <v>4.9438690000000003</v>
      </c>
    </row>
    <row r="1578" spans="1:3" ht="12.95" customHeight="1" x14ac:dyDescent="0.2">
      <c r="A1578" s="9">
        <v>37003</v>
      </c>
      <c r="B1578" s="10">
        <v>7.5670859999999998</v>
      </c>
      <c r="C1578" s="2">
        <v>4.9438690000000003</v>
      </c>
    </row>
    <row r="1579" spans="1:3" ht="12.95" customHeight="1" x14ac:dyDescent="0.2">
      <c r="A1579" s="9">
        <v>37004</v>
      </c>
      <c r="B1579" s="10">
        <v>7.5670859999999998</v>
      </c>
      <c r="C1579" s="2">
        <v>4.9438690000000003</v>
      </c>
    </row>
    <row r="1580" spans="1:3" ht="12.95" customHeight="1" x14ac:dyDescent="0.2">
      <c r="A1580" s="9">
        <v>37005</v>
      </c>
      <c r="B1580" s="10">
        <v>7.5859759999999996</v>
      </c>
      <c r="C1580" s="2">
        <v>4.9581540000000004</v>
      </c>
    </row>
    <row r="1581" spans="1:3" ht="12.95" customHeight="1" x14ac:dyDescent="0.2">
      <c r="A1581" s="9">
        <v>37006</v>
      </c>
      <c r="B1581" s="10">
        <v>7.5568689999999998</v>
      </c>
      <c r="C1581" s="2">
        <v>4.9514279999999999</v>
      </c>
    </row>
    <row r="1582" spans="1:3" ht="12.95" customHeight="1" x14ac:dyDescent="0.2">
      <c r="A1582" s="9">
        <v>37007</v>
      </c>
      <c r="B1582" s="10">
        <v>7.5475399999999997</v>
      </c>
      <c r="C1582" s="2">
        <v>4.9294890000000002</v>
      </c>
    </row>
    <row r="1583" spans="1:3" ht="12.95" customHeight="1" x14ac:dyDescent="0.2">
      <c r="A1583" s="9">
        <v>37008</v>
      </c>
      <c r="B1583" s="10">
        <v>7.5368259999999996</v>
      </c>
      <c r="C1583" s="2">
        <v>4.9176729999999997</v>
      </c>
    </row>
    <row r="1584" spans="1:3" ht="12.95" customHeight="1" x14ac:dyDescent="0.2">
      <c r="A1584" s="9">
        <v>37009</v>
      </c>
      <c r="B1584" s="10">
        <v>7.5269259999999996</v>
      </c>
      <c r="C1584" s="2">
        <v>4.89811</v>
      </c>
    </row>
    <row r="1585" spans="1:3" ht="12.95" customHeight="1" x14ac:dyDescent="0.2">
      <c r="A1585" s="9">
        <v>37010</v>
      </c>
      <c r="B1585" s="10">
        <v>7.5269259999999996</v>
      </c>
      <c r="C1585" s="2">
        <v>4.89811</v>
      </c>
    </row>
    <row r="1586" spans="1:3" ht="12.95" customHeight="1" x14ac:dyDescent="0.2">
      <c r="A1586" s="9">
        <v>37011</v>
      </c>
      <c r="B1586" s="10">
        <v>7.5269259999999996</v>
      </c>
      <c r="C1586" s="2">
        <v>4.89811</v>
      </c>
    </row>
    <row r="1587" spans="1:3" ht="12.95" customHeight="1" x14ac:dyDescent="0.2">
      <c r="A1587" s="9">
        <v>37012</v>
      </c>
      <c r="B1587" s="10">
        <v>7.5240369999999999</v>
      </c>
      <c r="C1587" s="2">
        <v>4.895912</v>
      </c>
    </row>
    <row r="1588" spans="1:3" ht="12.95" customHeight="1" x14ac:dyDescent="0.2">
      <c r="A1588" s="9">
        <v>37013</v>
      </c>
      <c r="B1588" s="10">
        <v>7.5240369999999999</v>
      </c>
      <c r="C1588" s="2">
        <v>4.895912</v>
      </c>
    </row>
    <row r="1589" spans="1:3" ht="12.95" customHeight="1" x14ac:dyDescent="0.2">
      <c r="A1589" s="9">
        <v>37014</v>
      </c>
      <c r="B1589" s="10">
        <v>7.5008509999999999</v>
      </c>
      <c r="C1589" s="2">
        <v>4.8666666889999997</v>
      </c>
    </row>
    <row r="1590" spans="1:3" ht="12.95" customHeight="1" x14ac:dyDescent="0.2">
      <c r="A1590" s="9">
        <v>37015</v>
      </c>
      <c r="B1590" s="10">
        <v>7.4939650000000002</v>
      </c>
      <c r="C1590" s="2">
        <v>4.8592690000000003</v>
      </c>
    </row>
    <row r="1591" spans="1:3" ht="12.95" customHeight="1" x14ac:dyDescent="0.2">
      <c r="A1591" s="9">
        <v>37016</v>
      </c>
      <c r="B1591" s="10">
        <v>7.4704870000000003</v>
      </c>
      <c r="C1591" s="2">
        <v>4.8434169999999996</v>
      </c>
    </row>
    <row r="1592" spans="1:3" ht="12.95" customHeight="1" x14ac:dyDescent="0.2">
      <c r="A1592" s="9">
        <v>37017</v>
      </c>
      <c r="B1592" s="10">
        <v>7.4704870000000003</v>
      </c>
      <c r="C1592" s="2">
        <v>4.8434169999999996</v>
      </c>
    </row>
    <row r="1593" spans="1:3" ht="12.95" customHeight="1" x14ac:dyDescent="0.2">
      <c r="A1593" s="9">
        <v>37018</v>
      </c>
      <c r="B1593" s="10">
        <v>7.4704870000000003</v>
      </c>
      <c r="C1593" s="2">
        <v>4.8434169999999996</v>
      </c>
    </row>
    <row r="1594" spans="1:3" ht="12.95" customHeight="1" x14ac:dyDescent="0.2">
      <c r="A1594" s="9">
        <v>37019</v>
      </c>
      <c r="B1594" s="10">
        <v>7.4643420000000003</v>
      </c>
      <c r="C1594" s="2">
        <v>4.8391200000000003</v>
      </c>
    </row>
    <row r="1595" spans="1:3" ht="12.95" customHeight="1" x14ac:dyDescent="0.2">
      <c r="A1595" s="9">
        <v>37020</v>
      </c>
      <c r="B1595" s="10">
        <v>7.4363950000000001</v>
      </c>
      <c r="C1595" s="2">
        <v>4.821002</v>
      </c>
    </row>
    <row r="1596" spans="1:3" ht="12.95" customHeight="1" x14ac:dyDescent="0.2">
      <c r="A1596" s="9">
        <v>37021</v>
      </c>
      <c r="B1596" s="10">
        <v>7.4184929999999998</v>
      </c>
      <c r="C1596" s="2">
        <v>4.8215870000000001</v>
      </c>
    </row>
    <row r="1597" spans="1:3" ht="12.95" customHeight="1" x14ac:dyDescent="0.2">
      <c r="A1597" s="9">
        <v>37022</v>
      </c>
      <c r="B1597" s="10">
        <v>7.3972800000000003</v>
      </c>
      <c r="C1597" s="2">
        <v>4.8046769999999999</v>
      </c>
    </row>
    <row r="1598" spans="1:3" ht="12.95" customHeight="1" x14ac:dyDescent="0.2">
      <c r="A1598" s="9">
        <v>37023</v>
      </c>
      <c r="B1598" s="10">
        <v>7.3929850000000004</v>
      </c>
      <c r="C1598" s="2">
        <v>4.8090710000000003</v>
      </c>
    </row>
    <row r="1599" spans="1:3" ht="12.95" customHeight="1" x14ac:dyDescent="0.2">
      <c r="A1599" s="9">
        <v>37024</v>
      </c>
      <c r="B1599" s="10">
        <v>7.3929850000000004</v>
      </c>
      <c r="C1599" s="2">
        <v>4.8090710000000003</v>
      </c>
    </row>
    <row r="1600" spans="1:3" ht="12.95" customHeight="1" x14ac:dyDescent="0.2">
      <c r="A1600" s="9">
        <v>37025</v>
      </c>
      <c r="B1600" s="10">
        <v>7.3929850000000004</v>
      </c>
      <c r="C1600" s="2">
        <v>4.8090710000000003</v>
      </c>
    </row>
    <row r="1601" spans="1:3" ht="12.95" customHeight="1" x14ac:dyDescent="0.2">
      <c r="A1601" s="9">
        <v>37026</v>
      </c>
      <c r="B1601" s="10">
        <v>7.3516659999999998</v>
      </c>
      <c r="C1601" s="2">
        <v>4.7937310000000002</v>
      </c>
    </row>
    <row r="1602" spans="1:3" ht="12.95" customHeight="1" x14ac:dyDescent="0.2">
      <c r="A1602" s="9">
        <v>37027</v>
      </c>
      <c r="B1602" s="10">
        <v>7.3508009999999997</v>
      </c>
      <c r="C1602" s="2">
        <v>4.8013070000000004</v>
      </c>
    </row>
    <row r="1603" spans="1:3" ht="12.95" customHeight="1" x14ac:dyDescent="0.2">
      <c r="A1603" s="9">
        <v>37028</v>
      </c>
      <c r="B1603" s="13">
        <v>7.3383180000000001</v>
      </c>
      <c r="C1603" s="2">
        <v>4.7881499999999999</v>
      </c>
    </row>
    <row r="1604" spans="1:3" ht="12.95" customHeight="1" x14ac:dyDescent="0.2">
      <c r="A1604" s="9">
        <v>37029</v>
      </c>
      <c r="B1604" s="13">
        <v>7.3320210000000001</v>
      </c>
      <c r="C1604" s="2">
        <v>4.7843530000000003</v>
      </c>
    </row>
    <row r="1605" spans="1:3" ht="12.95" customHeight="1" x14ac:dyDescent="0.2">
      <c r="A1605" s="9">
        <v>37030</v>
      </c>
      <c r="B1605" s="13">
        <v>7.3186549999999997</v>
      </c>
      <c r="C1605" s="2">
        <v>4.7728279999999996</v>
      </c>
    </row>
    <row r="1606" spans="1:3" ht="12.95" customHeight="1" x14ac:dyDescent="0.2">
      <c r="A1606" s="9">
        <v>37031</v>
      </c>
      <c r="B1606" s="13">
        <v>7.3186549999999997</v>
      </c>
      <c r="C1606" s="2">
        <v>4.7728279999999996</v>
      </c>
    </row>
    <row r="1607" spans="1:3" ht="12.95" customHeight="1" x14ac:dyDescent="0.2">
      <c r="A1607" s="9">
        <v>37032</v>
      </c>
      <c r="B1607" s="13">
        <v>7.3186549999999997</v>
      </c>
      <c r="C1607" s="2">
        <v>4.7728279999999996</v>
      </c>
    </row>
    <row r="1608" spans="1:3" ht="12.95" customHeight="1" x14ac:dyDescent="0.2">
      <c r="A1608" s="9">
        <v>37033</v>
      </c>
      <c r="B1608" s="13">
        <v>7.3059599999999998</v>
      </c>
      <c r="C1608" s="2">
        <v>4.7723300000000002</v>
      </c>
    </row>
    <row r="1609" spans="1:3" ht="12.95" customHeight="1" x14ac:dyDescent="0.2">
      <c r="A1609" s="9">
        <v>37034</v>
      </c>
      <c r="B1609" s="13">
        <v>7.2929199999999996</v>
      </c>
      <c r="C1609" s="2">
        <v>4.7569759999999999</v>
      </c>
    </row>
    <row r="1610" spans="1:3" ht="12.95" customHeight="1" x14ac:dyDescent="0.2">
      <c r="A1610" s="9">
        <v>37035</v>
      </c>
      <c r="B1610" s="13">
        <v>7.2750510000000004</v>
      </c>
      <c r="C1610" s="2">
        <v>4.7658379999999996</v>
      </c>
    </row>
    <row r="1611" spans="1:3" ht="12.95" customHeight="1" x14ac:dyDescent="0.2">
      <c r="A1611" s="9">
        <v>37036</v>
      </c>
      <c r="B1611" s="13">
        <v>7.2520220000000002</v>
      </c>
      <c r="C1611" s="2">
        <v>4.7557359999999997</v>
      </c>
    </row>
    <row r="1612" spans="1:3" ht="12.95" customHeight="1" x14ac:dyDescent="0.2">
      <c r="A1612" s="9">
        <v>37037</v>
      </c>
      <c r="B1612" s="13">
        <v>7.2744010000000001</v>
      </c>
      <c r="C1612" s="2">
        <v>4.7710379999999999</v>
      </c>
    </row>
    <row r="1613" spans="1:3" ht="12.95" customHeight="1" x14ac:dyDescent="0.2">
      <c r="A1613" s="9">
        <v>37038</v>
      </c>
      <c r="B1613" s="13">
        <v>7.2744010000000001</v>
      </c>
      <c r="C1613" s="2">
        <v>4.7710379999999999</v>
      </c>
    </row>
    <row r="1614" spans="1:3" ht="12.95" customHeight="1" x14ac:dyDescent="0.2">
      <c r="A1614" s="9">
        <v>37039</v>
      </c>
      <c r="B1614" s="13">
        <v>7.2744010000000001</v>
      </c>
      <c r="C1614" s="2">
        <v>4.7710379999999999</v>
      </c>
    </row>
    <row r="1615" spans="1:3" ht="12.95" customHeight="1" x14ac:dyDescent="0.2">
      <c r="A1615" s="9">
        <v>37040</v>
      </c>
      <c r="B1615" s="13">
        <v>7.2555779999999999</v>
      </c>
      <c r="C1615" s="2">
        <v>4.7518359999999999</v>
      </c>
    </row>
    <row r="1616" spans="1:3" ht="12.95" customHeight="1" x14ac:dyDescent="0.2">
      <c r="A1616" s="9">
        <v>37041</v>
      </c>
      <c r="B1616" s="13">
        <v>7.2785070000000003</v>
      </c>
      <c r="C1616" s="2">
        <v>4.7671650000000003</v>
      </c>
    </row>
    <row r="1617" spans="1:3" ht="12.95" customHeight="1" x14ac:dyDescent="0.2">
      <c r="A1617" s="9">
        <v>37042</v>
      </c>
      <c r="B1617" s="13">
        <v>7.2785070000000003</v>
      </c>
      <c r="C1617" s="2">
        <v>4.7671650000000003</v>
      </c>
    </row>
    <row r="1618" spans="1:3" ht="12.95" customHeight="1" x14ac:dyDescent="0.2">
      <c r="A1618" s="9">
        <v>37043</v>
      </c>
      <c r="B1618" s="13">
        <v>7.2734909999999999</v>
      </c>
      <c r="C1618" s="2">
        <v>4.7820450000000001</v>
      </c>
    </row>
    <row r="1619" spans="1:3" ht="12.95" customHeight="1" x14ac:dyDescent="0.2">
      <c r="A1619" s="9">
        <v>37044</v>
      </c>
      <c r="B1619" s="13">
        <v>7.2815300000000001</v>
      </c>
      <c r="C1619" s="2">
        <v>4.7895349999999999</v>
      </c>
    </row>
    <row r="1620" spans="1:3" ht="12.95" customHeight="1" x14ac:dyDescent="0.2">
      <c r="A1620" s="9">
        <v>37045</v>
      </c>
      <c r="B1620" s="13">
        <v>7.2815300000000001</v>
      </c>
      <c r="C1620" s="2">
        <v>4.7895349999999999</v>
      </c>
    </row>
    <row r="1621" spans="1:3" ht="12.95" customHeight="1" x14ac:dyDescent="0.2">
      <c r="A1621" s="9">
        <v>37046</v>
      </c>
      <c r="B1621" s="13">
        <v>7.2815300000000001</v>
      </c>
      <c r="C1621" s="2">
        <v>4.7895349999999999</v>
      </c>
    </row>
    <row r="1622" spans="1:3" ht="12.95" customHeight="1" x14ac:dyDescent="0.2">
      <c r="A1622" s="9">
        <v>37047</v>
      </c>
      <c r="B1622" s="13">
        <v>7.2801729999999996</v>
      </c>
      <c r="C1622" s="2">
        <v>4.7880120000000002</v>
      </c>
    </row>
    <row r="1623" spans="1:3" ht="12.95" customHeight="1" x14ac:dyDescent="0.2">
      <c r="A1623" s="9">
        <v>37048</v>
      </c>
      <c r="B1623" s="13">
        <v>7.2873580000000002</v>
      </c>
      <c r="C1623" s="2">
        <v>4.8098200000000002</v>
      </c>
    </row>
    <row r="1624" spans="1:3" ht="12.95" customHeight="1" x14ac:dyDescent="0.2">
      <c r="A1624" s="9">
        <v>37049</v>
      </c>
      <c r="B1624" s="13">
        <v>7.2776579999999997</v>
      </c>
      <c r="C1624" s="2">
        <v>4.798667</v>
      </c>
    </row>
    <row r="1625" spans="1:3" ht="12.95" customHeight="1" x14ac:dyDescent="0.2">
      <c r="A1625" s="9">
        <v>37050</v>
      </c>
      <c r="B1625" s="13">
        <v>7.2882389999999999</v>
      </c>
      <c r="C1625" s="2">
        <v>4.7863920000000002</v>
      </c>
    </row>
    <row r="1626" spans="1:3" ht="12.95" customHeight="1" x14ac:dyDescent="0.2">
      <c r="A1626" s="9">
        <v>37051</v>
      </c>
      <c r="B1626" s="13">
        <v>7.2780930000000001</v>
      </c>
      <c r="C1626" s="2">
        <v>4.7718939999999996</v>
      </c>
    </row>
    <row r="1627" spans="1:3" ht="12.95" customHeight="1" x14ac:dyDescent="0.2">
      <c r="A1627" s="9">
        <v>37052</v>
      </c>
      <c r="B1627" s="13">
        <v>7.2780930000000001</v>
      </c>
      <c r="C1627" s="2">
        <v>4.7718939999999996</v>
      </c>
    </row>
    <row r="1628" spans="1:3" ht="12.95" customHeight="1" x14ac:dyDescent="0.2">
      <c r="A1628" s="9">
        <v>37053</v>
      </c>
      <c r="B1628" s="13">
        <v>7.2780930000000001</v>
      </c>
      <c r="C1628" s="2">
        <v>4.7718939999999996</v>
      </c>
    </row>
    <row r="1629" spans="1:3" ht="12.95" customHeight="1" x14ac:dyDescent="0.2">
      <c r="A1629" s="9">
        <v>37054</v>
      </c>
      <c r="B1629" s="13">
        <v>7.2985749999999996</v>
      </c>
      <c r="C1629" s="2">
        <v>4.7941240000000001</v>
      </c>
    </row>
    <row r="1630" spans="1:3" ht="12.95" customHeight="1" x14ac:dyDescent="0.2">
      <c r="A1630" s="9">
        <v>37055</v>
      </c>
      <c r="B1630" s="13">
        <v>7.2819669999999999</v>
      </c>
      <c r="C1630" s="2">
        <v>4.7869890000000002</v>
      </c>
    </row>
    <row r="1631" spans="1:3" ht="12.95" customHeight="1" x14ac:dyDescent="0.2">
      <c r="A1631" s="9">
        <v>37056</v>
      </c>
      <c r="B1631" s="13">
        <v>7.2889030000000004</v>
      </c>
      <c r="C1631" s="2">
        <v>4.7796089999999998</v>
      </c>
    </row>
    <row r="1632" spans="1:3" ht="12.95" customHeight="1" x14ac:dyDescent="0.2">
      <c r="A1632" s="9">
        <v>37057</v>
      </c>
      <c r="B1632" s="13">
        <v>7.30185</v>
      </c>
      <c r="C1632" s="2">
        <v>4.78308</v>
      </c>
    </row>
    <row r="1633" spans="1:3" ht="12.95" customHeight="1" x14ac:dyDescent="0.2">
      <c r="A1633" s="9">
        <v>37058</v>
      </c>
      <c r="B1633" s="13">
        <v>7.2901369999999996</v>
      </c>
      <c r="C1633" s="2">
        <v>4.7763460000000002</v>
      </c>
    </row>
    <row r="1634" spans="1:3" ht="12.95" customHeight="1" x14ac:dyDescent="0.2">
      <c r="A1634" s="9">
        <v>37059</v>
      </c>
      <c r="B1634" s="13">
        <v>7.2901369999999996</v>
      </c>
      <c r="C1634" s="2">
        <v>4.7763460000000002</v>
      </c>
    </row>
    <row r="1635" spans="1:3" ht="12.95" customHeight="1" x14ac:dyDescent="0.2">
      <c r="A1635" s="9">
        <v>37060</v>
      </c>
      <c r="B1635" s="13">
        <v>7.2901369999999996</v>
      </c>
      <c r="C1635" s="2">
        <v>4.7763460000000002</v>
      </c>
    </row>
    <row r="1636" spans="1:3" ht="12.95" customHeight="1" x14ac:dyDescent="0.2">
      <c r="A1636" s="9">
        <v>37061</v>
      </c>
      <c r="B1636" s="13">
        <v>7.3188760000000004</v>
      </c>
      <c r="C1636" s="2">
        <v>4.7845170000000001</v>
      </c>
    </row>
    <row r="1637" spans="1:3" ht="12.95" customHeight="1" x14ac:dyDescent="0.2">
      <c r="A1637" s="9">
        <v>37062</v>
      </c>
      <c r="B1637" s="13">
        <v>7.3015030000000003</v>
      </c>
      <c r="C1637" s="2">
        <v>4.779096</v>
      </c>
    </row>
    <row r="1638" spans="1:3" ht="12.95" customHeight="1" x14ac:dyDescent="0.2">
      <c r="A1638" s="9">
        <v>37063</v>
      </c>
      <c r="B1638" s="13">
        <v>7.3135919999999999</v>
      </c>
      <c r="C1638" s="2">
        <v>4.7913990000000002</v>
      </c>
    </row>
    <row r="1639" spans="1:3" ht="12.95" customHeight="1" x14ac:dyDescent="0.2">
      <c r="A1639" s="9">
        <v>37064</v>
      </c>
      <c r="B1639" s="13">
        <v>7.3160290000000003</v>
      </c>
      <c r="C1639" s="2">
        <v>4.8068520000000001</v>
      </c>
    </row>
    <row r="1640" spans="1:3" ht="12.95" customHeight="1" x14ac:dyDescent="0.2">
      <c r="A1640" s="9">
        <v>37065</v>
      </c>
      <c r="B1640" s="13">
        <v>7.3160290000000003</v>
      </c>
      <c r="C1640" s="2">
        <v>4.8068520000000001</v>
      </c>
    </row>
    <row r="1641" spans="1:3" ht="12.95" customHeight="1" x14ac:dyDescent="0.2">
      <c r="A1641" s="9">
        <v>37066</v>
      </c>
      <c r="B1641" s="13">
        <v>7.3160290000000003</v>
      </c>
      <c r="C1641" s="2">
        <v>4.8068520000000001</v>
      </c>
    </row>
    <row r="1642" spans="1:3" ht="12.95" customHeight="1" x14ac:dyDescent="0.2">
      <c r="A1642" s="9">
        <v>37067</v>
      </c>
      <c r="B1642" s="13">
        <v>7.3160290000000003</v>
      </c>
      <c r="C1642" s="2">
        <v>4.8068520000000001</v>
      </c>
    </row>
    <row r="1643" spans="1:3" ht="12.95" customHeight="1" x14ac:dyDescent="0.2">
      <c r="A1643" s="9">
        <v>37068</v>
      </c>
      <c r="B1643" s="10">
        <v>7.3242010000000004</v>
      </c>
      <c r="C1643" s="2">
        <v>4.8188700000000004</v>
      </c>
    </row>
    <row r="1644" spans="1:3" ht="12.95" customHeight="1" x14ac:dyDescent="0.2">
      <c r="A1644" s="9">
        <v>37069</v>
      </c>
      <c r="B1644" s="10">
        <v>7.322864</v>
      </c>
      <c r="C1644" s="2">
        <v>4.8135570000000003</v>
      </c>
    </row>
    <row r="1645" spans="1:3" ht="12.95" customHeight="1" x14ac:dyDescent="0.2">
      <c r="A1645" s="9">
        <v>37070</v>
      </c>
      <c r="B1645" s="10">
        <v>7.3241589999999999</v>
      </c>
      <c r="C1645" s="2">
        <v>4.8080870000000004</v>
      </c>
    </row>
    <row r="1646" spans="1:3" ht="12.95" customHeight="1" x14ac:dyDescent="0.2">
      <c r="A1646" s="9">
        <v>37071</v>
      </c>
      <c r="B1646" s="10">
        <v>7.3294259999999998</v>
      </c>
      <c r="C1646" s="2">
        <v>4.8280260000000004</v>
      </c>
    </row>
    <row r="1647" spans="1:3" ht="12.95" customHeight="1" x14ac:dyDescent="0.2">
      <c r="A1647" s="9">
        <v>37072</v>
      </c>
      <c r="B1647" s="10">
        <v>7.3206800000000003</v>
      </c>
      <c r="C1647" s="2">
        <v>4.8124380000000002</v>
      </c>
    </row>
    <row r="1648" spans="1:3" ht="12.95" customHeight="1" x14ac:dyDescent="0.2">
      <c r="A1648" s="9">
        <v>37073</v>
      </c>
      <c r="B1648" s="10">
        <v>7.3206800000000003</v>
      </c>
      <c r="C1648" s="2">
        <v>4.8124380000000002</v>
      </c>
    </row>
    <row r="1649" spans="1:3" ht="12.95" customHeight="1" x14ac:dyDescent="0.2">
      <c r="A1649" s="9">
        <v>37074</v>
      </c>
      <c r="B1649" s="10">
        <v>7.3206800000000003</v>
      </c>
      <c r="C1649" s="2">
        <v>4.8124380000000002</v>
      </c>
    </row>
    <row r="1650" spans="1:3" ht="12.95" customHeight="1" x14ac:dyDescent="0.2">
      <c r="A1650" s="9">
        <v>37075</v>
      </c>
      <c r="B1650" s="10">
        <v>7.3197939999999999</v>
      </c>
      <c r="C1650" s="2">
        <v>4.8140700000000001</v>
      </c>
    </row>
    <row r="1651" spans="1:3" ht="12.95" customHeight="1" x14ac:dyDescent="0.2">
      <c r="A1651" s="9">
        <v>37076</v>
      </c>
      <c r="B1651" s="10">
        <v>7.3145499999999997</v>
      </c>
      <c r="C1651" s="2">
        <v>4.8077759999999996</v>
      </c>
    </row>
    <row r="1652" spans="1:3" ht="12.95" customHeight="1" x14ac:dyDescent="0.2">
      <c r="A1652" s="9">
        <v>37077</v>
      </c>
      <c r="B1652" s="10">
        <v>7.3025060000000002</v>
      </c>
      <c r="C1652" s="2">
        <v>4.8058610000000002</v>
      </c>
    </row>
    <row r="1653" spans="1:3" ht="12.95" customHeight="1" x14ac:dyDescent="0.2">
      <c r="A1653" s="9">
        <v>37078</v>
      </c>
      <c r="B1653" s="10">
        <v>7.2921909999999999</v>
      </c>
      <c r="C1653" s="2">
        <v>4.7993889999999997</v>
      </c>
    </row>
    <row r="1654" spans="1:3" ht="12.95" customHeight="1" x14ac:dyDescent="0.2">
      <c r="A1654" s="9">
        <v>37079</v>
      </c>
      <c r="B1654" s="10">
        <v>7.2598960000000003</v>
      </c>
      <c r="C1654" s="2">
        <v>4.7734209999999999</v>
      </c>
    </row>
    <row r="1655" spans="1:3" ht="12.95" customHeight="1" x14ac:dyDescent="0.2">
      <c r="A1655" s="9">
        <v>37080</v>
      </c>
      <c r="B1655" s="10">
        <v>7.2598960000000003</v>
      </c>
      <c r="C1655" s="2">
        <v>4.7734209999999999</v>
      </c>
    </row>
    <row r="1656" spans="1:3" ht="12.95" customHeight="1" x14ac:dyDescent="0.2">
      <c r="A1656" s="9">
        <v>37081</v>
      </c>
      <c r="B1656" s="10">
        <v>7.2598960000000003</v>
      </c>
      <c r="C1656" s="2">
        <v>4.7734209999999999</v>
      </c>
    </row>
    <row r="1657" spans="1:3" ht="12.95" customHeight="1" x14ac:dyDescent="0.2">
      <c r="A1657" s="9">
        <v>37082</v>
      </c>
      <c r="B1657" s="13">
        <v>7.2504499999999998</v>
      </c>
      <c r="C1657" s="2">
        <v>4.7744299999999997</v>
      </c>
    </row>
    <row r="1658" spans="1:3" ht="12.95" customHeight="1" x14ac:dyDescent="0.2">
      <c r="A1658" s="9">
        <v>37083</v>
      </c>
      <c r="B1658" s="13">
        <v>7.2391170000000002</v>
      </c>
      <c r="C1658" s="2">
        <v>4.7519479999999996</v>
      </c>
    </row>
    <row r="1659" spans="1:3" ht="12.95" customHeight="1" x14ac:dyDescent="0.2">
      <c r="A1659" s="9">
        <v>37084</v>
      </c>
      <c r="B1659" s="13">
        <v>7.2220293</v>
      </c>
      <c r="C1659" s="2">
        <v>4.752694</v>
      </c>
    </row>
    <row r="1660" spans="1:3" ht="12.95" customHeight="1" x14ac:dyDescent="0.2">
      <c r="A1660" s="9">
        <v>37085</v>
      </c>
      <c r="B1660" s="13">
        <v>7.2065200000000003</v>
      </c>
      <c r="C1660" s="2">
        <v>4.7545820000000001</v>
      </c>
    </row>
    <row r="1661" spans="1:3" ht="12.95" customHeight="1" x14ac:dyDescent="0.2">
      <c r="A1661" s="9">
        <v>37086</v>
      </c>
      <c r="B1661" s="13">
        <v>7.173438</v>
      </c>
      <c r="C1661" s="2">
        <v>4.7440239999999996</v>
      </c>
    </row>
    <row r="1662" spans="1:3" ht="12.95" customHeight="1" x14ac:dyDescent="0.2">
      <c r="A1662" s="9">
        <v>37087</v>
      </c>
      <c r="B1662" s="13">
        <v>7.173438</v>
      </c>
      <c r="C1662" s="2">
        <v>4.7440239999999996</v>
      </c>
    </row>
    <row r="1663" spans="1:3" ht="12.95" customHeight="1" x14ac:dyDescent="0.2">
      <c r="A1663" s="9">
        <v>37088</v>
      </c>
      <c r="B1663" s="13">
        <v>7.173438</v>
      </c>
      <c r="C1663" s="2">
        <v>4.7440239999999996</v>
      </c>
    </row>
    <row r="1664" spans="1:3" ht="12.95" customHeight="1" x14ac:dyDescent="0.2">
      <c r="A1664" s="9">
        <v>37089</v>
      </c>
      <c r="B1664" s="13">
        <v>7.1641589999999997</v>
      </c>
      <c r="C1664" s="2">
        <v>4.7385140000000003</v>
      </c>
    </row>
    <row r="1665" spans="1:3" ht="12.95" customHeight="1" x14ac:dyDescent="0.2">
      <c r="A1665" s="9">
        <v>37090</v>
      </c>
      <c r="B1665" s="13">
        <v>7.1378079999999997</v>
      </c>
      <c r="C1665" s="2">
        <v>4.722334</v>
      </c>
    </row>
    <row r="1666" spans="1:3" ht="12.95" customHeight="1" x14ac:dyDescent="0.2">
      <c r="A1666" s="9">
        <v>37091</v>
      </c>
      <c r="B1666" s="13">
        <v>7.1272989999999998</v>
      </c>
      <c r="C1666" s="2">
        <v>4.732602</v>
      </c>
    </row>
    <row r="1667" spans="1:3" ht="12.95" customHeight="1" x14ac:dyDescent="0.2">
      <c r="A1667" s="9">
        <v>37092</v>
      </c>
      <c r="B1667" s="13">
        <v>7.1254980000000003</v>
      </c>
      <c r="C1667" s="2">
        <v>4.7317210000000003</v>
      </c>
    </row>
    <row r="1668" spans="1:3" ht="12.95" customHeight="1" x14ac:dyDescent="0.2">
      <c r="A1668" s="9">
        <v>37093</v>
      </c>
      <c r="B1668" s="13">
        <v>7.122649</v>
      </c>
      <c r="C1668" s="2">
        <v>4.7254360000000002</v>
      </c>
    </row>
    <row r="1669" spans="1:3" ht="12.95" customHeight="1" x14ac:dyDescent="0.2">
      <c r="A1669" s="9">
        <v>37094</v>
      </c>
      <c r="B1669" s="13">
        <v>7.122649</v>
      </c>
      <c r="C1669" s="2">
        <v>4.7254360000000002</v>
      </c>
    </row>
    <row r="1670" spans="1:3" ht="12.95" customHeight="1" x14ac:dyDescent="0.2">
      <c r="A1670" s="9">
        <v>37095</v>
      </c>
      <c r="B1670" s="13">
        <v>7.122649</v>
      </c>
      <c r="C1670" s="2">
        <v>4.7254360000000002</v>
      </c>
    </row>
    <row r="1671" spans="1:3" ht="12.95" customHeight="1" x14ac:dyDescent="0.2">
      <c r="A1671" s="9">
        <v>37096</v>
      </c>
      <c r="B1671" s="13">
        <v>7.1186069999999999</v>
      </c>
      <c r="C1671" s="2">
        <v>4.7314543000000002</v>
      </c>
    </row>
    <row r="1672" spans="1:3" ht="12.95" customHeight="1" x14ac:dyDescent="0.2">
      <c r="A1672" s="9">
        <v>37097</v>
      </c>
      <c r="B1672" s="13">
        <v>7.1132059999999999</v>
      </c>
      <c r="C1672" s="2">
        <v>4.72105</v>
      </c>
    </row>
    <row r="1673" spans="1:3" ht="12.95" customHeight="1" x14ac:dyDescent="0.2">
      <c r="A1673" s="9">
        <v>37098</v>
      </c>
      <c r="B1673" s="13">
        <v>7.1277939999999997</v>
      </c>
      <c r="C1673" s="2">
        <v>4.7363900000000001</v>
      </c>
    </row>
    <row r="1674" spans="1:3" ht="12.95" customHeight="1" x14ac:dyDescent="0.2">
      <c r="A1674" s="9">
        <v>37099</v>
      </c>
      <c r="B1674" s="13">
        <v>7.1466700000000003</v>
      </c>
      <c r="C1674" s="2">
        <v>4.7316409999999998</v>
      </c>
    </row>
    <row r="1675" spans="1:3" ht="12.95" customHeight="1" x14ac:dyDescent="0.2">
      <c r="A1675" s="9">
        <v>37100</v>
      </c>
      <c r="B1675" s="13">
        <v>7.159357</v>
      </c>
      <c r="C1675" s="2">
        <v>4.7472690000000002</v>
      </c>
    </row>
    <row r="1676" spans="1:3" ht="12.95" customHeight="1" x14ac:dyDescent="0.2">
      <c r="A1676" s="9">
        <v>37101</v>
      </c>
      <c r="B1676" s="13">
        <v>7.159357</v>
      </c>
      <c r="C1676" s="2">
        <v>4.7472690000000002</v>
      </c>
    </row>
    <row r="1677" spans="1:3" ht="12.95" customHeight="1" x14ac:dyDescent="0.2">
      <c r="A1677" s="9">
        <v>37102</v>
      </c>
      <c r="B1677" s="13">
        <v>7.159357</v>
      </c>
      <c r="C1677" s="2">
        <v>4.7472690000000002</v>
      </c>
    </row>
    <row r="1678" spans="1:3" ht="12.95" customHeight="1" x14ac:dyDescent="0.2">
      <c r="A1678" s="9">
        <v>37103</v>
      </c>
      <c r="B1678" s="13">
        <v>7.1859330000000003</v>
      </c>
      <c r="C1678" s="2">
        <v>4.7570059999999996</v>
      </c>
    </row>
    <row r="1679" spans="1:3" ht="12.95" customHeight="1" x14ac:dyDescent="0.2">
      <c r="A1679" s="9">
        <v>37104</v>
      </c>
      <c r="B1679" s="13">
        <v>7.1811569999999998</v>
      </c>
      <c r="C1679" s="2">
        <v>4.753844</v>
      </c>
    </row>
    <row r="1680" spans="1:3" ht="12.95" customHeight="1" x14ac:dyDescent="0.2">
      <c r="A1680" s="9">
        <v>37105</v>
      </c>
      <c r="B1680" s="13">
        <v>7.1768190000000001</v>
      </c>
      <c r="C1680" s="2">
        <v>4.7503440000000001</v>
      </c>
    </row>
    <row r="1681" spans="1:3" ht="12.95" customHeight="1" x14ac:dyDescent="0.2">
      <c r="A1681" s="9">
        <v>37106</v>
      </c>
      <c r="B1681" s="13">
        <v>7.1870349999999998</v>
      </c>
      <c r="C1681" s="2">
        <v>4.7618330000000002</v>
      </c>
    </row>
    <row r="1682" spans="1:3" ht="12.95" customHeight="1" x14ac:dyDescent="0.2">
      <c r="A1682" s="9">
        <v>37107</v>
      </c>
      <c r="B1682" s="13">
        <v>7.2006750000000004</v>
      </c>
      <c r="C1682" s="2">
        <v>4.7794210000000001</v>
      </c>
    </row>
    <row r="1683" spans="1:3" ht="12.95" customHeight="1" x14ac:dyDescent="0.2">
      <c r="A1683" s="9">
        <v>37108</v>
      </c>
      <c r="B1683" s="13">
        <v>7.2006750000000004</v>
      </c>
      <c r="C1683" s="2">
        <v>4.7794210000000001</v>
      </c>
    </row>
    <row r="1684" spans="1:3" ht="12.95" customHeight="1" x14ac:dyDescent="0.2">
      <c r="A1684" s="9">
        <v>37109</v>
      </c>
      <c r="B1684" s="13">
        <v>7.2006750000000004</v>
      </c>
      <c r="C1684" s="2">
        <v>4.7794210000000001</v>
      </c>
    </row>
    <row r="1685" spans="1:3" ht="12.95" customHeight="1" x14ac:dyDescent="0.2">
      <c r="A1685" s="9">
        <v>37110</v>
      </c>
      <c r="B1685" s="13">
        <v>7.2193250000000004</v>
      </c>
      <c r="C1685" s="2">
        <v>4.789892</v>
      </c>
    </row>
    <row r="1686" spans="1:3" ht="12.95" customHeight="1" x14ac:dyDescent="0.2">
      <c r="A1686" s="9">
        <v>37111</v>
      </c>
      <c r="B1686" s="13">
        <v>7.2424119999999998</v>
      </c>
      <c r="C1686" s="2">
        <v>4.8096769999999998</v>
      </c>
    </row>
    <row r="1687" spans="1:3" ht="12.95" customHeight="1" x14ac:dyDescent="0.2">
      <c r="A1687" s="9">
        <v>37112</v>
      </c>
      <c r="B1687" s="13">
        <v>7.2532490000000003</v>
      </c>
      <c r="C1687" s="2">
        <v>4.8200750000000001</v>
      </c>
    </row>
    <row r="1688" spans="1:3" ht="12.95" customHeight="1" x14ac:dyDescent="0.2">
      <c r="A1688" s="9">
        <v>37113</v>
      </c>
      <c r="B1688" s="13">
        <v>7.2824429999999998</v>
      </c>
      <c r="C1688" s="2">
        <v>4.8369039999999996</v>
      </c>
    </row>
    <row r="1689" spans="1:3" ht="12.95" customHeight="1" x14ac:dyDescent="0.2">
      <c r="A1689" s="9">
        <v>37114</v>
      </c>
      <c r="B1689" s="13">
        <v>7.331359</v>
      </c>
      <c r="C1689" s="2">
        <v>4.8597099999999998</v>
      </c>
    </row>
    <row r="1690" spans="1:3" ht="12.95" customHeight="1" x14ac:dyDescent="0.2">
      <c r="A1690" s="9">
        <v>37115</v>
      </c>
      <c r="B1690" s="13">
        <v>7.331359</v>
      </c>
      <c r="C1690" s="2">
        <v>4.8597099999999998</v>
      </c>
    </row>
    <row r="1691" spans="1:3" ht="12.95" customHeight="1" x14ac:dyDescent="0.2">
      <c r="A1691" s="9">
        <v>37116</v>
      </c>
      <c r="B1691" s="13">
        <v>7.331359</v>
      </c>
      <c r="C1691" s="2">
        <v>4.8597099999999998</v>
      </c>
    </row>
    <row r="1692" spans="1:3" ht="12.95" customHeight="1" x14ac:dyDescent="0.2">
      <c r="A1692" s="9">
        <v>37117</v>
      </c>
      <c r="B1692" s="13">
        <v>7.3492449999999998</v>
      </c>
      <c r="C1692" s="2">
        <v>4.8551529999999996</v>
      </c>
    </row>
    <row r="1693" spans="1:3" ht="12.95" customHeight="1" x14ac:dyDescent="0.2">
      <c r="A1693" s="9">
        <v>37118</v>
      </c>
      <c r="B1693" s="13">
        <v>7.3716809999999997</v>
      </c>
      <c r="C1693" s="2">
        <v>4.8651540000000004</v>
      </c>
    </row>
    <row r="1694" spans="1:3" ht="12.95" customHeight="1" x14ac:dyDescent="0.2">
      <c r="A1694" s="9">
        <v>37119</v>
      </c>
      <c r="B1694" s="13">
        <v>7.3716809999999997</v>
      </c>
      <c r="C1694" s="2">
        <v>4.8651540000000004</v>
      </c>
    </row>
    <row r="1695" spans="1:3" ht="12.95" customHeight="1" x14ac:dyDescent="0.2">
      <c r="A1695" s="9">
        <v>37120</v>
      </c>
      <c r="B1695" s="13">
        <v>7.3911439999999997</v>
      </c>
      <c r="C1695" s="2">
        <v>4.8622750000000003</v>
      </c>
    </row>
    <row r="1696" spans="1:3" ht="12.95" customHeight="1" x14ac:dyDescent="0.2">
      <c r="A1696" s="9">
        <v>37121</v>
      </c>
      <c r="B1696" s="13">
        <v>7.439762</v>
      </c>
      <c r="C1696" s="2">
        <v>4.8994150000000003</v>
      </c>
    </row>
    <row r="1697" spans="1:3" ht="12.95" customHeight="1" x14ac:dyDescent="0.2">
      <c r="A1697" s="9">
        <v>37122</v>
      </c>
      <c r="B1697" s="13">
        <v>7.439762</v>
      </c>
      <c r="C1697" s="2">
        <v>4.8994150000000003</v>
      </c>
    </row>
    <row r="1698" spans="1:3" ht="12.95" customHeight="1" x14ac:dyDescent="0.2">
      <c r="A1698" s="9">
        <v>37123</v>
      </c>
      <c r="B1698" s="13">
        <v>7.439762</v>
      </c>
      <c r="C1698" s="2">
        <v>4.8994150000000003</v>
      </c>
    </row>
    <row r="1699" spans="1:3" ht="12.95" customHeight="1" x14ac:dyDescent="0.2">
      <c r="A1699" s="9">
        <v>37124</v>
      </c>
      <c r="B1699" s="13">
        <v>7.4193220000000002</v>
      </c>
      <c r="C1699" s="2">
        <v>4.885955</v>
      </c>
    </row>
    <row r="1700" spans="1:3" ht="12.95" customHeight="1" x14ac:dyDescent="0.2">
      <c r="A1700" s="9">
        <v>37125</v>
      </c>
      <c r="B1700" s="13">
        <v>7.493919</v>
      </c>
      <c r="C1700" s="2">
        <v>4.94224</v>
      </c>
    </row>
    <row r="1701" spans="1:3" ht="12.95" customHeight="1" x14ac:dyDescent="0.2">
      <c r="A1701" s="9">
        <v>37126</v>
      </c>
      <c r="B1701" s="13">
        <v>7.4888789999999998</v>
      </c>
      <c r="C1701" s="2">
        <v>4.9268939999999999</v>
      </c>
    </row>
    <row r="1702" spans="1:3" ht="12.95" customHeight="1" x14ac:dyDescent="0.2">
      <c r="A1702" s="9">
        <v>37127</v>
      </c>
      <c r="B1702" s="13">
        <v>7.5305140000000002</v>
      </c>
      <c r="C1702" s="2">
        <v>4.9552639999999997</v>
      </c>
    </row>
    <row r="1703" spans="1:3" ht="12.95" customHeight="1" x14ac:dyDescent="0.2">
      <c r="A1703" s="9">
        <v>37128</v>
      </c>
      <c r="B1703" s="13">
        <v>7.517576</v>
      </c>
      <c r="C1703" s="2">
        <v>4.9483779999999999</v>
      </c>
    </row>
    <row r="1704" spans="1:3" ht="12.95" customHeight="1" x14ac:dyDescent="0.2">
      <c r="A1704" s="9">
        <v>37129</v>
      </c>
      <c r="B1704" s="13">
        <v>7.517576</v>
      </c>
      <c r="C1704" s="2">
        <v>4.9483779999999999</v>
      </c>
    </row>
    <row r="1705" spans="1:3" ht="12.95" customHeight="1" x14ac:dyDescent="0.2">
      <c r="A1705" s="9">
        <v>37130</v>
      </c>
      <c r="B1705" s="13">
        <v>7.517576</v>
      </c>
      <c r="C1705" s="2">
        <v>4.9483779999999999</v>
      </c>
    </row>
    <row r="1706" spans="1:3" ht="12.95" customHeight="1" x14ac:dyDescent="0.2">
      <c r="A1706" s="9">
        <v>37131</v>
      </c>
      <c r="B1706" s="13">
        <v>7.5369700000000002</v>
      </c>
      <c r="C1706" s="2">
        <v>4.9598380000000004</v>
      </c>
    </row>
    <row r="1707" spans="1:3" ht="12.95" customHeight="1" x14ac:dyDescent="0.2">
      <c r="A1707" s="9">
        <v>37132</v>
      </c>
      <c r="B1707" s="10">
        <v>7.5459519999999998</v>
      </c>
      <c r="C1707" s="2">
        <v>4.9739319999999996</v>
      </c>
    </row>
    <row r="1708" spans="1:3" ht="12.95" customHeight="1" x14ac:dyDescent="0.2">
      <c r="A1708" s="9">
        <v>37133</v>
      </c>
      <c r="B1708" s="10">
        <v>7.5796140000000003</v>
      </c>
      <c r="C1708" s="2">
        <v>4.9977669999999996</v>
      </c>
    </row>
    <row r="1709" spans="1:3" ht="12.95" customHeight="1" x14ac:dyDescent="0.2">
      <c r="A1709" s="9">
        <v>37134</v>
      </c>
      <c r="B1709" s="10">
        <v>7.6106400000000001</v>
      </c>
      <c r="C1709" s="2">
        <v>5.0195489999999996</v>
      </c>
    </row>
    <row r="1710" spans="1:3" ht="12.95" customHeight="1" x14ac:dyDescent="0.2">
      <c r="A1710" s="9">
        <v>37135</v>
      </c>
      <c r="B1710" s="10">
        <v>7.6078679999999999</v>
      </c>
      <c r="C1710" s="2">
        <v>5.0187140000000001</v>
      </c>
    </row>
    <row r="1711" spans="1:3" ht="12.95" customHeight="1" x14ac:dyDescent="0.2">
      <c r="A1711" s="9">
        <v>37136</v>
      </c>
      <c r="B1711" s="10">
        <v>7.6078679999999999</v>
      </c>
      <c r="C1711" s="2">
        <v>5.0187140000000001</v>
      </c>
    </row>
    <row r="1712" spans="1:3" ht="12.95" customHeight="1" x14ac:dyDescent="0.2">
      <c r="A1712" s="9">
        <v>37137</v>
      </c>
      <c r="B1712" s="10">
        <v>7.6078679999999999</v>
      </c>
      <c r="C1712" s="2">
        <v>5.0187140000000001</v>
      </c>
    </row>
    <row r="1713" spans="1:3" ht="12.95" customHeight="1" x14ac:dyDescent="0.2">
      <c r="A1713" s="9">
        <v>37138</v>
      </c>
      <c r="B1713" s="10">
        <v>7.6019540000000001</v>
      </c>
      <c r="C1713" s="2">
        <v>5.014812</v>
      </c>
    </row>
    <row r="1714" spans="1:3" ht="12.95" customHeight="1" x14ac:dyDescent="0.2">
      <c r="A1714" s="9">
        <v>37139</v>
      </c>
      <c r="B1714" s="10">
        <v>7.5789249999999999</v>
      </c>
      <c r="C1714" s="2">
        <v>5.0022609999999998</v>
      </c>
    </row>
    <row r="1715" spans="1:3" ht="12.95" customHeight="1" x14ac:dyDescent="0.2">
      <c r="A1715" s="9">
        <v>37140</v>
      </c>
      <c r="B1715" s="10">
        <v>7.5577589999999999</v>
      </c>
      <c r="C1715" s="2">
        <v>5.0061330000000002</v>
      </c>
    </row>
    <row r="1716" spans="1:3" ht="12.95" customHeight="1" x14ac:dyDescent="0.2">
      <c r="A1716" s="9">
        <v>37141</v>
      </c>
      <c r="B1716" s="10">
        <v>7.5370220000000003</v>
      </c>
      <c r="C1716" s="2">
        <v>4.9894230000000004</v>
      </c>
    </row>
    <row r="1717" spans="1:3" ht="12.95" customHeight="1" x14ac:dyDescent="0.2">
      <c r="A1717" s="9">
        <v>37142</v>
      </c>
      <c r="B1717" s="10">
        <v>7.5176619999999996</v>
      </c>
      <c r="C1717" s="2">
        <v>4.9759479999999998</v>
      </c>
    </row>
    <row r="1718" spans="1:3" ht="12.95" customHeight="1" x14ac:dyDescent="0.2">
      <c r="A1718" s="9">
        <v>37143</v>
      </c>
      <c r="B1718" s="10">
        <v>7.5176619999999996</v>
      </c>
      <c r="C1718" s="2">
        <v>4.9759479999999998</v>
      </c>
    </row>
    <row r="1719" spans="1:3" ht="12.95" customHeight="1" x14ac:dyDescent="0.2">
      <c r="A1719" s="9">
        <v>37144</v>
      </c>
      <c r="B1719" s="10">
        <v>7.5176619999999996</v>
      </c>
      <c r="C1719" s="2">
        <v>4.9759479999999998</v>
      </c>
    </row>
    <row r="1720" spans="1:3" ht="12.95" customHeight="1" x14ac:dyDescent="0.2">
      <c r="A1720" s="9">
        <v>37145</v>
      </c>
      <c r="B1720" s="10">
        <v>7.5020730000000002</v>
      </c>
      <c r="C1720" s="2">
        <v>4.9499029999999999</v>
      </c>
    </row>
    <row r="1721" spans="1:3" ht="12.95" customHeight="1" x14ac:dyDescent="0.2">
      <c r="A1721" s="9">
        <v>37146</v>
      </c>
      <c r="B1721" s="10">
        <v>7.4690469999999998</v>
      </c>
      <c r="C1721" s="2">
        <v>4.931692</v>
      </c>
    </row>
    <row r="1722" spans="1:3" ht="12.95" customHeight="1" x14ac:dyDescent="0.2">
      <c r="A1722" s="9">
        <v>37147</v>
      </c>
      <c r="B1722" s="10">
        <v>7.4553649999999996</v>
      </c>
      <c r="C1722" s="2">
        <v>4.9606529999999998</v>
      </c>
    </row>
    <row r="1723" spans="1:3" ht="12.95" customHeight="1" x14ac:dyDescent="0.2">
      <c r="A1723" s="9">
        <v>37148</v>
      </c>
      <c r="B1723" s="10">
        <v>7.4534269999999996</v>
      </c>
      <c r="C1723" s="2">
        <v>4.9547480000000004</v>
      </c>
    </row>
    <row r="1724" spans="1:3" ht="12.95" customHeight="1" x14ac:dyDescent="0.2">
      <c r="A1724" s="9">
        <v>37149</v>
      </c>
      <c r="B1724" s="10">
        <v>7.4564459999999997</v>
      </c>
      <c r="C1724" s="2">
        <v>4.9676520000000002</v>
      </c>
    </row>
    <row r="1725" spans="1:3" ht="12.95" customHeight="1" x14ac:dyDescent="0.2">
      <c r="A1725" s="9">
        <v>37150</v>
      </c>
      <c r="B1725" s="10">
        <v>7.4564459999999997</v>
      </c>
      <c r="C1725" s="2">
        <v>4.9676520000000002</v>
      </c>
    </row>
    <row r="1726" spans="1:3" ht="12.95" customHeight="1" x14ac:dyDescent="0.2">
      <c r="A1726" s="9">
        <v>37151</v>
      </c>
      <c r="B1726" s="10">
        <v>7.4564459999999997</v>
      </c>
      <c r="C1726" s="2">
        <v>4.9676520000000002</v>
      </c>
    </row>
    <row r="1727" spans="1:3" ht="12.95" customHeight="1" x14ac:dyDescent="0.2">
      <c r="A1727" s="9">
        <v>37152</v>
      </c>
      <c r="B1727" s="10">
        <v>7.4679140000000004</v>
      </c>
      <c r="C1727" s="2">
        <v>5.016737</v>
      </c>
    </row>
    <row r="1728" spans="1:3" ht="12.95" customHeight="1" x14ac:dyDescent="0.2">
      <c r="A1728" s="9">
        <v>37153</v>
      </c>
      <c r="B1728" s="10">
        <v>7.474602</v>
      </c>
      <c r="C1728" s="2">
        <v>5.04155</v>
      </c>
    </row>
    <row r="1729" spans="1:3" ht="12.95" customHeight="1" x14ac:dyDescent="0.2">
      <c r="A1729" s="9">
        <v>37154</v>
      </c>
      <c r="B1729" s="10">
        <v>7.4853339999999999</v>
      </c>
      <c r="C1729" s="2">
        <v>5.0511730000000004</v>
      </c>
    </row>
    <row r="1730" spans="1:3" ht="12.95" customHeight="1" x14ac:dyDescent="0.2">
      <c r="A1730" s="9">
        <v>37155</v>
      </c>
      <c r="B1730" s="10">
        <v>7.4982290000000003</v>
      </c>
      <c r="C1730" s="2">
        <v>5.0797569999999999</v>
      </c>
    </row>
    <row r="1731" spans="1:3" ht="12.95" customHeight="1" x14ac:dyDescent="0.2">
      <c r="A1731" s="9">
        <v>37156</v>
      </c>
      <c r="B1731" s="13">
        <v>7.501849</v>
      </c>
      <c r="C1731" s="2">
        <v>5.1786890000000003</v>
      </c>
    </row>
    <row r="1732" spans="1:3" ht="12.95" customHeight="1" x14ac:dyDescent="0.2">
      <c r="A1732" s="9">
        <v>37157</v>
      </c>
      <c r="B1732" s="13">
        <v>7.501849</v>
      </c>
      <c r="C1732" s="2">
        <v>5.1786890000000003</v>
      </c>
    </row>
    <row r="1733" spans="1:3" ht="12.95" customHeight="1" x14ac:dyDescent="0.2">
      <c r="A1733" s="9">
        <v>37158</v>
      </c>
      <c r="B1733" s="13">
        <v>7.501849</v>
      </c>
      <c r="C1733" s="2">
        <v>5.1786890000000003</v>
      </c>
    </row>
    <row r="1734" spans="1:3" ht="12.95" customHeight="1" x14ac:dyDescent="0.2">
      <c r="A1734" s="9">
        <v>37159</v>
      </c>
      <c r="B1734" s="13">
        <v>7.5049580000000002</v>
      </c>
      <c r="C1734" s="2">
        <v>5.169772</v>
      </c>
    </row>
    <row r="1735" spans="1:3" ht="12.95" customHeight="1" x14ac:dyDescent="0.2">
      <c r="A1735" s="9">
        <v>37160</v>
      </c>
      <c r="B1735" s="13">
        <v>7.5104579999999999</v>
      </c>
      <c r="C1735" s="2">
        <v>5.1423880000000004</v>
      </c>
    </row>
    <row r="1736" spans="1:3" ht="12.95" customHeight="1" x14ac:dyDescent="0.2">
      <c r="A1736" s="9">
        <v>37161</v>
      </c>
      <c r="B1736" s="13">
        <v>7.5295160000000001</v>
      </c>
      <c r="C1736" s="2">
        <v>5.1089130000000003</v>
      </c>
    </row>
    <row r="1737" spans="1:3" ht="12.95" customHeight="1" x14ac:dyDescent="0.2">
      <c r="A1737" s="9">
        <v>37162</v>
      </c>
      <c r="B1737" s="13">
        <v>7.5420319999999998</v>
      </c>
      <c r="C1737" s="2">
        <v>5.10459</v>
      </c>
    </row>
    <row r="1738" spans="1:3" ht="12.95" customHeight="1" x14ac:dyDescent="0.2">
      <c r="A1738" s="9">
        <v>37163</v>
      </c>
      <c r="B1738" s="13">
        <v>7.5420319999999998</v>
      </c>
      <c r="C1738" s="2">
        <v>5.10459</v>
      </c>
    </row>
    <row r="1739" spans="1:3" ht="12.95" customHeight="1" x14ac:dyDescent="0.2">
      <c r="A1739" s="9">
        <v>37164</v>
      </c>
      <c r="B1739" s="13">
        <v>7.5420319999999998</v>
      </c>
      <c r="C1739" s="2">
        <v>5.10459</v>
      </c>
    </row>
    <row r="1740" spans="1:3" ht="12.95" customHeight="1" x14ac:dyDescent="0.2">
      <c r="A1740" s="9">
        <v>37165</v>
      </c>
      <c r="B1740" s="10">
        <v>7.5420319999999998</v>
      </c>
      <c r="C1740" s="2">
        <v>5.10459</v>
      </c>
    </row>
    <row r="1741" spans="1:3" ht="12.95" customHeight="1" x14ac:dyDescent="0.2">
      <c r="A1741" s="9">
        <v>37166</v>
      </c>
      <c r="B1741" s="10">
        <v>7.5460859999999998</v>
      </c>
      <c r="C1741" s="2">
        <v>5.1035339999999998</v>
      </c>
    </row>
    <row r="1742" spans="1:3" ht="12.95" customHeight="1" x14ac:dyDescent="0.2">
      <c r="A1742" s="9">
        <v>37167</v>
      </c>
      <c r="B1742" s="10">
        <v>7.5486149999999999</v>
      </c>
      <c r="C1742" s="2">
        <v>5.0973160000000002</v>
      </c>
    </row>
    <row r="1743" spans="1:3" ht="12.95" customHeight="1" x14ac:dyDescent="0.2">
      <c r="A1743" s="9">
        <v>37168</v>
      </c>
      <c r="B1743" s="10">
        <v>7.5429510000000004</v>
      </c>
      <c r="C1743" s="2">
        <v>5.074986</v>
      </c>
    </row>
    <row r="1744" spans="1:3" ht="12.95" customHeight="1" x14ac:dyDescent="0.2">
      <c r="A1744" s="9">
        <v>37169</v>
      </c>
      <c r="B1744" s="10">
        <v>7.5381200000000002</v>
      </c>
      <c r="C1744" s="2">
        <v>5.07003</v>
      </c>
    </row>
    <row r="1745" spans="1:3" ht="12.95" customHeight="1" x14ac:dyDescent="0.2">
      <c r="A1745" s="9">
        <v>37170</v>
      </c>
      <c r="B1745" s="10">
        <v>7.5180110000000004</v>
      </c>
      <c r="C1745" s="2">
        <v>5.0622930000000004</v>
      </c>
    </row>
    <row r="1746" spans="1:3" ht="12.95" customHeight="1" x14ac:dyDescent="0.2">
      <c r="A1746" s="9">
        <v>37171</v>
      </c>
      <c r="B1746" s="10">
        <v>7.5180110000000004</v>
      </c>
      <c r="C1746" s="2">
        <v>5.0622930000000004</v>
      </c>
    </row>
    <row r="1747" spans="1:3" ht="12.95" customHeight="1" x14ac:dyDescent="0.2">
      <c r="A1747" s="9">
        <v>37172</v>
      </c>
      <c r="B1747" s="10">
        <v>7.5180110000000004</v>
      </c>
      <c r="C1747" s="2">
        <v>5.0622930000000004</v>
      </c>
    </row>
    <row r="1748" spans="1:3" ht="12.95" customHeight="1" x14ac:dyDescent="0.2">
      <c r="A1748" s="9">
        <v>37173</v>
      </c>
      <c r="B1748" s="10">
        <v>7.5187780000000002</v>
      </c>
      <c r="C1748" s="2">
        <v>5.0943680000000002</v>
      </c>
    </row>
    <row r="1749" spans="1:3" ht="12.95" customHeight="1" x14ac:dyDescent="0.2">
      <c r="A1749" s="9">
        <v>37174</v>
      </c>
      <c r="B1749" s="10">
        <v>7.5088600000000003</v>
      </c>
      <c r="C1749" s="2">
        <v>5.0714980000000001</v>
      </c>
    </row>
    <row r="1750" spans="1:3" ht="12.95" customHeight="1" x14ac:dyDescent="0.2">
      <c r="A1750" s="9">
        <v>37175</v>
      </c>
      <c r="B1750" s="10">
        <v>7.5020689999999997</v>
      </c>
      <c r="C1750" s="2">
        <v>5.0559839999999996</v>
      </c>
    </row>
    <row r="1751" spans="1:3" ht="12.95" customHeight="1" x14ac:dyDescent="0.2">
      <c r="A1751" s="9">
        <v>37176</v>
      </c>
      <c r="B1751" s="10">
        <v>7.496264</v>
      </c>
      <c r="C1751" s="2">
        <v>5.0493490000000003</v>
      </c>
    </row>
    <row r="1752" spans="1:3" ht="12.95" customHeight="1" x14ac:dyDescent="0.2">
      <c r="A1752" s="9">
        <v>37177</v>
      </c>
      <c r="B1752" s="10">
        <v>7.4963810000000004</v>
      </c>
      <c r="C1752" s="2">
        <v>5.0541939999999999</v>
      </c>
    </row>
    <row r="1753" spans="1:3" ht="12.95" customHeight="1" x14ac:dyDescent="0.2">
      <c r="A1753" s="9">
        <v>37178</v>
      </c>
      <c r="B1753" s="10">
        <v>7.4963810000000004</v>
      </c>
      <c r="C1753" s="2">
        <v>5.0541939999999999</v>
      </c>
    </row>
    <row r="1754" spans="1:3" ht="12.95" customHeight="1" x14ac:dyDescent="0.2">
      <c r="A1754" s="9">
        <v>37179</v>
      </c>
      <c r="B1754" s="10">
        <v>7.4963810000000004</v>
      </c>
      <c r="C1754" s="2">
        <v>5.0541939999999999</v>
      </c>
    </row>
    <row r="1755" spans="1:3" ht="12.95" customHeight="1" x14ac:dyDescent="0.2">
      <c r="A1755" s="9">
        <v>37180</v>
      </c>
      <c r="B1755" s="10">
        <v>7.4744159999999997</v>
      </c>
      <c r="C1755" s="2">
        <v>5.0550629999999996</v>
      </c>
    </row>
    <row r="1756" spans="1:3" ht="12.95" customHeight="1" x14ac:dyDescent="0.2">
      <c r="A1756" s="9">
        <v>37181</v>
      </c>
      <c r="B1756" s="10">
        <v>7.4604679999999997</v>
      </c>
      <c r="C1756" s="2">
        <v>5.0377929999999997</v>
      </c>
    </row>
    <row r="1757" spans="1:3" ht="12.95" customHeight="1" x14ac:dyDescent="0.2">
      <c r="A1757" s="9">
        <v>37182</v>
      </c>
      <c r="B1757" s="10">
        <v>7.4520660000000003</v>
      </c>
      <c r="C1757" s="2">
        <v>5.0195780000000001</v>
      </c>
    </row>
    <row r="1758" spans="1:3" ht="12.95" customHeight="1" x14ac:dyDescent="0.2">
      <c r="A1758" s="9">
        <v>37183</v>
      </c>
      <c r="B1758" s="10">
        <v>7.442005</v>
      </c>
      <c r="C1758" s="2">
        <v>5.0328020000000002</v>
      </c>
    </row>
    <row r="1759" spans="1:3" ht="12.95" customHeight="1" x14ac:dyDescent="0.2">
      <c r="A1759" s="9">
        <v>37184</v>
      </c>
      <c r="B1759" s="10">
        <v>7.43065</v>
      </c>
      <c r="C1759" s="2">
        <v>5.0292050000000001</v>
      </c>
    </row>
    <row r="1760" spans="1:3" ht="12.95" customHeight="1" x14ac:dyDescent="0.2">
      <c r="A1760" s="9">
        <v>37185</v>
      </c>
      <c r="B1760" s="10">
        <v>7.43065</v>
      </c>
      <c r="C1760" s="2">
        <v>5.0292050000000001</v>
      </c>
    </row>
    <row r="1761" spans="1:3" ht="12.95" customHeight="1" x14ac:dyDescent="0.2">
      <c r="A1761" s="9">
        <v>37186</v>
      </c>
      <c r="B1761" s="10">
        <v>7.43065</v>
      </c>
      <c r="C1761" s="2">
        <v>5.0292050000000001</v>
      </c>
    </row>
    <row r="1762" spans="1:3" ht="12.95" customHeight="1" x14ac:dyDescent="0.2">
      <c r="A1762" s="9">
        <v>37187</v>
      </c>
      <c r="B1762" s="10">
        <v>7.4230470000000004</v>
      </c>
      <c r="C1762" s="2">
        <v>5.0305280000000003</v>
      </c>
    </row>
    <row r="1763" spans="1:3" ht="12.95" customHeight="1" x14ac:dyDescent="0.2">
      <c r="A1763" s="9">
        <v>37188</v>
      </c>
      <c r="B1763" s="10">
        <v>7.4248120000000002</v>
      </c>
      <c r="C1763" s="2">
        <v>5.0164260000000001</v>
      </c>
    </row>
    <row r="1764" spans="1:3" ht="12.95" customHeight="1" x14ac:dyDescent="0.2">
      <c r="A1764" s="9">
        <v>37189</v>
      </c>
      <c r="B1764" s="10">
        <v>7.4085239999999999</v>
      </c>
      <c r="C1764" s="2">
        <v>5.0074509999999997</v>
      </c>
    </row>
    <row r="1765" spans="1:3" ht="12.95" customHeight="1" x14ac:dyDescent="0.2">
      <c r="A1765" s="9">
        <v>37190</v>
      </c>
      <c r="B1765" s="10">
        <v>7.4328180000000001</v>
      </c>
      <c r="C1765" s="2">
        <v>5.0242110000000002</v>
      </c>
    </row>
    <row r="1766" spans="1:3" ht="12.95" customHeight="1" x14ac:dyDescent="0.2">
      <c r="A1766" s="9">
        <v>37191</v>
      </c>
      <c r="B1766" s="13">
        <v>7.4214719999999996</v>
      </c>
      <c r="C1766" s="2">
        <v>5.0369700000000002</v>
      </c>
    </row>
    <row r="1767" spans="1:3" ht="12.95" customHeight="1" x14ac:dyDescent="0.2">
      <c r="A1767" s="9">
        <v>37192</v>
      </c>
      <c r="B1767" s="13">
        <v>7.4214719999999996</v>
      </c>
      <c r="C1767" s="2">
        <v>5.0369700000000002</v>
      </c>
    </row>
    <row r="1768" spans="1:3" ht="12.95" customHeight="1" x14ac:dyDescent="0.2">
      <c r="A1768" s="9">
        <v>37193</v>
      </c>
      <c r="B1768" s="13">
        <v>7.4214719999999996</v>
      </c>
      <c r="C1768" s="2">
        <v>5.0369700000000002</v>
      </c>
    </row>
    <row r="1769" spans="1:3" ht="12.95" customHeight="1" x14ac:dyDescent="0.2">
      <c r="A1769" s="9">
        <v>37194</v>
      </c>
      <c r="B1769" s="13">
        <v>7.4298039999999999</v>
      </c>
      <c r="C1769" s="2">
        <v>5.0385220000000004</v>
      </c>
    </row>
    <row r="1770" spans="1:3" ht="12.95" customHeight="1" x14ac:dyDescent="0.2">
      <c r="A1770" s="9">
        <v>37195</v>
      </c>
      <c r="B1770" s="10">
        <v>7.4440059999999999</v>
      </c>
      <c r="C1770" s="2">
        <v>5.0611949999999997</v>
      </c>
    </row>
    <row r="1771" spans="1:3" ht="12.95" customHeight="1" x14ac:dyDescent="0.2">
      <c r="A1771" s="9">
        <v>37196</v>
      </c>
      <c r="B1771" s="10">
        <v>7.439832</v>
      </c>
      <c r="C1771" s="2">
        <v>5.0635209999999997</v>
      </c>
    </row>
    <row r="1772" spans="1:3" ht="12.95" customHeight="1" x14ac:dyDescent="0.2">
      <c r="A1772" s="9">
        <v>37197</v>
      </c>
      <c r="B1772" s="10">
        <v>7.439832</v>
      </c>
      <c r="C1772" s="2">
        <v>5.0635209999999997</v>
      </c>
    </row>
    <row r="1773" spans="1:3" ht="12.95" customHeight="1" x14ac:dyDescent="0.2">
      <c r="A1773" s="9">
        <v>37198</v>
      </c>
      <c r="B1773" s="10">
        <v>7.4392509999999996</v>
      </c>
      <c r="C1773" s="2">
        <v>5.050751</v>
      </c>
    </row>
    <row r="1774" spans="1:3" ht="12.95" customHeight="1" x14ac:dyDescent="0.2">
      <c r="A1774" s="9">
        <v>37199</v>
      </c>
      <c r="B1774" s="10">
        <v>7.4392509999999996</v>
      </c>
      <c r="C1774" s="2">
        <v>5.050751</v>
      </c>
    </row>
    <row r="1775" spans="1:3" ht="12.95" customHeight="1" x14ac:dyDescent="0.2">
      <c r="A1775" s="9">
        <v>37200</v>
      </c>
      <c r="B1775" s="10">
        <v>7.4392509999999996</v>
      </c>
      <c r="C1775" s="2">
        <v>5.050751</v>
      </c>
    </row>
    <row r="1776" spans="1:3" ht="12.95" customHeight="1" x14ac:dyDescent="0.2">
      <c r="A1776" s="9">
        <v>37201</v>
      </c>
      <c r="B1776" s="10">
        <v>7.43438</v>
      </c>
      <c r="C1776" s="2">
        <v>5.0560260000000001</v>
      </c>
    </row>
    <row r="1777" spans="1:3" ht="12.95" customHeight="1" x14ac:dyDescent="0.2">
      <c r="A1777" s="9">
        <v>37202</v>
      </c>
      <c r="B1777" s="10">
        <v>7.415165</v>
      </c>
      <c r="C1777" s="2">
        <v>5.0361079999999996</v>
      </c>
    </row>
    <row r="1778" spans="1:3" ht="12.95" customHeight="1" x14ac:dyDescent="0.2">
      <c r="A1778" s="9">
        <v>37203</v>
      </c>
      <c r="B1778" s="10">
        <v>7.4212290000000003</v>
      </c>
      <c r="C1778" s="2">
        <v>5.0436519999999998</v>
      </c>
    </row>
    <row r="1779" spans="1:3" ht="12.95" customHeight="1" x14ac:dyDescent="0.2">
      <c r="A1779" s="9">
        <v>37204</v>
      </c>
      <c r="B1779" s="13">
        <v>7.4166920000000003</v>
      </c>
      <c r="C1779" s="2">
        <v>5.0494909999999997</v>
      </c>
    </row>
    <row r="1780" spans="1:3" ht="12.95" customHeight="1" x14ac:dyDescent="0.2">
      <c r="A1780" s="9">
        <v>37205</v>
      </c>
      <c r="B1780" s="13">
        <v>7.4034459999999997</v>
      </c>
      <c r="C1780" s="2">
        <v>5.0418459999999996</v>
      </c>
    </row>
    <row r="1781" spans="1:3" ht="12.95" customHeight="1" x14ac:dyDescent="0.2">
      <c r="A1781" s="9">
        <v>37206</v>
      </c>
      <c r="B1781" s="13">
        <v>7.4034459999999997</v>
      </c>
      <c r="C1781" s="2">
        <v>5.0418459999999996</v>
      </c>
    </row>
    <row r="1782" spans="1:3" ht="12.95" customHeight="1" x14ac:dyDescent="0.2">
      <c r="A1782" s="9">
        <v>37207</v>
      </c>
      <c r="B1782" s="13">
        <v>7.4034459999999997</v>
      </c>
      <c r="C1782" s="2">
        <v>5.0418459999999996</v>
      </c>
    </row>
    <row r="1783" spans="1:3" ht="12.95" customHeight="1" x14ac:dyDescent="0.2">
      <c r="A1783" s="9">
        <v>37208</v>
      </c>
      <c r="B1783" s="10">
        <v>7.404757</v>
      </c>
      <c r="C1783" s="2">
        <v>5.0582399999999996</v>
      </c>
    </row>
    <row r="1784" spans="1:3" ht="12.95" customHeight="1" x14ac:dyDescent="0.2">
      <c r="A1784" s="9">
        <v>37209</v>
      </c>
      <c r="B1784" s="10">
        <v>7.4010819999999997</v>
      </c>
      <c r="C1784" s="2">
        <v>5.050554</v>
      </c>
    </row>
    <row r="1785" spans="1:3" ht="12.95" customHeight="1" x14ac:dyDescent="0.2">
      <c r="A1785" s="9">
        <v>37210</v>
      </c>
      <c r="B1785" s="10">
        <v>7.3950670000000001</v>
      </c>
      <c r="C1785" s="2">
        <v>5.0279220000000002</v>
      </c>
    </row>
    <row r="1786" spans="1:3" ht="12.95" customHeight="1" x14ac:dyDescent="0.2">
      <c r="A1786" s="9">
        <v>37211</v>
      </c>
      <c r="B1786" s="13">
        <v>7.3911629999999997</v>
      </c>
      <c r="C1786" s="2">
        <v>5.019806</v>
      </c>
    </row>
    <row r="1787" spans="1:3" ht="12.95" customHeight="1" x14ac:dyDescent="0.2">
      <c r="A1787" s="9">
        <v>37212</v>
      </c>
      <c r="B1787" s="13">
        <v>7.3977839999999997</v>
      </c>
      <c r="C1787" s="2">
        <v>5.0410789999999999</v>
      </c>
    </row>
    <row r="1788" spans="1:3" ht="12.95" customHeight="1" x14ac:dyDescent="0.2">
      <c r="A1788" s="9">
        <v>37213</v>
      </c>
      <c r="B1788" s="13">
        <v>7.3977839999999997</v>
      </c>
      <c r="C1788" s="2">
        <v>5.0410789999999999</v>
      </c>
    </row>
    <row r="1789" spans="1:3" ht="12.95" customHeight="1" x14ac:dyDescent="0.2">
      <c r="A1789" s="9">
        <v>37214</v>
      </c>
      <c r="B1789" s="13">
        <v>7.3977839999999997</v>
      </c>
      <c r="C1789" s="2">
        <v>5.0410789999999999</v>
      </c>
    </row>
    <row r="1790" spans="1:3" ht="12.95" customHeight="1" x14ac:dyDescent="0.2">
      <c r="A1790" s="9">
        <v>37215</v>
      </c>
      <c r="B1790" s="10">
        <v>7.3907870000000004</v>
      </c>
      <c r="C1790" s="2">
        <v>5.0445609999999999</v>
      </c>
    </row>
    <row r="1791" spans="1:3" ht="12.95" customHeight="1" x14ac:dyDescent="0.2">
      <c r="A1791" s="9">
        <v>37216</v>
      </c>
      <c r="B1791" s="10">
        <v>7.3864640000000001</v>
      </c>
      <c r="C1791" s="2">
        <v>5.0630369999999996</v>
      </c>
    </row>
    <row r="1792" spans="1:3" ht="12.95" customHeight="1" x14ac:dyDescent="0.2">
      <c r="A1792" s="9">
        <v>37217</v>
      </c>
      <c r="B1792" s="13">
        <v>7.3893969999999998</v>
      </c>
      <c r="C1792" s="2">
        <v>5.0747869999999997</v>
      </c>
    </row>
    <row r="1793" spans="1:3" ht="12.95" customHeight="1" x14ac:dyDescent="0.2">
      <c r="A1793" s="9">
        <v>37218</v>
      </c>
      <c r="B1793" s="13">
        <v>7.383718</v>
      </c>
      <c r="C1793" s="2">
        <v>5.0545710000000001</v>
      </c>
    </row>
    <row r="1794" spans="1:3" ht="12.95" customHeight="1" x14ac:dyDescent="0.2">
      <c r="A1794" s="9">
        <v>37219</v>
      </c>
      <c r="B1794" s="13">
        <v>7.3868780000000003</v>
      </c>
      <c r="C1794" s="2">
        <v>5.0560419999999997</v>
      </c>
    </row>
    <row r="1795" spans="1:3" ht="12.95" customHeight="1" x14ac:dyDescent="0.2">
      <c r="A1795" s="9">
        <v>37220</v>
      </c>
      <c r="B1795" s="13">
        <v>7.3868780000000003</v>
      </c>
      <c r="C1795" s="2">
        <v>5.0560419999999997</v>
      </c>
    </row>
    <row r="1796" spans="1:3" ht="12.95" customHeight="1" x14ac:dyDescent="0.2">
      <c r="A1796" s="9">
        <v>37221</v>
      </c>
      <c r="B1796" s="13">
        <v>7.3868780000000003</v>
      </c>
      <c r="C1796" s="2">
        <v>5.0560419999999997</v>
      </c>
    </row>
    <row r="1797" spans="1:3" ht="12.95" customHeight="1" x14ac:dyDescent="0.2">
      <c r="A1797" s="9">
        <v>37222</v>
      </c>
      <c r="B1797" s="13">
        <v>7.3946540000000001</v>
      </c>
      <c r="C1797" s="2">
        <v>5.0441019999999996</v>
      </c>
    </row>
    <row r="1798" spans="1:3" ht="12.95" customHeight="1" x14ac:dyDescent="0.2">
      <c r="A1798" s="9">
        <v>37223</v>
      </c>
      <c r="B1798" s="13">
        <v>7.4113920000000002</v>
      </c>
      <c r="C1798" s="2">
        <v>5.0579349999999996</v>
      </c>
    </row>
    <row r="1799" spans="1:3" ht="12.95" customHeight="1" x14ac:dyDescent="0.2">
      <c r="A1799" s="9">
        <v>37224</v>
      </c>
      <c r="B1799" s="13">
        <v>7.4128449999999999</v>
      </c>
      <c r="C1799" s="2">
        <v>5.0818159999999999</v>
      </c>
    </row>
    <row r="1800" spans="1:3" ht="12.95" customHeight="1" x14ac:dyDescent="0.2">
      <c r="A1800" s="9">
        <v>37225</v>
      </c>
      <c r="B1800" s="13">
        <v>7.432042</v>
      </c>
      <c r="C1800" s="2">
        <v>5.0827809999999998</v>
      </c>
    </row>
    <row r="1801" spans="1:3" ht="12.95" customHeight="1" x14ac:dyDescent="0.2">
      <c r="A1801" s="9">
        <v>37226</v>
      </c>
      <c r="B1801" s="10">
        <v>7.4332719999999997</v>
      </c>
      <c r="C1801" s="2">
        <v>5.0525229999999999</v>
      </c>
    </row>
    <row r="1802" spans="1:3" ht="12.95" customHeight="1" x14ac:dyDescent="0.2">
      <c r="A1802" s="9">
        <v>37227</v>
      </c>
      <c r="B1802" s="10">
        <v>7.4332719999999997</v>
      </c>
      <c r="C1802" s="2">
        <v>5.0525229999999999</v>
      </c>
    </row>
    <row r="1803" spans="1:3" ht="12.95" customHeight="1" x14ac:dyDescent="0.2">
      <c r="A1803" s="9">
        <v>37228</v>
      </c>
      <c r="B1803" s="10">
        <v>7.4332719999999997</v>
      </c>
      <c r="C1803" s="2">
        <v>5.0525229999999999</v>
      </c>
    </row>
    <row r="1804" spans="1:3" ht="12.95" customHeight="1" x14ac:dyDescent="0.2">
      <c r="A1804" s="9">
        <v>37229</v>
      </c>
      <c r="B1804" s="10">
        <v>7.4338129999999998</v>
      </c>
      <c r="C1804" s="2">
        <v>5.0432920000000001</v>
      </c>
    </row>
    <row r="1805" spans="1:3" ht="12.95" customHeight="1" x14ac:dyDescent="0.2">
      <c r="A1805" s="9">
        <v>37230</v>
      </c>
      <c r="B1805" s="10">
        <v>7.4406220000000003</v>
      </c>
      <c r="C1805" s="2">
        <v>5.0513389999999996</v>
      </c>
    </row>
    <row r="1806" spans="1:3" ht="12.95" customHeight="1" x14ac:dyDescent="0.2">
      <c r="A1806" s="9">
        <v>37231</v>
      </c>
      <c r="B1806" s="10">
        <v>7.4168520000000004</v>
      </c>
      <c r="C1806" s="2">
        <v>5.0348600000000001</v>
      </c>
    </row>
    <row r="1807" spans="1:3" ht="12.95" customHeight="1" x14ac:dyDescent="0.2">
      <c r="A1807" s="9">
        <v>37232</v>
      </c>
      <c r="B1807" s="10">
        <v>7.4055900000000001</v>
      </c>
      <c r="C1807" s="2">
        <v>5.0224419999999999</v>
      </c>
    </row>
    <row r="1808" spans="1:3" ht="12.95" customHeight="1" x14ac:dyDescent="0.2">
      <c r="A1808" s="9">
        <v>37233</v>
      </c>
      <c r="B1808" s="13">
        <v>7.3980199999999998</v>
      </c>
      <c r="C1808" s="2">
        <v>5.0105110000000002</v>
      </c>
    </row>
    <row r="1809" spans="1:3" ht="12.95" customHeight="1" x14ac:dyDescent="0.2">
      <c r="A1809" s="9">
        <v>37234</v>
      </c>
      <c r="B1809" s="13">
        <v>7.3980199999999998</v>
      </c>
      <c r="C1809" s="2">
        <v>5.0105110000000002</v>
      </c>
    </row>
    <row r="1810" spans="1:3" ht="12.95" customHeight="1" x14ac:dyDescent="0.2">
      <c r="A1810" s="9">
        <v>37235</v>
      </c>
      <c r="B1810" s="13">
        <v>7.3980199999999998</v>
      </c>
      <c r="C1810" s="2">
        <v>5.0105110000000002</v>
      </c>
    </row>
    <row r="1811" spans="1:3" ht="12.95" customHeight="1" x14ac:dyDescent="0.2">
      <c r="A1811" s="9">
        <v>37236</v>
      </c>
      <c r="B1811" s="13">
        <v>7.4011250000000004</v>
      </c>
      <c r="C1811" s="2">
        <v>5.0075269999999996</v>
      </c>
    </row>
    <row r="1812" spans="1:3" ht="12.95" customHeight="1" x14ac:dyDescent="0.2">
      <c r="A1812" s="9">
        <v>37237</v>
      </c>
      <c r="B1812" s="13">
        <v>7.3883939999999999</v>
      </c>
      <c r="C1812" s="2">
        <v>4.9941829999999996</v>
      </c>
    </row>
    <row r="1813" spans="1:3" ht="12.95" customHeight="1" x14ac:dyDescent="0.2">
      <c r="A1813" s="9">
        <v>37238</v>
      </c>
      <c r="B1813" s="13">
        <v>7.3898869999999999</v>
      </c>
      <c r="C1813" s="2">
        <v>5.0097529999999999</v>
      </c>
    </row>
    <row r="1814" spans="1:3" ht="12.95" customHeight="1" x14ac:dyDescent="0.2">
      <c r="A1814" s="9">
        <v>37239</v>
      </c>
      <c r="B1814" s="13">
        <v>7.3913140000000004</v>
      </c>
      <c r="C1814" s="2">
        <v>5.0130999999999997</v>
      </c>
    </row>
    <row r="1815" spans="1:3" ht="12.95" customHeight="1" x14ac:dyDescent="0.2">
      <c r="A1815" s="9">
        <v>37240</v>
      </c>
      <c r="B1815" s="13">
        <v>7.3828620000000003</v>
      </c>
      <c r="C1815" s="2">
        <v>5.0107660000000003</v>
      </c>
    </row>
    <row r="1816" spans="1:3" ht="12.95" customHeight="1" x14ac:dyDescent="0.2">
      <c r="A1816" s="9">
        <v>37241</v>
      </c>
      <c r="B1816" s="13">
        <v>7.3828620000000003</v>
      </c>
      <c r="C1816" s="2">
        <v>5.0107660000000003</v>
      </c>
    </row>
    <row r="1817" spans="1:3" ht="12.95" customHeight="1" x14ac:dyDescent="0.2">
      <c r="A1817" s="9">
        <v>37242</v>
      </c>
      <c r="B1817" s="13">
        <v>7.3828620000000003</v>
      </c>
      <c r="C1817" s="2">
        <v>5.0107660000000003</v>
      </c>
    </row>
    <row r="1818" spans="1:3" ht="12.95" customHeight="1" x14ac:dyDescent="0.2">
      <c r="A1818" s="9">
        <v>37243</v>
      </c>
      <c r="B1818" s="13">
        <v>7.3874950000000004</v>
      </c>
      <c r="C1818" s="2">
        <v>5.00915</v>
      </c>
    </row>
    <row r="1819" spans="1:3" ht="12.95" customHeight="1" x14ac:dyDescent="0.2">
      <c r="A1819" s="9">
        <v>37244</v>
      </c>
      <c r="B1819" s="13">
        <v>7.3800179999999997</v>
      </c>
      <c r="C1819" s="2">
        <v>5.0050990000000004</v>
      </c>
    </row>
    <row r="1820" spans="1:3" ht="12.95" customHeight="1" x14ac:dyDescent="0.2">
      <c r="A1820" s="9">
        <v>37245</v>
      </c>
      <c r="B1820" s="13">
        <v>7.372414</v>
      </c>
      <c r="C1820" s="2">
        <v>5.0006199999999996</v>
      </c>
    </row>
    <row r="1821" spans="1:3" ht="12.95" customHeight="1" x14ac:dyDescent="0.2">
      <c r="A1821" s="9">
        <v>37246</v>
      </c>
      <c r="B1821" s="13">
        <v>7.3729699999999996</v>
      </c>
      <c r="C1821" s="2">
        <v>5.0255400000000003</v>
      </c>
    </row>
    <row r="1822" spans="1:3" ht="12.95" customHeight="1" x14ac:dyDescent="0.2">
      <c r="A1822" s="9">
        <v>37247</v>
      </c>
      <c r="B1822" s="13">
        <v>7.3715950000000001</v>
      </c>
      <c r="C1822" s="2">
        <v>5.0318050000000003</v>
      </c>
    </row>
    <row r="1823" spans="1:3" ht="12.95" customHeight="1" x14ac:dyDescent="0.2">
      <c r="A1823" s="9">
        <v>37248</v>
      </c>
      <c r="B1823" s="13">
        <v>7.3715950000000001</v>
      </c>
      <c r="C1823" s="2">
        <v>5.0318050000000003</v>
      </c>
    </row>
    <row r="1824" spans="1:3" ht="12.95" customHeight="1" x14ac:dyDescent="0.2">
      <c r="A1824" s="9">
        <v>37249</v>
      </c>
      <c r="B1824" s="13">
        <v>7.3715950000000001</v>
      </c>
      <c r="C1824" s="2">
        <v>5.0318050000000003</v>
      </c>
    </row>
    <row r="1825" spans="1:3" ht="12.95" customHeight="1" x14ac:dyDescent="0.2">
      <c r="A1825" s="9">
        <v>37250</v>
      </c>
      <c r="B1825" s="13">
        <v>7.3733849999999999</v>
      </c>
      <c r="C1825" s="2">
        <v>5.0241110000000004</v>
      </c>
    </row>
    <row r="1826" spans="1:3" ht="12.95" customHeight="1" x14ac:dyDescent="0.2">
      <c r="A1826" s="9">
        <v>37251</v>
      </c>
      <c r="B1826" s="13">
        <v>7.3733849999999999</v>
      </c>
      <c r="C1826" s="2">
        <v>5.0241110000000004</v>
      </c>
    </row>
    <row r="1827" spans="1:3" ht="12.95" customHeight="1" x14ac:dyDescent="0.2">
      <c r="A1827" s="9">
        <v>37252</v>
      </c>
      <c r="B1827" s="13">
        <v>7.3733849999999999</v>
      </c>
      <c r="C1827" s="2">
        <v>5.0241110000000004</v>
      </c>
    </row>
    <row r="1828" spans="1:3" ht="12.95" customHeight="1" x14ac:dyDescent="0.2">
      <c r="A1828" s="9">
        <v>37253</v>
      </c>
      <c r="B1828" s="13">
        <v>7.3589729999999998</v>
      </c>
      <c r="C1828" s="2">
        <v>4.9632250000000004</v>
      </c>
    </row>
    <row r="1829" spans="1:3" ht="12.95" customHeight="1" x14ac:dyDescent="0.2">
      <c r="A1829" s="9">
        <v>37254</v>
      </c>
      <c r="B1829" s="13">
        <v>7.3700299999999999</v>
      </c>
      <c r="C1829" s="2">
        <v>4.9773959999999997</v>
      </c>
    </row>
    <row r="1830" spans="1:3" ht="12.95" customHeight="1" x14ac:dyDescent="0.2">
      <c r="A1830" s="9">
        <v>37255</v>
      </c>
      <c r="B1830" s="13">
        <v>7.3700299999999999</v>
      </c>
      <c r="C1830" s="2">
        <v>4.9773959999999997</v>
      </c>
    </row>
    <row r="1831" spans="1:3" ht="12.95" customHeight="1" x14ac:dyDescent="0.2">
      <c r="A1831" s="9">
        <v>37256</v>
      </c>
      <c r="B1831" s="13">
        <v>7.3700299999999999</v>
      </c>
      <c r="C1831" s="2">
        <v>4.9773959999999997</v>
      </c>
    </row>
    <row r="1832" spans="1:3" ht="12.95" customHeight="1" x14ac:dyDescent="0.2">
      <c r="A1832" s="9">
        <v>37257</v>
      </c>
      <c r="B1832" s="13">
        <v>7.3665459999999996</v>
      </c>
      <c r="C1832" s="2">
        <v>4.9763869999999999</v>
      </c>
    </row>
    <row r="1833" spans="1:3" ht="12.95" customHeight="1" x14ac:dyDescent="0.2">
      <c r="A1833" s="9">
        <v>37258</v>
      </c>
      <c r="B1833" s="13">
        <v>7.3665459999999996</v>
      </c>
      <c r="C1833" s="2">
        <v>4.9763869999999999</v>
      </c>
    </row>
    <row r="1834" spans="1:3" ht="12.95" customHeight="1" x14ac:dyDescent="0.2">
      <c r="A1834" s="9">
        <v>37259</v>
      </c>
      <c r="B1834" s="13">
        <v>7.3741310000000002</v>
      </c>
      <c r="C1834" s="2">
        <v>4.9700959999999998</v>
      </c>
    </row>
    <row r="1835" spans="1:3" ht="12.95" customHeight="1" x14ac:dyDescent="0.2">
      <c r="A1835" s="9">
        <v>37260</v>
      </c>
      <c r="B1835" s="13">
        <v>7.385313</v>
      </c>
      <c r="C1835" s="2">
        <v>4.9692590000000001</v>
      </c>
    </row>
    <row r="1836" spans="1:3" ht="12.95" customHeight="1" x14ac:dyDescent="0.2">
      <c r="A1836" s="9">
        <v>37261</v>
      </c>
      <c r="B1836" s="13">
        <v>7.3851469999999999</v>
      </c>
      <c r="C1836" s="2">
        <v>4.9967170000000003</v>
      </c>
    </row>
    <row r="1837" spans="1:3" ht="12.95" customHeight="1" x14ac:dyDescent="0.2">
      <c r="A1837" s="9">
        <v>37262</v>
      </c>
      <c r="B1837" s="13">
        <v>7.3851469999999999</v>
      </c>
      <c r="C1837" s="2">
        <v>4.9967170000000003</v>
      </c>
    </row>
    <row r="1838" spans="1:3" ht="12.95" customHeight="1" x14ac:dyDescent="0.2">
      <c r="A1838" s="9">
        <v>37263</v>
      </c>
      <c r="B1838" s="13">
        <v>7.3851469999999999</v>
      </c>
      <c r="C1838" s="2">
        <v>4.9967170000000003</v>
      </c>
    </row>
    <row r="1839" spans="1:3" ht="12.95" customHeight="1" x14ac:dyDescent="0.2">
      <c r="A1839" s="9">
        <v>37264</v>
      </c>
      <c r="B1839" s="13">
        <v>7.3979600000000003</v>
      </c>
      <c r="C1839" s="2">
        <v>5.0169269999999999</v>
      </c>
    </row>
    <row r="1840" spans="1:3" ht="12.95" customHeight="1" x14ac:dyDescent="0.2">
      <c r="A1840" s="9">
        <v>37265</v>
      </c>
      <c r="B1840" s="13">
        <v>7.4140839999999999</v>
      </c>
      <c r="C1840" s="2">
        <v>5.0418799999999999</v>
      </c>
    </row>
    <row r="1841" spans="1:3" ht="12.95" customHeight="1" x14ac:dyDescent="0.2">
      <c r="A1841" s="9">
        <v>37266</v>
      </c>
      <c r="B1841" s="13">
        <v>7.4290940000000001</v>
      </c>
      <c r="C1841" s="2">
        <v>5.0216940000000001</v>
      </c>
    </row>
    <row r="1842" spans="1:3" ht="12.95" customHeight="1" x14ac:dyDescent="0.2">
      <c r="A1842" s="9">
        <v>37267</v>
      </c>
      <c r="B1842" s="13">
        <v>7.4506379999999996</v>
      </c>
      <c r="C1842" s="2">
        <v>5.0236919999999996</v>
      </c>
    </row>
    <row r="1843" spans="1:3" ht="12.95" customHeight="1" x14ac:dyDescent="0.2">
      <c r="A1843" s="9">
        <v>37268</v>
      </c>
      <c r="B1843" s="13">
        <v>7.4702469999999996</v>
      </c>
      <c r="C1843" s="2">
        <v>5.0488289999999996</v>
      </c>
    </row>
    <row r="1844" spans="1:3" ht="12.95" customHeight="1" x14ac:dyDescent="0.2">
      <c r="A1844" s="9">
        <v>37269</v>
      </c>
      <c r="B1844" s="13">
        <v>7.4702469999999996</v>
      </c>
      <c r="C1844" s="2">
        <v>5.0488289999999996</v>
      </c>
    </row>
    <row r="1845" spans="1:3" ht="12.95" customHeight="1" x14ac:dyDescent="0.2">
      <c r="A1845" s="9">
        <v>37270</v>
      </c>
      <c r="B1845" s="13">
        <v>7.4702469999999996</v>
      </c>
      <c r="C1845" s="2">
        <v>5.0488289999999996</v>
      </c>
    </row>
    <row r="1846" spans="1:3" ht="12.95" customHeight="1" x14ac:dyDescent="0.2">
      <c r="A1846" s="9">
        <v>37271</v>
      </c>
      <c r="B1846" s="13">
        <v>7.4824849999999996</v>
      </c>
      <c r="C1846" s="2">
        <v>5.0625739999999997</v>
      </c>
    </row>
    <row r="1847" spans="1:3" ht="12.95" customHeight="1" x14ac:dyDescent="0.2">
      <c r="A1847" s="9">
        <v>37272</v>
      </c>
      <c r="B1847" s="13">
        <v>7.4899069999999996</v>
      </c>
      <c r="C1847" s="2">
        <v>5.0638269999999999</v>
      </c>
    </row>
    <row r="1848" spans="1:3" ht="12.95" customHeight="1" x14ac:dyDescent="0.2">
      <c r="A1848" s="9">
        <v>37273</v>
      </c>
      <c r="B1848" s="13">
        <v>7.5067740000000001</v>
      </c>
      <c r="C1848" s="2">
        <v>5.105607</v>
      </c>
    </row>
    <row r="1849" spans="1:3" ht="12.95" customHeight="1" x14ac:dyDescent="0.2">
      <c r="A1849" s="9">
        <v>37274</v>
      </c>
      <c r="B1849" s="13">
        <v>7.4954720000000004</v>
      </c>
      <c r="C1849" s="2">
        <v>5.1090400000000002</v>
      </c>
    </row>
    <row r="1850" spans="1:3" ht="12.95" customHeight="1" x14ac:dyDescent="0.2">
      <c r="A1850" s="9">
        <v>37275</v>
      </c>
      <c r="B1850" s="13">
        <v>7.5204009999999997</v>
      </c>
      <c r="C1850" s="2">
        <v>5.119402</v>
      </c>
    </row>
    <row r="1851" spans="1:3" ht="12.95" customHeight="1" x14ac:dyDescent="0.2">
      <c r="A1851" s="9">
        <v>37276</v>
      </c>
      <c r="B1851" s="13">
        <v>7.5204009999999997</v>
      </c>
      <c r="C1851" s="2">
        <v>5.119402</v>
      </c>
    </row>
    <row r="1852" spans="1:3" ht="12.95" customHeight="1" x14ac:dyDescent="0.2">
      <c r="A1852" s="9">
        <v>37277</v>
      </c>
      <c r="B1852" s="13">
        <v>7.5204009999999997</v>
      </c>
      <c r="C1852" s="2">
        <v>5.119402</v>
      </c>
    </row>
    <row r="1853" spans="1:3" ht="12.95" customHeight="1" x14ac:dyDescent="0.2">
      <c r="A1853" s="9">
        <v>37278</v>
      </c>
      <c r="B1853" s="13">
        <v>7.5316429999999999</v>
      </c>
      <c r="C1853" s="2">
        <v>5.1225209999999999</v>
      </c>
    </row>
    <row r="1854" spans="1:3" ht="12.95" customHeight="1" x14ac:dyDescent="0.2">
      <c r="A1854" s="9">
        <v>37279</v>
      </c>
      <c r="B1854" s="13">
        <v>7.5437830000000003</v>
      </c>
      <c r="C1854" s="2">
        <v>5.1335709999999999</v>
      </c>
    </row>
    <row r="1855" spans="1:3" ht="12.95" customHeight="1" x14ac:dyDescent="0.2">
      <c r="A1855" s="9">
        <v>37280</v>
      </c>
      <c r="B1855" s="13">
        <v>7.5481360000000004</v>
      </c>
      <c r="C1855" s="2">
        <v>5.1250239999999998</v>
      </c>
    </row>
    <row r="1856" spans="1:3" ht="12.95" customHeight="1" x14ac:dyDescent="0.2">
      <c r="A1856" s="9">
        <v>37281</v>
      </c>
      <c r="B1856" s="13">
        <v>7.545795</v>
      </c>
      <c r="C1856" s="2">
        <v>5.1436909999999996</v>
      </c>
    </row>
    <row r="1857" spans="1:3" ht="12.95" customHeight="1" x14ac:dyDescent="0.2">
      <c r="A1857" s="9">
        <v>37282</v>
      </c>
      <c r="B1857" s="13">
        <v>7.5541320000000001</v>
      </c>
      <c r="C1857" s="2">
        <v>5.1472689999999997</v>
      </c>
    </row>
    <row r="1858" spans="1:3" ht="12.95" customHeight="1" x14ac:dyDescent="0.2">
      <c r="A1858" s="9">
        <v>37283</v>
      </c>
      <c r="B1858" s="13">
        <v>7.5541320000000001</v>
      </c>
      <c r="C1858" s="2">
        <v>5.1472689999999997</v>
      </c>
    </row>
    <row r="1859" spans="1:3" ht="12.95" customHeight="1" x14ac:dyDescent="0.2">
      <c r="A1859" s="9">
        <v>37284</v>
      </c>
      <c r="B1859" s="13">
        <v>7.5541320000000001</v>
      </c>
      <c r="C1859" s="2">
        <v>5.1472689999999997</v>
      </c>
    </row>
    <row r="1860" spans="1:3" ht="12.95" customHeight="1" x14ac:dyDescent="0.2">
      <c r="A1860" s="9">
        <v>37285</v>
      </c>
      <c r="B1860" s="13">
        <v>7.5445729999999998</v>
      </c>
      <c r="C1860" s="2">
        <v>5.1201720000000002</v>
      </c>
    </row>
    <row r="1861" spans="1:3" ht="12.95" customHeight="1" x14ac:dyDescent="0.2">
      <c r="A1861" s="9">
        <v>37286</v>
      </c>
      <c r="B1861" s="13">
        <v>7.5577779999999999</v>
      </c>
      <c r="C1861" s="2">
        <v>5.1368029999999996</v>
      </c>
    </row>
    <row r="1862" spans="1:3" ht="12.95" customHeight="1" x14ac:dyDescent="0.2">
      <c r="A1862" s="9">
        <v>37287</v>
      </c>
      <c r="B1862" s="13">
        <v>7.5684800000000001</v>
      </c>
      <c r="C1862" s="2">
        <v>5.1468749999999996</v>
      </c>
    </row>
    <row r="1863" spans="1:3" ht="12.95" customHeight="1" x14ac:dyDescent="0.2">
      <c r="A1863" s="9">
        <v>37288</v>
      </c>
      <c r="B1863" s="10">
        <v>7.5744790000000002</v>
      </c>
      <c r="C1863" s="2">
        <v>5.1348919999999998</v>
      </c>
    </row>
    <row r="1864" spans="1:3" ht="12.95" customHeight="1" x14ac:dyDescent="0.2">
      <c r="A1864" s="9">
        <v>37289</v>
      </c>
      <c r="B1864" s="10">
        <v>7.5800390000000002</v>
      </c>
      <c r="C1864" s="2">
        <v>5.1365720000000001</v>
      </c>
    </row>
    <row r="1865" spans="1:3" ht="12.95" customHeight="1" x14ac:dyDescent="0.2">
      <c r="A1865" s="9">
        <v>37290</v>
      </c>
      <c r="B1865" s="10">
        <v>7.5800390000000002</v>
      </c>
      <c r="C1865" s="2">
        <v>5.1365720000000001</v>
      </c>
    </row>
    <row r="1866" spans="1:3" ht="12.95" customHeight="1" x14ac:dyDescent="0.2">
      <c r="A1866" s="9">
        <v>37291</v>
      </c>
      <c r="B1866" s="10">
        <v>7.5800390000000002</v>
      </c>
      <c r="C1866" s="2">
        <v>5.1365720000000001</v>
      </c>
    </row>
    <row r="1867" spans="1:3" ht="12.95" customHeight="1" x14ac:dyDescent="0.2">
      <c r="A1867" s="9">
        <v>37292</v>
      </c>
      <c r="B1867" s="10">
        <v>7.5707129999999996</v>
      </c>
      <c r="C1867" s="2">
        <v>5.1181130000000001</v>
      </c>
    </row>
    <row r="1868" spans="1:3" ht="12.95" customHeight="1" x14ac:dyDescent="0.2">
      <c r="A1868" s="9">
        <v>37293</v>
      </c>
      <c r="B1868" s="10">
        <v>7.5724119999999999</v>
      </c>
      <c r="C1868" s="2">
        <v>5.1334910000000002</v>
      </c>
    </row>
    <row r="1869" spans="1:3" ht="12.95" customHeight="1" x14ac:dyDescent="0.2">
      <c r="A1869" s="9">
        <v>37294</v>
      </c>
      <c r="B1869" s="10">
        <v>7.5645819999999997</v>
      </c>
      <c r="C1869" s="2">
        <v>5.1368879999999999</v>
      </c>
    </row>
    <row r="1870" spans="1:3" ht="12.95" customHeight="1" x14ac:dyDescent="0.2">
      <c r="A1870" s="9">
        <v>37295</v>
      </c>
      <c r="B1870" s="10">
        <v>7.5479089999999998</v>
      </c>
      <c r="C1870" s="2">
        <v>5.1269590000000003</v>
      </c>
    </row>
    <row r="1871" spans="1:3" ht="12.95" customHeight="1" x14ac:dyDescent="0.2">
      <c r="A1871" s="9">
        <v>37296</v>
      </c>
      <c r="B1871" s="10">
        <v>7.5394310000000004</v>
      </c>
      <c r="C1871" s="2">
        <v>5.1250299999999998</v>
      </c>
    </row>
    <row r="1872" spans="1:3" ht="12.95" customHeight="1" x14ac:dyDescent="0.2">
      <c r="A1872" s="9">
        <v>37297</v>
      </c>
      <c r="B1872" s="10">
        <v>7.5394310000000004</v>
      </c>
      <c r="C1872" s="2">
        <v>5.1250299999999998</v>
      </c>
    </row>
    <row r="1873" spans="1:3" ht="12.95" customHeight="1" x14ac:dyDescent="0.2">
      <c r="A1873" s="9">
        <v>37298</v>
      </c>
      <c r="B1873" s="10">
        <v>7.5394310000000004</v>
      </c>
      <c r="C1873" s="2">
        <v>5.1250299999999998</v>
      </c>
    </row>
    <row r="1874" spans="1:3" ht="12.95" customHeight="1" x14ac:dyDescent="0.2">
      <c r="A1874" s="9">
        <v>37299</v>
      </c>
      <c r="B1874" s="10">
        <v>7.5331080000000004</v>
      </c>
      <c r="C1874" s="2">
        <v>5.100276</v>
      </c>
    </row>
    <row r="1875" spans="1:3" ht="12.95" customHeight="1" x14ac:dyDescent="0.2">
      <c r="A1875" s="9">
        <v>37300</v>
      </c>
      <c r="B1875" s="10">
        <v>7.513439</v>
      </c>
      <c r="C1875" s="2">
        <v>5.0886820000000004</v>
      </c>
    </row>
    <row r="1876" spans="1:3" ht="12.95" customHeight="1" x14ac:dyDescent="0.2">
      <c r="A1876" s="9">
        <v>37301</v>
      </c>
      <c r="B1876" s="10">
        <v>7.4990160000000001</v>
      </c>
      <c r="C1876" s="2">
        <v>5.0720429999999999</v>
      </c>
    </row>
    <row r="1877" spans="1:3" ht="12.95" customHeight="1" x14ac:dyDescent="0.2">
      <c r="A1877" s="9">
        <v>37302</v>
      </c>
      <c r="B1877" s="10">
        <v>7.483066</v>
      </c>
      <c r="C1877" s="2">
        <v>5.0472590000000004</v>
      </c>
    </row>
    <row r="1878" spans="1:3" ht="12.95" customHeight="1" x14ac:dyDescent="0.2">
      <c r="A1878" s="9">
        <v>37303</v>
      </c>
      <c r="B1878" s="10">
        <v>7.4639030000000002</v>
      </c>
      <c r="C1878" s="2">
        <v>5.0363720000000001</v>
      </c>
    </row>
    <row r="1879" spans="1:3" ht="12.95" customHeight="1" x14ac:dyDescent="0.2">
      <c r="A1879" s="9">
        <v>37304</v>
      </c>
      <c r="B1879" s="10">
        <v>7.4639030000000002</v>
      </c>
      <c r="C1879" s="2">
        <v>5.0363720000000001</v>
      </c>
    </row>
    <row r="1880" spans="1:3" ht="12.95" customHeight="1" x14ac:dyDescent="0.2">
      <c r="A1880" s="9">
        <v>37305</v>
      </c>
      <c r="B1880" s="10">
        <v>7.4639030000000002</v>
      </c>
      <c r="C1880" s="2">
        <v>5.0363720000000001</v>
      </c>
    </row>
    <row r="1881" spans="1:3" ht="12.95" customHeight="1" x14ac:dyDescent="0.2">
      <c r="A1881" s="9">
        <v>37306</v>
      </c>
      <c r="B1881" s="10">
        <v>7.4588805999999996</v>
      </c>
      <c r="C1881" s="2">
        <v>5.0356509999999997</v>
      </c>
    </row>
    <row r="1882" spans="1:3" ht="12.95" customHeight="1" x14ac:dyDescent="0.2">
      <c r="A1882" s="9">
        <v>37307</v>
      </c>
      <c r="B1882" s="13">
        <v>7.4462510000000002</v>
      </c>
      <c r="C1882" s="2">
        <v>5.0373770000000002</v>
      </c>
    </row>
    <row r="1883" spans="1:3" ht="12.95" customHeight="1" x14ac:dyDescent="0.2">
      <c r="A1883" s="9">
        <v>37308</v>
      </c>
      <c r="B1883" s="13">
        <v>7.4232839999999998</v>
      </c>
      <c r="C1883" s="2">
        <v>5.0211610000000002</v>
      </c>
    </row>
    <row r="1884" spans="1:3" ht="12.95" customHeight="1" x14ac:dyDescent="0.2">
      <c r="A1884" s="9">
        <v>37309</v>
      </c>
      <c r="B1884" s="13">
        <v>7.4304649999999999</v>
      </c>
      <c r="C1884" s="2">
        <v>5.0219420000000001</v>
      </c>
    </row>
    <row r="1885" spans="1:3" ht="12.95" customHeight="1" x14ac:dyDescent="0.2">
      <c r="A1885" s="9">
        <v>37310</v>
      </c>
      <c r="B1885" s="13">
        <v>7.4348599999999996</v>
      </c>
      <c r="C1885" s="2">
        <v>5.0269510000000004</v>
      </c>
    </row>
    <row r="1886" spans="1:3" ht="12.95" customHeight="1" x14ac:dyDescent="0.2">
      <c r="A1886" s="9">
        <v>37311</v>
      </c>
      <c r="B1886" s="13">
        <v>7.4348599999999996</v>
      </c>
      <c r="C1886" s="2">
        <v>5.0269510000000004</v>
      </c>
    </row>
    <row r="1887" spans="1:3" ht="12.95" customHeight="1" x14ac:dyDescent="0.2">
      <c r="A1887" s="9">
        <v>37312</v>
      </c>
      <c r="B1887" s="13">
        <v>7.4348599999999996</v>
      </c>
      <c r="C1887" s="2">
        <v>5.0269510000000004</v>
      </c>
    </row>
    <row r="1888" spans="1:3" ht="12.95" customHeight="1" x14ac:dyDescent="0.2">
      <c r="A1888" s="9">
        <v>37313</v>
      </c>
      <c r="B1888" s="13">
        <v>7.4429040000000004</v>
      </c>
      <c r="C1888" s="2">
        <v>5.0385220000000004</v>
      </c>
    </row>
    <row r="1889" spans="1:3" ht="12.95" customHeight="1" x14ac:dyDescent="0.2">
      <c r="A1889" s="9">
        <v>37314</v>
      </c>
      <c r="B1889" s="13">
        <v>7.4545070000000004</v>
      </c>
      <c r="C1889" s="2">
        <v>5.0501370000000003</v>
      </c>
    </row>
    <row r="1890" spans="1:3" ht="12.95" customHeight="1" x14ac:dyDescent="0.2">
      <c r="A1890" s="9">
        <v>37315</v>
      </c>
      <c r="B1890" s="13">
        <v>7.4378479999999998</v>
      </c>
      <c r="C1890" s="2">
        <v>5.0378270000000001</v>
      </c>
    </row>
    <row r="1891" spans="1:3" ht="12.95" customHeight="1" x14ac:dyDescent="0.2">
      <c r="A1891" s="9">
        <v>37316</v>
      </c>
      <c r="B1891" s="13">
        <v>7.4394999999999998</v>
      </c>
      <c r="C1891" s="2">
        <v>5.0396289999999997</v>
      </c>
    </row>
    <row r="1892" spans="1:3" ht="12.95" customHeight="1" x14ac:dyDescent="0.2">
      <c r="A1892" s="9">
        <v>37317</v>
      </c>
      <c r="B1892" s="13">
        <v>7.4330350000000003</v>
      </c>
      <c r="C1892" s="2">
        <v>5.0369549999999998</v>
      </c>
    </row>
    <row r="1893" spans="1:3" ht="12.95" customHeight="1" x14ac:dyDescent="0.2">
      <c r="A1893" s="9">
        <v>37318</v>
      </c>
      <c r="B1893" s="13">
        <v>7.4330350000000003</v>
      </c>
      <c r="C1893" s="2">
        <v>5.0369549999999998</v>
      </c>
    </row>
    <row r="1894" spans="1:3" ht="12.95" customHeight="1" x14ac:dyDescent="0.2">
      <c r="A1894" s="9">
        <v>37319</v>
      </c>
      <c r="B1894" s="13">
        <v>7.4330350000000003</v>
      </c>
      <c r="C1894" s="2">
        <v>5.0369549999999998</v>
      </c>
    </row>
    <row r="1895" spans="1:3" ht="12.95" customHeight="1" x14ac:dyDescent="0.2">
      <c r="A1895" s="9">
        <v>37320</v>
      </c>
      <c r="B1895" s="13">
        <v>7.4341999999999997</v>
      </c>
      <c r="C1895" s="2">
        <v>5.0278640000000001</v>
      </c>
    </row>
    <row r="1896" spans="1:3" ht="12.95" customHeight="1" x14ac:dyDescent="0.2">
      <c r="A1896" s="9">
        <v>37321</v>
      </c>
      <c r="B1896" s="13">
        <v>7.4145510000000003</v>
      </c>
      <c r="C1896" s="2">
        <v>5.024089</v>
      </c>
    </row>
    <row r="1897" spans="1:3" ht="12.95" customHeight="1" x14ac:dyDescent="0.2">
      <c r="A1897" s="9">
        <v>37322</v>
      </c>
      <c r="B1897" s="13">
        <v>7.4169369999999999</v>
      </c>
      <c r="C1897" s="2">
        <v>5.0243440000000001</v>
      </c>
    </row>
    <row r="1898" spans="1:3" ht="12.95" customHeight="1" x14ac:dyDescent="0.2">
      <c r="A1898" s="9">
        <v>37323</v>
      </c>
      <c r="B1898" s="13">
        <v>7.4087500000000004</v>
      </c>
      <c r="C1898" s="2">
        <v>5.0297010000000002</v>
      </c>
    </row>
    <row r="1899" spans="1:3" ht="12.95" customHeight="1" x14ac:dyDescent="0.2">
      <c r="A1899" s="9">
        <v>37324</v>
      </c>
      <c r="B1899" s="13">
        <v>7.4057560000000002</v>
      </c>
      <c r="C1899" s="2">
        <v>5.0372440000000003</v>
      </c>
    </row>
    <row r="1900" spans="1:3" ht="12.95" customHeight="1" x14ac:dyDescent="0.2">
      <c r="A1900" s="9">
        <v>37325</v>
      </c>
      <c r="B1900" s="13">
        <v>7.4057560000000002</v>
      </c>
      <c r="C1900" s="2">
        <v>5.0372440000000003</v>
      </c>
    </row>
    <row r="1901" spans="1:3" ht="12.95" customHeight="1" x14ac:dyDescent="0.2">
      <c r="A1901" s="9">
        <v>37326</v>
      </c>
      <c r="B1901" s="13">
        <v>7.4057560000000002</v>
      </c>
      <c r="C1901" s="2">
        <v>5.0372440000000003</v>
      </c>
    </row>
    <row r="1902" spans="1:3" ht="12.95" customHeight="1" x14ac:dyDescent="0.2">
      <c r="A1902" s="9">
        <v>37327</v>
      </c>
      <c r="B1902" s="10">
        <v>7.3991360000000004</v>
      </c>
      <c r="C1902" s="2">
        <v>5.0300003999999996</v>
      </c>
    </row>
    <row r="1903" spans="1:3" ht="12.95" customHeight="1" x14ac:dyDescent="0.2">
      <c r="A1903" s="9">
        <v>37328</v>
      </c>
      <c r="B1903" s="10">
        <v>7.3940270000000003</v>
      </c>
      <c r="C1903" s="2">
        <v>5.0323469999999997</v>
      </c>
    </row>
    <row r="1904" spans="1:3" ht="12.95" customHeight="1" x14ac:dyDescent="0.2">
      <c r="A1904" s="9">
        <v>37329</v>
      </c>
      <c r="B1904" s="10">
        <v>7.3869579999999999</v>
      </c>
      <c r="C1904" s="2">
        <v>5.0309600000000003</v>
      </c>
    </row>
    <row r="1905" spans="1:3" ht="12.95" customHeight="1" x14ac:dyDescent="0.2">
      <c r="A1905" s="9">
        <v>37330</v>
      </c>
      <c r="B1905" s="10">
        <v>7.3737919999999999</v>
      </c>
      <c r="C1905" s="2">
        <v>5.0319310000000002</v>
      </c>
    </row>
    <row r="1906" spans="1:3" ht="12.95" customHeight="1" x14ac:dyDescent="0.2">
      <c r="A1906" s="9">
        <v>37331</v>
      </c>
      <c r="B1906" s="10">
        <v>7.3781999999999996</v>
      </c>
      <c r="C1906" s="2">
        <v>5.0466480000000002</v>
      </c>
    </row>
    <row r="1907" spans="1:3" ht="12.95" customHeight="1" x14ac:dyDescent="0.2">
      <c r="A1907" s="9">
        <v>37332</v>
      </c>
      <c r="B1907" s="10">
        <v>7.3781999999999996</v>
      </c>
      <c r="C1907" s="2">
        <v>5.0466480000000002</v>
      </c>
    </row>
    <row r="1908" spans="1:3" ht="12.95" customHeight="1" x14ac:dyDescent="0.2">
      <c r="A1908" s="9">
        <v>37333</v>
      </c>
      <c r="B1908" s="10">
        <v>7.3781999999999996</v>
      </c>
      <c r="C1908" s="2">
        <v>5.0466480000000002</v>
      </c>
    </row>
    <row r="1909" spans="1:3" ht="12.95" customHeight="1" x14ac:dyDescent="0.2">
      <c r="A1909" s="9">
        <v>37334</v>
      </c>
      <c r="B1909" s="10">
        <v>7.3735949999999999</v>
      </c>
      <c r="C1909" s="2">
        <v>5.0403960000000003</v>
      </c>
    </row>
    <row r="1910" spans="1:3" ht="12.95" customHeight="1" x14ac:dyDescent="0.2">
      <c r="A1910" s="9">
        <v>37335</v>
      </c>
      <c r="B1910" s="10">
        <v>7.3820509999999997</v>
      </c>
      <c r="C1910" s="2">
        <v>5.0355049999999997</v>
      </c>
    </row>
    <row r="1911" spans="1:3" ht="12.95" customHeight="1" x14ac:dyDescent="0.2">
      <c r="A1911" s="9">
        <v>37336</v>
      </c>
      <c r="B1911" s="10">
        <v>7.3953449999999998</v>
      </c>
      <c r="C1911" s="2">
        <v>5.0469840000000001</v>
      </c>
    </row>
    <row r="1912" spans="1:3" ht="12.95" customHeight="1" x14ac:dyDescent="0.2">
      <c r="A1912" s="9">
        <v>37337</v>
      </c>
      <c r="B1912" s="10">
        <v>7.3890349999999998</v>
      </c>
      <c r="C1912" s="2">
        <v>5.0478449999999997</v>
      </c>
    </row>
    <row r="1913" spans="1:3" ht="12.95" customHeight="1" x14ac:dyDescent="0.2">
      <c r="A1913" s="9">
        <v>37338</v>
      </c>
      <c r="B1913" s="10">
        <v>7.3938240000000004</v>
      </c>
      <c r="C1913" s="2">
        <v>5.058719</v>
      </c>
    </row>
    <row r="1914" spans="1:3" ht="12.95" customHeight="1" x14ac:dyDescent="0.2">
      <c r="A1914" s="9">
        <v>37339</v>
      </c>
      <c r="B1914" s="10">
        <v>7.3938240000000004</v>
      </c>
      <c r="C1914" s="2">
        <v>5.058719</v>
      </c>
    </row>
    <row r="1915" spans="1:3" ht="12.95" customHeight="1" x14ac:dyDescent="0.2">
      <c r="A1915" s="9">
        <v>37340</v>
      </c>
      <c r="B1915" s="10">
        <v>7.3938240000000004</v>
      </c>
      <c r="C1915" s="2">
        <v>5.058719</v>
      </c>
    </row>
    <row r="1916" spans="1:3" ht="12.95" customHeight="1" x14ac:dyDescent="0.2">
      <c r="A1916" s="9">
        <v>37341</v>
      </c>
      <c r="B1916" s="10">
        <v>7.4169429999999998</v>
      </c>
      <c r="C1916" s="2">
        <v>5.0800979999999996</v>
      </c>
    </row>
    <row r="1917" spans="1:3" ht="12.95" customHeight="1" x14ac:dyDescent="0.2">
      <c r="A1917" s="9">
        <v>37342</v>
      </c>
      <c r="B1917" s="10">
        <v>7.4097540000000004</v>
      </c>
      <c r="C1917" s="2">
        <v>5.0793489999999997</v>
      </c>
    </row>
    <row r="1918" spans="1:3" ht="12.95" customHeight="1" x14ac:dyDescent="0.2">
      <c r="A1918" s="9">
        <v>37343</v>
      </c>
      <c r="B1918" s="10">
        <v>7.4150130000000001</v>
      </c>
      <c r="C1918" s="2">
        <v>5.0576449999999999</v>
      </c>
    </row>
    <row r="1919" spans="1:3" ht="12.95" customHeight="1" x14ac:dyDescent="0.2">
      <c r="A1919" s="9">
        <v>37344</v>
      </c>
      <c r="B1919" s="13">
        <v>7.4103469999999998</v>
      </c>
      <c r="C1919" s="2">
        <v>5.0541169999999997</v>
      </c>
    </row>
    <row r="1920" spans="1:3" ht="12.95" customHeight="1" x14ac:dyDescent="0.2">
      <c r="A1920" s="9">
        <v>37345</v>
      </c>
      <c r="B1920" s="13">
        <v>7.4025350000000003</v>
      </c>
      <c r="C1920" s="2">
        <v>5.0525799999999998</v>
      </c>
    </row>
    <row r="1921" spans="1:3" ht="12.95" customHeight="1" x14ac:dyDescent="0.2">
      <c r="A1921" s="9">
        <v>37346</v>
      </c>
      <c r="B1921" s="13">
        <v>7.4025350000000003</v>
      </c>
      <c r="C1921" s="2">
        <v>5.0525799999999998</v>
      </c>
    </row>
    <row r="1922" spans="1:3" ht="12.95" customHeight="1" x14ac:dyDescent="0.2">
      <c r="A1922" s="9">
        <v>37347</v>
      </c>
      <c r="B1922" s="10">
        <v>7.4025350000000003</v>
      </c>
      <c r="C1922" s="2">
        <v>5.0525799999999998</v>
      </c>
    </row>
    <row r="1923" spans="1:3" ht="12.95" customHeight="1" x14ac:dyDescent="0.2">
      <c r="A1923" s="9">
        <v>37348</v>
      </c>
      <c r="B1923" s="10">
        <v>7.4025350000000003</v>
      </c>
      <c r="C1923" s="2">
        <v>5.0525799999999998</v>
      </c>
    </row>
    <row r="1924" spans="1:3" ht="12.95" customHeight="1" x14ac:dyDescent="0.2">
      <c r="A1924" s="9">
        <v>37349</v>
      </c>
      <c r="B1924" s="10">
        <v>7.4090800000000003</v>
      </c>
      <c r="C1924" s="2">
        <v>5.0663840000000002</v>
      </c>
    </row>
    <row r="1925" spans="1:3" ht="12.95" customHeight="1" x14ac:dyDescent="0.2">
      <c r="A1925" s="9">
        <v>37350</v>
      </c>
      <c r="B1925" s="10">
        <v>7.413608</v>
      </c>
      <c r="C1925" s="2">
        <v>5.0712140000000003</v>
      </c>
    </row>
    <row r="1926" spans="1:3" ht="12.95" customHeight="1" x14ac:dyDescent="0.2">
      <c r="A1926" s="9">
        <v>37351</v>
      </c>
      <c r="B1926" s="10">
        <v>7.4098740000000003</v>
      </c>
      <c r="C1926" s="2">
        <v>5.0697000000000001</v>
      </c>
    </row>
    <row r="1927" spans="1:3" ht="12.95" customHeight="1" x14ac:dyDescent="0.2">
      <c r="A1927" s="9">
        <v>37352</v>
      </c>
      <c r="B1927" s="10">
        <v>7.4085210000000004</v>
      </c>
      <c r="C1927" s="2">
        <v>5.0552859999999997</v>
      </c>
    </row>
    <row r="1928" spans="1:3" ht="12.95" customHeight="1" x14ac:dyDescent="0.2">
      <c r="A1928" s="9">
        <v>37353</v>
      </c>
      <c r="B1928" s="10">
        <v>7.4085210000000004</v>
      </c>
      <c r="C1928" s="2">
        <v>5.0552859999999997</v>
      </c>
    </row>
    <row r="1929" spans="1:3" ht="12.95" customHeight="1" x14ac:dyDescent="0.2">
      <c r="A1929" s="9">
        <v>37354</v>
      </c>
      <c r="B1929" s="10">
        <v>7.4085210000000004</v>
      </c>
      <c r="C1929" s="2">
        <v>5.0552859999999997</v>
      </c>
    </row>
    <row r="1930" spans="1:3" ht="12.95" customHeight="1" x14ac:dyDescent="0.2">
      <c r="A1930" s="9">
        <v>37355</v>
      </c>
      <c r="B1930" s="10">
        <v>7.4030990000000001</v>
      </c>
      <c r="C1930" s="2">
        <v>5.0564159999999996</v>
      </c>
    </row>
    <row r="1931" spans="1:3" ht="12.95" customHeight="1" x14ac:dyDescent="0.2">
      <c r="A1931" s="9">
        <v>37356</v>
      </c>
      <c r="B1931" s="10">
        <v>7.3992269999999998</v>
      </c>
      <c r="C1931" s="2">
        <v>5.0458449999999999</v>
      </c>
    </row>
    <row r="1932" spans="1:3" ht="12.95" customHeight="1" x14ac:dyDescent="0.2">
      <c r="A1932" s="9">
        <v>37357</v>
      </c>
      <c r="B1932" s="10">
        <v>7.3934680000000004</v>
      </c>
      <c r="C1932" s="2">
        <v>5.0405430000000004</v>
      </c>
    </row>
    <row r="1933" spans="1:3" ht="12.95" customHeight="1" x14ac:dyDescent="0.2">
      <c r="A1933" s="9">
        <v>37358</v>
      </c>
      <c r="B1933" s="10">
        <v>7.397189</v>
      </c>
      <c r="C1933" s="2">
        <v>5.0392999999999999</v>
      </c>
    </row>
    <row r="1934" spans="1:3" ht="12.95" customHeight="1" x14ac:dyDescent="0.2">
      <c r="A1934" s="9">
        <v>37359</v>
      </c>
      <c r="B1934" s="10">
        <v>7.3917440000000001</v>
      </c>
      <c r="C1934" s="2">
        <v>5.041086</v>
      </c>
    </row>
    <row r="1935" spans="1:3" ht="12.95" customHeight="1" x14ac:dyDescent="0.2">
      <c r="A1935" s="9">
        <v>37360</v>
      </c>
      <c r="B1935" s="10">
        <v>7.3917440000000001</v>
      </c>
      <c r="C1935" s="2">
        <v>5.041086</v>
      </c>
    </row>
    <row r="1936" spans="1:3" ht="12.95" customHeight="1" x14ac:dyDescent="0.2">
      <c r="A1936" s="9">
        <v>37361</v>
      </c>
      <c r="B1936" s="10">
        <v>7.3917440000000001</v>
      </c>
      <c r="C1936" s="2">
        <v>5.041086</v>
      </c>
    </row>
    <row r="1937" spans="1:3" ht="12.95" customHeight="1" x14ac:dyDescent="0.2">
      <c r="A1937" s="9">
        <v>37362</v>
      </c>
      <c r="B1937" s="10">
        <v>7.3897950000000003</v>
      </c>
      <c r="C1937" s="2">
        <v>5.0380390000000004</v>
      </c>
    </row>
    <row r="1938" spans="1:3" ht="12.95" customHeight="1" x14ac:dyDescent="0.2">
      <c r="A1938" s="9">
        <v>37363</v>
      </c>
      <c r="B1938" s="10">
        <v>7.3882589999999997</v>
      </c>
      <c r="C1938" s="2">
        <v>5.0301330000000002</v>
      </c>
    </row>
    <row r="1939" spans="1:3" ht="12.95" customHeight="1" x14ac:dyDescent="0.2">
      <c r="A1939" s="9">
        <v>37364</v>
      </c>
      <c r="B1939" s="10">
        <v>7.3851529999999999</v>
      </c>
      <c r="C1939" s="2">
        <v>5.0228890000000002</v>
      </c>
    </row>
    <row r="1940" spans="1:3" ht="12.95" customHeight="1" x14ac:dyDescent="0.2">
      <c r="A1940" s="9">
        <v>37365</v>
      </c>
      <c r="B1940" s="10">
        <v>7.384188</v>
      </c>
      <c r="C1940" s="2">
        <v>5.0280459999999998</v>
      </c>
    </row>
    <row r="1941" spans="1:3" ht="12.95" customHeight="1" x14ac:dyDescent="0.2">
      <c r="A1941" s="9">
        <v>37366</v>
      </c>
      <c r="B1941" s="10">
        <v>7.3747959999999999</v>
      </c>
      <c r="C1941" s="2">
        <v>5.0233610000000004</v>
      </c>
    </row>
    <row r="1942" spans="1:3" ht="12.95" customHeight="1" x14ac:dyDescent="0.2">
      <c r="A1942" s="9">
        <v>37367</v>
      </c>
      <c r="B1942" s="10">
        <v>7.3747959999999999</v>
      </c>
      <c r="C1942" s="2">
        <v>5.0233610000000004</v>
      </c>
    </row>
    <row r="1943" spans="1:3" ht="12.95" customHeight="1" x14ac:dyDescent="0.2">
      <c r="A1943" s="9">
        <v>37368</v>
      </c>
      <c r="B1943" s="10">
        <v>7.3747959999999999</v>
      </c>
      <c r="C1943" s="2">
        <v>5.0233610000000004</v>
      </c>
    </row>
    <row r="1944" spans="1:3" ht="12.95" customHeight="1" x14ac:dyDescent="0.2">
      <c r="A1944" s="9">
        <v>37369</v>
      </c>
      <c r="B1944" s="10">
        <v>7.3775729999999999</v>
      </c>
      <c r="C1944" s="2">
        <v>5.0286780000000002</v>
      </c>
    </row>
    <row r="1945" spans="1:3" ht="12.95" customHeight="1" x14ac:dyDescent="0.2">
      <c r="A1945" s="9">
        <v>37370</v>
      </c>
      <c r="B1945" s="10">
        <v>7.3718440000000003</v>
      </c>
      <c r="C1945" s="2">
        <v>5.0199819999999997</v>
      </c>
    </row>
    <row r="1946" spans="1:3" ht="12.95" customHeight="1" x14ac:dyDescent="0.2">
      <c r="A1946" s="9">
        <v>37371</v>
      </c>
      <c r="B1946" s="10">
        <v>7.3784359999999998</v>
      </c>
      <c r="C1946" s="2">
        <v>5.0330399999999997</v>
      </c>
    </row>
    <row r="1947" spans="1:3" ht="12.95" customHeight="1" x14ac:dyDescent="0.2">
      <c r="A1947" s="9">
        <v>37372</v>
      </c>
      <c r="B1947" s="13">
        <v>7.377726</v>
      </c>
      <c r="C1947" s="2">
        <v>5.0373659999999996</v>
      </c>
    </row>
    <row r="1948" spans="1:3" ht="12.95" customHeight="1" x14ac:dyDescent="0.2">
      <c r="A1948" s="9">
        <v>37373</v>
      </c>
      <c r="B1948" s="10">
        <v>7.3947770000000004</v>
      </c>
      <c r="C1948" s="2">
        <v>5.0483190000000002</v>
      </c>
    </row>
    <row r="1949" spans="1:3" ht="12.95" customHeight="1" x14ac:dyDescent="0.2">
      <c r="A1949" s="9">
        <v>37374</v>
      </c>
      <c r="B1949" s="10">
        <v>7.3947770000000004</v>
      </c>
      <c r="C1949" s="2">
        <v>5.0483190000000002</v>
      </c>
    </row>
    <row r="1950" spans="1:3" ht="12.95" customHeight="1" x14ac:dyDescent="0.2">
      <c r="A1950" s="9">
        <v>37375</v>
      </c>
      <c r="B1950" s="10">
        <v>7.3947770000000004</v>
      </c>
      <c r="C1950" s="2">
        <v>5.0483190000000002</v>
      </c>
    </row>
    <row r="1951" spans="1:3" ht="12.95" customHeight="1" x14ac:dyDescent="0.2">
      <c r="A1951" s="9">
        <v>37376</v>
      </c>
      <c r="B1951" s="10">
        <v>7.3958180000000002</v>
      </c>
      <c r="C1951" s="2">
        <v>5.0542049999999996</v>
      </c>
    </row>
    <row r="1952" spans="1:3" ht="12.95" customHeight="1" x14ac:dyDescent="0.2">
      <c r="A1952" s="9">
        <v>37377</v>
      </c>
      <c r="B1952" s="10">
        <v>7.4055419999999996</v>
      </c>
      <c r="C1952" s="2">
        <v>5.0598130000000001</v>
      </c>
    </row>
    <row r="1953" spans="1:3" ht="12.95" customHeight="1" x14ac:dyDescent="0.2">
      <c r="A1953" s="9">
        <v>37378</v>
      </c>
      <c r="B1953" s="10">
        <v>7.4055419999999996</v>
      </c>
      <c r="C1953" s="2">
        <v>5.0598130000000001</v>
      </c>
    </row>
    <row r="1954" spans="1:3" ht="12.95" customHeight="1" x14ac:dyDescent="0.2">
      <c r="A1954" s="9">
        <v>37379</v>
      </c>
      <c r="B1954" s="10">
        <v>7.3968210000000001</v>
      </c>
      <c r="C1954" s="2">
        <v>5.0729170000000003</v>
      </c>
    </row>
    <row r="1955" spans="1:3" ht="12.95" customHeight="1" x14ac:dyDescent="0.2">
      <c r="A1955" s="9">
        <v>37380</v>
      </c>
      <c r="B1955" s="10">
        <v>7.39581</v>
      </c>
      <c r="C1955" s="2">
        <v>5.0812850000000003</v>
      </c>
    </row>
    <row r="1956" spans="1:3" ht="12.95" customHeight="1" x14ac:dyDescent="0.2">
      <c r="A1956" s="9">
        <v>37381</v>
      </c>
      <c r="B1956" s="10">
        <v>7.39581</v>
      </c>
      <c r="C1956" s="2">
        <v>5.0812850000000003</v>
      </c>
    </row>
    <row r="1957" spans="1:3" ht="12.95" customHeight="1" x14ac:dyDescent="0.2">
      <c r="A1957" s="9">
        <v>37382</v>
      </c>
      <c r="B1957" s="10">
        <v>7.39581</v>
      </c>
      <c r="C1957" s="2">
        <v>5.0812850000000003</v>
      </c>
    </row>
    <row r="1958" spans="1:3" ht="12.95" customHeight="1" x14ac:dyDescent="0.2">
      <c r="A1958" s="9">
        <v>37383</v>
      </c>
      <c r="B1958" s="10">
        <v>7.3962830000000004</v>
      </c>
      <c r="C1958" s="2">
        <v>5.0784700000000003</v>
      </c>
    </row>
    <row r="1959" spans="1:3" ht="12.95" customHeight="1" x14ac:dyDescent="0.2">
      <c r="A1959" s="9">
        <v>37384</v>
      </c>
      <c r="B1959" s="10">
        <v>7.4007540000000001</v>
      </c>
      <c r="C1959" s="2">
        <v>5.0822370000000001</v>
      </c>
    </row>
    <row r="1960" spans="1:3" ht="12.95" customHeight="1" x14ac:dyDescent="0.2">
      <c r="A1960" s="9">
        <v>37385</v>
      </c>
      <c r="B1960" s="10">
        <v>7.394247</v>
      </c>
      <c r="C1960" s="2">
        <v>5.0812580000000001</v>
      </c>
    </row>
    <row r="1961" spans="1:3" ht="12.95" customHeight="1" x14ac:dyDescent="0.2">
      <c r="A1961" s="9">
        <v>37386</v>
      </c>
      <c r="B1961" s="10">
        <v>7.390053</v>
      </c>
      <c r="C1961" s="2">
        <v>5.0794230000000002</v>
      </c>
    </row>
    <row r="1962" spans="1:3" ht="12.95" customHeight="1" x14ac:dyDescent="0.2">
      <c r="A1962" s="9">
        <v>37387</v>
      </c>
      <c r="B1962" s="10">
        <v>7.376131</v>
      </c>
      <c r="C1962" s="2">
        <v>5.0733410000000001</v>
      </c>
    </row>
    <row r="1963" spans="1:3" ht="12.95" customHeight="1" x14ac:dyDescent="0.2">
      <c r="A1963" s="9">
        <v>37388</v>
      </c>
      <c r="B1963" s="10">
        <v>7.376131</v>
      </c>
      <c r="C1963" s="2">
        <v>5.0733410000000001</v>
      </c>
    </row>
    <row r="1964" spans="1:3" ht="12.95" customHeight="1" x14ac:dyDescent="0.2">
      <c r="A1964" s="9">
        <v>37389</v>
      </c>
      <c r="B1964" s="10">
        <v>7.376131</v>
      </c>
      <c r="C1964" s="2">
        <v>5.0733410000000001</v>
      </c>
    </row>
    <row r="1965" spans="1:3" ht="12.95" customHeight="1" x14ac:dyDescent="0.2">
      <c r="A1965" s="9">
        <v>37390</v>
      </c>
      <c r="B1965" s="10">
        <v>7.3876439999999999</v>
      </c>
      <c r="C1965" s="2">
        <v>5.0788149999999996</v>
      </c>
    </row>
    <row r="1966" spans="1:3" ht="12.95" customHeight="1" x14ac:dyDescent="0.2">
      <c r="A1966" s="9">
        <v>37391</v>
      </c>
      <c r="B1966" s="10">
        <v>7.3775430000000002</v>
      </c>
      <c r="C1966" s="2">
        <v>5.0729170000000003</v>
      </c>
    </row>
    <row r="1967" spans="1:3" ht="12.95" customHeight="1" x14ac:dyDescent="0.2">
      <c r="A1967" s="9">
        <v>37392</v>
      </c>
      <c r="B1967" s="10">
        <v>7.362825</v>
      </c>
      <c r="C1967" s="2">
        <v>5.0607090000000001</v>
      </c>
    </row>
    <row r="1968" spans="1:3" ht="12.95" customHeight="1" x14ac:dyDescent="0.2">
      <c r="A1968" s="9">
        <v>37393</v>
      </c>
      <c r="B1968" s="10">
        <v>7.3653420000000001</v>
      </c>
      <c r="C1968" s="2">
        <v>5.0058886139999998</v>
      </c>
    </row>
    <row r="1969" spans="1:3" ht="12.95" customHeight="1" x14ac:dyDescent="0.2">
      <c r="A1969" s="9">
        <v>37394</v>
      </c>
      <c r="B1969" s="10">
        <v>7.3615170000000001</v>
      </c>
      <c r="C1969" s="2">
        <v>5.0573759999999996</v>
      </c>
    </row>
    <row r="1970" spans="1:3" ht="12.95" customHeight="1" x14ac:dyDescent="0.2">
      <c r="A1970" s="9">
        <v>37395</v>
      </c>
      <c r="B1970" s="10">
        <v>7.3615170000000001</v>
      </c>
      <c r="C1970" s="2">
        <v>5.0573759999999996</v>
      </c>
    </row>
    <row r="1971" spans="1:3" ht="12.95" customHeight="1" x14ac:dyDescent="0.2">
      <c r="A1971" s="9">
        <v>37396</v>
      </c>
      <c r="B1971" s="10">
        <v>7.3615170000000001</v>
      </c>
      <c r="C1971" s="2">
        <v>5.0573759999999996</v>
      </c>
    </row>
    <row r="1972" spans="1:3" ht="12.95" customHeight="1" x14ac:dyDescent="0.2">
      <c r="A1972" s="9">
        <v>37397</v>
      </c>
      <c r="B1972" s="10">
        <v>7.3698949999999996</v>
      </c>
      <c r="C1972" s="2">
        <v>5.0739380000000001</v>
      </c>
    </row>
    <row r="1973" spans="1:3" ht="12.95" customHeight="1" x14ac:dyDescent="0.2">
      <c r="A1973" s="9">
        <v>37398</v>
      </c>
      <c r="B1973" s="10">
        <v>7.3650180000000001</v>
      </c>
      <c r="C1973" s="2">
        <v>5.0702309999999997</v>
      </c>
    </row>
    <row r="1974" spans="1:3" ht="12.95" customHeight="1" x14ac:dyDescent="0.2">
      <c r="A1974" s="9">
        <v>37399</v>
      </c>
      <c r="B1974" s="10">
        <v>7.3610720000000001</v>
      </c>
      <c r="C1974" s="2">
        <v>5.068562</v>
      </c>
    </row>
    <row r="1975" spans="1:3" ht="12.95" customHeight="1" x14ac:dyDescent="0.2">
      <c r="A1975" s="9">
        <v>37400</v>
      </c>
      <c r="B1975" s="10">
        <v>7.3748769999999997</v>
      </c>
      <c r="C1975" s="2">
        <v>5.074573</v>
      </c>
    </row>
    <row r="1976" spans="1:3" ht="12.95" customHeight="1" x14ac:dyDescent="0.2">
      <c r="A1976" s="9">
        <v>37401</v>
      </c>
      <c r="B1976" s="10">
        <v>7.3593789999999997</v>
      </c>
      <c r="C1976" s="2">
        <v>5.0510489999999999</v>
      </c>
    </row>
    <row r="1977" spans="1:3" ht="12.95" customHeight="1" x14ac:dyDescent="0.2">
      <c r="A1977" s="9">
        <v>37402</v>
      </c>
      <c r="B1977" s="10">
        <v>7.3593789999999997</v>
      </c>
      <c r="C1977" s="2">
        <v>5.0510489999999999</v>
      </c>
    </row>
    <row r="1978" spans="1:3" ht="12.95" customHeight="1" x14ac:dyDescent="0.2">
      <c r="A1978" s="9">
        <v>37403</v>
      </c>
      <c r="B1978" s="10">
        <v>7.3593789999999997</v>
      </c>
      <c r="C1978" s="2">
        <v>5.0510489999999999</v>
      </c>
    </row>
    <row r="1979" spans="1:3" ht="12.95" customHeight="1" x14ac:dyDescent="0.2">
      <c r="A1979" s="9">
        <v>37404</v>
      </c>
      <c r="B1979" s="10">
        <v>7.3691909999999998</v>
      </c>
      <c r="C1979" s="2">
        <v>5.0518890000000001</v>
      </c>
    </row>
    <row r="1980" spans="1:3" ht="12.95" customHeight="1" x14ac:dyDescent="0.2">
      <c r="A1980" s="9">
        <v>37405</v>
      </c>
      <c r="B1980" s="10">
        <v>7.3705920000000003</v>
      </c>
      <c r="C1980" s="2">
        <v>5.0404099999999996</v>
      </c>
    </row>
    <row r="1981" spans="1:3" ht="12.95" customHeight="1" x14ac:dyDescent="0.2">
      <c r="A1981" s="9">
        <v>37406</v>
      </c>
      <c r="B1981" s="10">
        <v>7.3778269999999999</v>
      </c>
      <c r="C1981" s="2">
        <v>5.0398440000000004</v>
      </c>
    </row>
    <row r="1982" spans="1:3" ht="12.95" customHeight="1" x14ac:dyDescent="0.2">
      <c r="A1982" s="9">
        <v>37407</v>
      </c>
      <c r="B1982" s="10">
        <v>7.3778269999999999</v>
      </c>
      <c r="C1982" s="2">
        <v>5.0398440000000004</v>
      </c>
    </row>
    <row r="1983" spans="1:3" ht="12.95" customHeight="1" x14ac:dyDescent="0.2">
      <c r="A1983" s="9">
        <v>37408</v>
      </c>
      <c r="B1983" s="10">
        <v>7.3793170000000003</v>
      </c>
      <c r="C1983" s="2">
        <v>5.0422390000000004</v>
      </c>
    </row>
    <row r="1984" spans="1:3" ht="12.95" customHeight="1" x14ac:dyDescent="0.2">
      <c r="A1984" s="9">
        <v>37409</v>
      </c>
      <c r="B1984" s="10">
        <v>7.3793170000000003</v>
      </c>
      <c r="C1984" s="2">
        <v>5.0422390000000004</v>
      </c>
    </row>
    <row r="1985" spans="1:3" ht="12.95" customHeight="1" x14ac:dyDescent="0.2">
      <c r="A1985" s="9">
        <v>37410</v>
      </c>
      <c r="B1985" s="10">
        <v>7.3793170000000003</v>
      </c>
      <c r="C1985" s="2">
        <v>5.0422390000000004</v>
      </c>
    </row>
    <row r="1986" spans="1:3" ht="12.95" customHeight="1" x14ac:dyDescent="0.2">
      <c r="A1986" s="9">
        <v>37411</v>
      </c>
      <c r="B1986" s="10">
        <v>7.3817320000000004</v>
      </c>
      <c r="C1986" s="2">
        <v>5.0363179999999996</v>
      </c>
    </row>
    <row r="1987" spans="1:3" ht="12.95" customHeight="1" x14ac:dyDescent="0.2">
      <c r="A1987" s="9">
        <v>37412</v>
      </c>
      <c r="B1987" s="10">
        <v>7.3656600000000001</v>
      </c>
      <c r="C1987" s="2">
        <v>5.0188470000000001</v>
      </c>
    </row>
    <row r="1988" spans="1:3" ht="12.95" customHeight="1" x14ac:dyDescent="0.2">
      <c r="A1988" s="9">
        <v>37413</v>
      </c>
      <c r="B1988" s="10">
        <v>7.3781759999999998</v>
      </c>
      <c r="C1988" s="2">
        <v>5.0174609999999999</v>
      </c>
    </row>
    <row r="1989" spans="1:3" ht="12.95" customHeight="1" x14ac:dyDescent="0.2">
      <c r="A1989" s="9">
        <v>37414</v>
      </c>
      <c r="B1989" s="10">
        <v>7.3447100000000001</v>
      </c>
      <c r="C1989" s="2">
        <v>4.990291</v>
      </c>
    </row>
    <row r="1990" spans="1:3" ht="12.95" customHeight="1" x14ac:dyDescent="0.2">
      <c r="A1990" s="9">
        <v>37415</v>
      </c>
      <c r="B1990" s="10">
        <v>7.3592690000000003</v>
      </c>
      <c r="C1990" s="2">
        <v>5.0039230000000003</v>
      </c>
    </row>
    <row r="1991" spans="1:3" ht="12.95" customHeight="1" x14ac:dyDescent="0.2">
      <c r="A1991" s="9">
        <v>37416</v>
      </c>
      <c r="B1991" s="10">
        <v>7.3592690000000003</v>
      </c>
      <c r="C1991" s="2">
        <v>5.0039230000000003</v>
      </c>
    </row>
    <row r="1992" spans="1:3" ht="12.95" customHeight="1" x14ac:dyDescent="0.2">
      <c r="A1992" s="9">
        <v>37417</v>
      </c>
      <c r="B1992" s="10">
        <v>7.3592690000000003</v>
      </c>
      <c r="C1992" s="2">
        <v>5.0039230000000003</v>
      </c>
    </row>
    <row r="1993" spans="1:3" ht="12.95" customHeight="1" x14ac:dyDescent="0.2">
      <c r="A1993" s="9">
        <v>37418</v>
      </c>
      <c r="B1993" s="10">
        <v>7.3506330000000002</v>
      </c>
      <c r="C1993" s="2">
        <v>4.995673</v>
      </c>
    </row>
    <row r="1994" spans="1:3" ht="12.95" customHeight="1" x14ac:dyDescent="0.2">
      <c r="A1994" s="9">
        <v>37419</v>
      </c>
      <c r="B1994" s="10">
        <v>7.3477969999999999</v>
      </c>
      <c r="C1994" s="2">
        <v>4.9869669999999999</v>
      </c>
    </row>
    <row r="1995" spans="1:3" ht="12.95" customHeight="1" x14ac:dyDescent="0.2">
      <c r="A1995" s="9">
        <v>37420</v>
      </c>
      <c r="B1995" s="10">
        <v>7.3471250000000001</v>
      </c>
      <c r="C1995" s="2">
        <v>4.9733470000000004</v>
      </c>
    </row>
    <row r="1996" spans="1:3" ht="12.95" customHeight="1" x14ac:dyDescent="0.2">
      <c r="A1996" s="9">
        <v>37421</v>
      </c>
      <c r="B1996" s="10">
        <v>7.3421339999999997</v>
      </c>
      <c r="C1996" s="2">
        <v>4.9760309999999999</v>
      </c>
    </row>
    <row r="1997" spans="1:3" ht="12.95" customHeight="1" x14ac:dyDescent="0.2">
      <c r="A1997" s="9">
        <v>37422</v>
      </c>
      <c r="B1997" s="10">
        <v>7.3281299999999998</v>
      </c>
      <c r="C1997" s="2">
        <v>4.9699080000000002</v>
      </c>
    </row>
    <row r="1998" spans="1:3" ht="12.95" customHeight="1" x14ac:dyDescent="0.2">
      <c r="A1998" s="9">
        <v>37423</v>
      </c>
      <c r="B1998" s="10">
        <v>7.3281299999999998</v>
      </c>
      <c r="C1998" s="2">
        <v>4.9699080000000002</v>
      </c>
    </row>
    <row r="1999" spans="1:3" ht="12.95" customHeight="1" x14ac:dyDescent="0.2">
      <c r="A1999" s="9">
        <v>37424</v>
      </c>
      <c r="B1999" s="10">
        <v>7.3281299999999998</v>
      </c>
      <c r="C1999" s="2">
        <v>4.9699080000000002</v>
      </c>
    </row>
    <row r="2000" spans="1:3" ht="12.95" customHeight="1" x14ac:dyDescent="0.2">
      <c r="A2000" s="9">
        <v>37425</v>
      </c>
      <c r="B2000" s="10">
        <v>7.3425820000000002</v>
      </c>
      <c r="C2000" s="2">
        <v>4.9739750000000003</v>
      </c>
    </row>
    <row r="2001" spans="1:3" ht="12.95" customHeight="1" x14ac:dyDescent="0.2">
      <c r="A2001" s="9">
        <v>37426</v>
      </c>
      <c r="B2001" s="10">
        <v>7.3268199999999997</v>
      </c>
      <c r="C2001" s="2">
        <v>4.9646429999999997</v>
      </c>
    </row>
    <row r="2002" spans="1:3" ht="12.95" customHeight="1" x14ac:dyDescent="0.2">
      <c r="A2002" s="9">
        <v>37427</v>
      </c>
      <c r="B2002" s="10">
        <v>7.3328600000000002</v>
      </c>
      <c r="C2002" s="2">
        <v>4.9714309999999999</v>
      </c>
    </row>
    <row r="2003" spans="1:3" ht="12.95" customHeight="1" x14ac:dyDescent="0.2">
      <c r="A2003" s="9">
        <v>37428</v>
      </c>
      <c r="B2003" s="10">
        <v>7.331035</v>
      </c>
      <c r="C2003" s="2">
        <v>4.989814</v>
      </c>
    </row>
    <row r="2004" spans="1:3" ht="12.95" customHeight="1" x14ac:dyDescent="0.2">
      <c r="A2004" s="9">
        <v>37429</v>
      </c>
      <c r="B2004" s="10">
        <v>7.3244699999999998</v>
      </c>
      <c r="C2004" s="2">
        <v>4.984667</v>
      </c>
    </row>
    <row r="2005" spans="1:3" ht="12.95" customHeight="1" x14ac:dyDescent="0.2">
      <c r="A2005" s="9">
        <v>37430</v>
      </c>
      <c r="B2005" s="10">
        <v>7.3244699999999998</v>
      </c>
      <c r="C2005" s="2">
        <v>4.984667</v>
      </c>
    </row>
    <row r="2006" spans="1:3" ht="12.95" customHeight="1" x14ac:dyDescent="0.2">
      <c r="A2006" s="9">
        <v>37431</v>
      </c>
      <c r="B2006" s="10">
        <v>7.3244699999999998</v>
      </c>
      <c r="C2006" s="2">
        <v>4.984667</v>
      </c>
    </row>
    <row r="2007" spans="1:3" ht="12.95" customHeight="1" x14ac:dyDescent="0.2">
      <c r="A2007" s="9">
        <v>37432</v>
      </c>
      <c r="B2007" s="10">
        <v>7.3278129999999999</v>
      </c>
      <c r="C2007" s="2">
        <v>4.9889789999999996</v>
      </c>
    </row>
    <row r="2008" spans="1:3" ht="12.95" customHeight="1" x14ac:dyDescent="0.2">
      <c r="A2008" s="9">
        <v>37433</v>
      </c>
      <c r="B2008" s="10">
        <v>7.3278129999999999</v>
      </c>
      <c r="C2008" s="2">
        <v>4.9889789999999996</v>
      </c>
    </row>
    <row r="2009" spans="1:3" ht="12.95" customHeight="1" x14ac:dyDescent="0.2">
      <c r="A2009" s="9">
        <v>37434</v>
      </c>
      <c r="B2009" s="10">
        <v>7.3304169999999997</v>
      </c>
      <c r="C2009" s="2">
        <v>4.9924520000000001</v>
      </c>
    </row>
    <row r="2010" spans="1:3" ht="12.95" customHeight="1" x14ac:dyDescent="0.2">
      <c r="A2010" s="9">
        <v>37435</v>
      </c>
      <c r="B2010" s="10">
        <v>7.3279579999999997</v>
      </c>
      <c r="C2010" s="2">
        <v>4.9887389999999998</v>
      </c>
    </row>
    <row r="2011" spans="1:3" ht="12.95" customHeight="1" x14ac:dyDescent="0.2">
      <c r="A2011" s="9">
        <v>37436</v>
      </c>
      <c r="B2011" s="10">
        <v>7.320722</v>
      </c>
      <c r="C2011" s="2">
        <v>4.9726410000000003</v>
      </c>
    </row>
    <row r="2012" spans="1:3" ht="12.95" customHeight="1" x14ac:dyDescent="0.2">
      <c r="A2012" s="9">
        <v>37437</v>
      </c>
      <c r="B2012" s="10">
        <v>7.320722</v>
      </c>
      <c r="C2012" s="2">
        <v>4.9726410000000003</v>
      </c>
    </row>
    <row r="2013" spans="1:3" ht="12.95" customHeight="1" x14ac:dyDescent="0.2">
      <c r="A2013" s="9">
        <v>37438</v>
      </c>
      <c r="B2013" s="10">
        <v>7.320722</v>
      </c>
      <c r="C2013" s="2">
        <v>4.9726410000000003</v>
      </c>
    </row>
    <row r="2014" spans="1:3" ht="12.95" customHeight="1" x14ac:dyDescent="0.2">
      <c r="A2014" s="9">
        <v>37439</v>
      </c>
      <c r="B2014" s="10">
        <v>7.3321300000000003</v>
      </c>
      <c r="C2014" s="2">
        <v>4.986148</v>
      </c>
    </row>
    <row r="2015" spans="1:3" ht="12.95" customHeight="1" x14ac:dyDescent="0.2">
      <c r="A2015" s="9">
        <v>37440</v>
      </c>
      <c r="B2015" s="10">
        <v>7.3164429999999996</v>
      </c>
      <c r="C2015" s="2">
        <v>4.9856509999999998</v>
      </c>
    </row>
    <row r="2016" spans="1:3" ht="12.95" customHeight="1" x14ac:dyDescent="0.2">
      <c r="A2016" s="9">
        <v>37441</v>
      </c>
      <c r="B2016" s="10">
        <v>7.3099090000000002</v>
      </c>
      <c r="C2016" s="2">
        <v>4.9989119999999998</v>
      </c>
    </row>
    <row r="2017" spans="1:3" ht="12.95" customHeight="1" x14ac:dyDescent="0.2">
      <c r="A2017" s="9">
        <v>37442</v>
      </c>
      <c r="B2017" s="10">
        <v>7.3176030000000001</v>
      </c>
      <c r="C2017" s="2">
        <v>4.9976799999999999</v>
      </c>
    </row>
    <row r="2018" spans="1:3" ht="12.95" customHeight="1" x14ac:dyDescent="0.2">
      <c r="A2018" s="9">
        <v>37443</v>
      </c>
      <c r="B2018" s="10">
        <v>7.3157069999999997</v>
      </c>
      <c r="C2018" s="2">
        <v>4.9916119999999999</v>
      </c>
    </row>
    <row r="2019" spans="1:3" ht="12.95" customHeight="1" x14ac:dyDescent="0.2">
      <c r="A2019" s="9">
        <v>37444</v>
      </c>
      <c r="B2019" s="10">
        <v>7.3157069999999997</v>
      </c>
      <c r="C2019" s="2">
        <v>4.9916119999999999</v>
      </c>
    </row>
    <row r="2020" spans="1:3" ht="12.95" customHeight="1" x14ac:dyDescent="0.2">
      <c r="A2020" s="9">
        <v>37445</v>
      </c>
      <c r="B2020" s="10">
        <v>7.3157069999999997</v>
      </c>
      <c r="C2020" s="2">
        <v>4.9916119999999999</v>
      </c>
    </row>
    <row r="2021" spans="1:3" ht="12.95" customHeight="1" x14ac:dyDescent="0.2">
      <c r="A2021" s="9">
        <v>37446</v>
      </c>
      <c r="B2021" s="10">
        <v>7.3190730000000004</v>
      </c>
      <c r="C2021" s="2">
        <v>4.9847260000000002</v>
      </c>
    </row>
    <row r="2022" spans="1:3" ht="12.95" customHeight="1" x14ac:dyDescent="0.2">
      <c r="A2022" s="9">
        <v>37447</v>
      </c>
      <c r="B2022" s="10">
        <v>7.3316699999999999</v>
      </c>
      <c r="C2022" s="2">
        <v>4.9838009999999997</v>
      </c>
    </row>
    <row r="2023" spans="1:3" ht="12.95" customHeight="1" x14ac:dyDescent="0.2">
      <c r="A2023" s="9">
        <v>37448</v>
      </c>
      <c r="B2023" s="10">
        <v>7.3335920000000003</v>
      </c>
      <c r="C2023" s="2">
        <v>4.9769880000000004</v>
      </c>
    </row>
    <row r="2024" spans="1:3" ht="12.95" customHeight="1" x14ac:dyDescent="0.2">
      <c r="A2024" s="9">
        <v>37449</v>
      </c>
      <c r="B2024" s="10">
        <v>7.3530110000000004</v>
      </c>
      <c r="C2024" s="2">
        <v>5.0133029999999996</v>
      </c>
    </row>
    <row r="2025" spans="1:3" ht="12.95" customHeight="1" x14ac:dyDescent="0.2">
      <c r="A2025" s="9">
        <v>37450</v>
      </c>
      <c r="B2025" s="10">
        <v>7.3300049999999999</v>
      </c>
      <c r="C2025" s="2">
        <v>4.997617</v>
      </c>
    </row>
    <row r="2026" spans="1:3" ht="12.95" customHeight="1" x14ac:dyDescent="0.2">
      <c r="A2026" s="9">
        <v>37451</v>
      </c>
      <c r="B2026" s="10">
        <v>7.3300049999999999</v>
      </c>
      <c r="C2026" s="2">
        <v>4.997617</v>
      </c>
    </row>
    <row r="2027" spans="1:3" ht="12.95" customHeight="1" x14ac:dyDescent="0.2">
      <c r="A2027" s="9">
        <v>37452</v>
      </c>
      <c r="B2027" s="10">
        <v>7.3300049999999999</v>
      </c>
      <c r="C2027" s="2">
        <v>4.997617</v>
      </c>
    </row>
    <row r="2028" spans="1:3" ht="12.95" customHeight="1" x14ac:dyDescent="0.2">
      <c r="A2028" s="9">
        <v>37453</v>
      </c>
      <c r="B2028" s="10">
        <v>7.3487600000000004</v>
      </c>
      <c r="C2028" s="2">
        <v>5.0018789999999997</v>
      </c>
    </row>
    <row r="2029" spans="1:3" ht="12.95" customHeight="1" x14ac:dyDescent="0.2">
      <c r="A2029" s="9">
        <v>37454</v>
      </c>
      <c r="B2029" s="10">
        <v>7.3421750000000001</v>
      </c>
      <c r="C2029" s="2">
        <v>5.008305</v>
      </c>
    </row>
    <row r="2030" spans="1:3" ht="12.95" customHeight="1" x14ac:dyDescent="0.2">
      <c r="A2030" s="9">
        <v>37455</v>
      </c>
      <c r="B2030" s="10">
        <v>7.3637139999999999</v>
      </c>
      <c r="C2030" s="2">
        <v>5.0223120000000003</v>
      </c>
    </row>
    <row r="2031" spans="1:3" ht="12.95" customHeight="1" x14ac:dyDescent="0.2">
      <c r="A2031" s="9">
        <v>37456</v>
      </c>
      <c r="B2031" s="10">
        <v>7.3434330000000001</v>
      </c>
      <c r="C2031" s="2">
        <v>5.0184059999999997</v>
      </c>
    </row>
    <row r="2032" spans="1:3" ht="12.95" customHeight="1" x14ac:dyDescent="0.2">
      <c r="A2032" s="9">
        <v>37457</v>
      </c>
      <c r="B2032" s="10">
        <v>7.3695779999999997</v>
      </c>
      <c r="C2032" s="2">
        <v>5.0366169999999997</v>
      </c>
    </row>
    <row r="2033" spans="1:3" ht="12.95" customHeight="1" x14ac:dyDescent="0.2">
      <c r="A2033" s="9">
        <v>37458</v>
      </c>
      <c r="B2033" s="10">
        <v>7.3696000000000002</v>
      </c>
      <c r="C2033" s="2">
        <v>5.0366</v>
      </c>
    </row>
    <row r="2034" spans="1:3" ht="12.95" customHeight="1" x14ac:dyDescent="0.2">
      <c r="A2034" s="9">
        <v>37459</v>
      </c>
      <c r="B2034" s="10">
        <v>7.3696000000000002</v>
      </c>
      <c r="C2034" s="2">
        <v>5.0366</v>
      </c>
    </row>
    <row r="2035" spans="1:3" ht="12.95" customHeight="1" x14ac:dyDescent="0.2">
      <c r="A2035" s="9">
        <v>37460</v>
      </c>
      <c r="B2035" s="10">
        <v>7.3765000000000001</v>
      </c>
      <c r="C2035" s="2">
        <v>5.0631000000000004</v>
      </c>
    </row>
    <row r="2036" spans="1:3" ht="12.95" customHeight="1" x14ac:dyDescent="0.2">
      <c r="A2036" s="9">
        <v>37461</v>
      </c>
      <c r="B2036" s="10">
        <v>7.3696000000000002</v>
      </c>
      <c r="C2036" s="2">
        <v>5.0674999999999999</v>
      </c>
    </row>
    <row r="2037" spans="1:3" ht="12.95" customHeight="1" x14ac:dyDescent="0.2">
      <c r="A2037" s="9">
        <v>37462</v>
      </c>
      <c r="B2037" s="10">
        <v>7.3630000000000004</v>
      </c>
      <c r="C2037" s="2">
        <v>5.0724</v>
      </c>
    </row>
    <row r="2038" spans="1:3" ht="12.95" customHeight="1" x14ac:dyDescent="0.2">
      <c r="A2038" s="9">
        <v>37463</v>
      </c>
      <c r="B2038" s="10">
        <v>7.3856999999999999</v>
      </c>
      <c r="C2038" s="2">
        <v>5.0942999999999996</v>
      </c>
    </row>
    <row r="2039" spans="1:3" ht="12.95" customHeight="1" x14ac:dyDescent="0.2">
      <c r="A2039" s="9">
        <v>37464</v>
      </c>
      <c r="B2039" s="10">
        <v>7.4035000000000002</v>
      </c>
      <c r="C2039" s="2">
        <v>5.1147</v>
      </c>
    </row>
    <row r="2040" spans="1:3" ht="12.95" customHeight="1" x14ac:dyDescent="0.2">
      <c r="A2040" s="9">
        <v>37465</v>
      </c>
      <c r="B2040" s="10">
        <v>7.4035000000000002</v>
      </c>
      <c r="C2040" s="2">
        <v>5.1147</v>
      </c>
    </row>
    <row r="2041" spans="1:3" ht="12.95" customHeight="1" x14ac:dyDescent="0.2">
      <c r="A2041" s="9">
        <v>37466</v>
      </c>
      <c r="B2041" s="10">
        <v>7.4035000000000002</v>
      </c>
      <c r="C2041" s="2">
        <v>5.1147</v>
      </c>
    </row>
    <row r="2042" spans="1:3" ht="12.95" customHeight="1" x14ac:dyDescent="0.2">
      <c r="A2042" s="9">
        <v>37467</v>
      </c>
      <c r="B2042" s="10">
        <v>7.384125</v>
      </c>
      <c r="C2042" s="2">
        <v>5.084085</v>
      </c>
    </row>
    <row r="2043" spans="1:3" ht="12.95" customHeight="1" x14ac:dyDescent="0.2">
      <c r="A2043" s="9">
        <v>37468</v>
      </c>
      <c r="B2043" s="10">
        <v>7.3948530000000003</v>
      </c>
      <c r="C2043" s="2">
        <v>5.0719159999999999</v>
      </c>
    </row>
    <row r="2044" spans="1:3" ht="12.95" customHeight="1" x14ac:dyDescent="0.2">
      <c r="A2044" s="9">
        <v>37469</v>
      </c>
      <c r="B2044" s="10">
        <v>7.4021629999999998</v>
      </c>
      <c r="C2044" s="2">
        <v>5.0919470000000002</v>
      </c>
    </row>
    <row r="2045" spans="1:3" ht="12.95" customHeight="1" x14ac:dyDescent="0.2">
      <c r="A2045" s="9">
        <v>37470</v>
      </c>
      <c r="B2045" s="10">
        <v>7.4064199999999998</v>
      </c>
      <c r="C2045" s="2">
        <v>5.1022460000000001</v>
      </c>
    </row>
    <row r="2046" spans="1:3" ht="12.95" customHeight="1" x14ac:dyDescent="0.2">
      <c r="A2046" s="9">
        <v>37471</v>
      </c>
      <c r="B2046" s="10">
        <v>7.4089210000000003</v>
      </c>
      <c r="C2046" s="2">
        <v>5.1111363000000001</v>
      </c>
    </row>
    <row r="2047" spans="1:3" ht="12.95" customHeight="1" x14ac:dyDescent="0.2">
      <c r="A2047" s="9">
        <v>37472</v>
      </c>
      <c r="B2047" s="10">
        <v>7.4089210000000003</v>
      </c>
      <c r="C2047" s="2">
        <v>5.1111363000000001</v>
      </c>
    </row>
    <row r="2048" spans="1:3" ht="12.95" customHeight="1" x14ac:dyDescent="0.2">
      <c r="A2048" s="9">
        <v>37473</v>
      </c>
      <c r="B2048" s="10">
        <v>7.4089210000000003</v>
      </c>
      <c r="C2048" s="2">
        <v>5.1111363000000001</v>
      </c>
    </row>
    <row r="2049" spans="1:3" ht="12.95" customHeight="1" x14ac:dyDescent="0.2">
      <c r="A2049" s="9">
        <v>37474</v>
      </c>
      <c r="B2049" s="10">
        <v>7.4089210000000003</v>
      </c>
      <c r="C2049" s="2">
        <v>5.1111363000000001</v>
      </c>
    </row>
    <row r="2050" spans="1:3" ht="12.95" customHeight="1" x14ac:dyDescent="0.2">
      <c r="A2050" s="9">
        <v>37475</v>
      </c>
      <c r="B2050" s="10">
        <v>7.4225659999999998</v>
      </c>
      <c r="C2050" s="2">
        <v>5.1056309999999998</v>
      </c>
    </row>
    <row r="2051" spans="1:3" ht="12.95" customHeight="1" x14ac:dyDescent="0.2">
      <c r="A2051" s="9">
        <v>37476</v>
      </c>
      <c r="B2051" s="10">
        <v>7.3893170000000001</v>
      </c>
      <c r="C2051" s="2">
        <v>5.0698569999999998</v>
      </c>
    </row>
    <row r="2052" spans="1:3" ht="12.95" customHeight="1" x14ac:dyDescent="0.2">
      <c r="A2052" s="9">
        <v>37477</v>
      </c>
      <c r="B2052" s="10">
        <v>7.3961579999999998</v>
      </c>
      <c r="C2052" s="2">
        <v>5.0568559999999998</v>
      </c>
    </row>
    <row r="2053" spans="1:3" ht="12.95" customHeight="1" x14ac:dyDescent="0.2">
      <c r="A2053" s="9">
        <v>37478</v>
      </c>
      <c r="B2053" s="10">
        <v>7.3864539999999996</v>
      </c>
      <c r="C2053" s="2">
        <v>5.0564439999999999</v>
      </c>
    </row>
    <row r="2054" spans="1:3" ht="12.95" customHeight="1" x14ac:dyDescent="0.2">
      <c r="A2054" s="9">
        <v>37479</v>
      </c>
      <c r="B2054" s="10">
        <v>7.3864539999999996</v>
      </c>
      <c r="C2054" s="2">
        <v>5.0564439999999999</v>
      </c>
    </row>
    <row r="2055" spans="1:3" ht="12.95" customHeight="1" x14ac:dyDescent="0.2">
      <c r="A2055" s="9">
        <v>37480</v>
      </c>
      <c r="B2055" s="10">
        <v>7.3864539999999996</v>
      </c>
      <c r="C2055" s="2">
        <v>5.0564439999999999</v>
      </c>
    </row>
    <row r="2056" spans="1:3" ht="12.95" customHeight="1" x14ac:dyDescent="0.2">
      <c r="A2056" s="9">
        <v>37481</v>
      </c>
      <c r="B2056" s="10">
        <v>7.3689619999999998</v>
      </c>
      <c r="C2056" s="2">
        <v>5.0548510000000002</v>
      </c>
    </row>
    <row r="2057" spans="1:3" ht="12.95" customHeight="1" x14ac:dyDescent="0.2">
      <c r="A2057" s="9">
        <v>37482</v>
      </c>
      <c r="B2057" s="10">
        <v>7.3653810000000002</v>
      </c>
      <c r="C2057" s="2">
        <v>5.0313420000000004</v>
      </c>
    </row>
    <row r="2058" spans="1:3" ht="12.95" customHeight="1" x14ac:dyDescent="0.2">
      <c r="A2058" s="9">
        <v>37483</v>
      </c>
      <c r="B2058" s="10">
        <v>7.3562380000000003</v>
      </c>
      <c r="C2058" s="2">
        <v>5.0412819999999998</v>
      </c>
    </row>
    <row r="2059" spans="1:3" ht="12.95" customHeight="1" x14ac:dyDescent="0.2">
      <c r="A2059" s="9">
        <v>37484</v>
      </c>
      <c r="B2059" s="10">
        <v>7.3562380000000003</v>
      </c>
      <c r="C2059" s="2">
        <v>5.0412819999999998</v>
      </c>
    </row>
    <row r="2060" spans="1:3" ht="12.95" customHeight="1" x14ac:dyDescent="0.2">
      <c r="A2060" s="9">
        <v>37485</v>
      </c>
      <c r="B2060" s="10">
        <v>7.3678840000000001</v>
      </c>
      <c r="C2060" s="2">
        <v>5.0320200000000002</v>
      </c>
    </row>
    <row r="2061" spans="1:3" ht="12.95" customHeight="1" x14ac:dyDescent="0.2">
      <c r="A2061" s="9">
        <v>37486</v>
      </c>
      <c r="B2061" s="10">
        <v>7.3678840000000001</v>
      </c>
      <c r="C2061" s="2">
        <v>5.0320200000000002</v>
      </c>
    </row>
    <row r="2062" spans="1:3" ht="12.95" customHeight="1" x14ac:dyDescent="0.2">
      <c r="A2062" s="9">
        <v>37487</v>
      </c>
      <c r="B2062" s="10">
        <v>7.3678840000000001</v>
      </c>
      <c r="C2062" s="2">
        <v>5.0320200000000002</v>
      </c>
    </row>
    <row r="2063" spans="1:3" ht="12.95" customHeight="1" x14ac:dyDescent="0.2">
      <c r="A2063" s="9">
        <v>37488</v>
      </c>
      <c r="B2063" s="10">
        <v>7.3525039999999997</v>
      </c>
      <c r="C2063" s="2">
        <v>5.0105659999999999</v>
      </c>
    </row>
    <row r="2064" spans="1:3" ht="12.95" customHeight="1" x14ac:dyDescent="0.2">
      <c r="A2064" s="9">
        <v>37489</v>
      </c>
      <c r="B2064" s="10">
        <v>7.3590809999999998</v>
      </c>
      <c r="C2064" s="2">
        <v>5.0129979999999996</v>
      </c>
    </row>
    <row r="2065" spans="1:3" ht="12.95" customHeight="1" x14ac:dyDescent="0.2">
      <c r="A2065" s="9">
        <v>37490</v>
      </c>
      <c r="B2065" s="10">
        <v>7.3536520000000003</v>
      </c>
      <c r="C2065" s="2">
        <v>5.0024839999999999</v>
      </c>
    </row>
    <row r="2066" spans="1:3" ht="12.95" customHeight="1" x14ac:dyDescent="0.2">
      <c r="A2066" s="9">
        <v>37491</v>
      </c>
      <c r="B2066" s="10">
        <v>7.363988</v>
      </c>
      <c r="C2066" s="2">
        <v>5.0115610000000004</v>
      </c>
    </row>
    <row r="2067" spans="1:3" ht="12.95" customHeight="1" x14ac:dyDescent="0.2">
      <c r="A2067" s="9">
        <v>37492</v>
      </c>
      <c r="B2067" s="10">
        <v>7.3588820000000004</v>
      </c>
      <c r="C2067" s="2">
        <v>4.9992400000000004</v>
      </c>
    </row>
    <row r="2068" spans="1:3" ht="12.95" customHeight="1" x14ac:dyDescent="0.2">
      <c r="A2068" s="9">
        <v>37493</v>
      </c>
      <c r="B2068" s="10">
        <v>7.3588820000000004</v>
      </c>
      <c r="C2068" s="2">
        <v>4.9992400000000004</v>
      </c>
    </row>
    <row r="2069" spans="1:3" ht="12.95" customHeight="1" x14ac:dyDescent="0.2">
      <c r="A2069" s="9">
        <v>37494</v>
      </c>
      <c r="B2069" s="10">
        <v>7.3588820000000004</v>
      </c>
      <c r="C2069" s="2">
        <v>4.9992400000000004</v>
      </c>
    </row>
    <row r="2070" spans="1:3" ht="12.95" customHeight="1" x14ac:dyDescent="0.2">
      <c r="A2070" s="9">
        <v>37495</v>
      </c>
      <c r="B2070" s="10">
        <v>7.3577430000000001</v>
      </c>
      <c r="C2070" s="2">
        <v>5.000845</v>
      </c>
    </row>
    <row r="2071" spans="1:3" ht="12.95" customHeight="1" x14ac:dyDescent="0.2">
      <c r="A2071" s="9">
        <v>37496</v>
      </c>
      <c r="B2071" s="10">
        <v>7.3577310000000002</v>
      </c>
      <c r="C2071" s="2">
        <v>5.0056000000000003</v>
      </c>
    </row>
    <row r="2072" spans="1:3" ht="12.95" customHeight="1" x14ac:dyDescent="0.2">
      <c r="A2072" s="9">
        <v>37497</v>
      </c>
      <c r="B2072" s="10">
        <v>7.3600700000000003</v>
      </c>
      <c r="C2072" s="2">
        <v>5.0167469999999996</v>
      </c>
    </row>
    <row r="2073" spans="1:3" ht="12.95" customHeight="1" x14ac:dyDescent="0.2">
      <c r="A2073" s="9">
        <v>37498</v>
      </c>
      <c r="B2073" s="10">
        <v>7.3670239999999998</v>
      </c>
      <c r="C2073" s="2">
        <v>5.0074930000000002</v>
      </c>
    </row>
    <row r="2074" spans="1:3" ht="12.95" customHeight="1" x14ac:dyDescent="0.2">
      <c r="A2074" s="9">
        <v>37499</v>
      </c>
      <c r="B2074" s="10">
        <v>7.3765679999999998</v>
      </c>
      <c r="C2074" s="2">
        <v>5.0228570000000001</v>
      </c>
    </row>
    <row r="2075" spans="1:3" ht="12.95" customHeight="1" x14ac:dyDescent="0.2">
      <c r="A2075" s="9">
        <v>37500</v>
      </c>
      <c r="B2075" s="10">
        <v>7.3765679999999998</v>
      </c>
      <c r="C2075" s="2">
        <v>5.0228570000000001</v>
      </c>
    </row>
    <row r="2076" spans="1:3" ht="12.95" customHeight="1" x14ac:dyDescent="0.2">
      <c r="A2076" s="9">
        <v>37501</v>
      </c>
      <c r="B2076" s="10">
        <v>7.3765679999999998</v>
      </c>
      <c r="C2076" s="2">
        <v>5.0228570000000001</v>
      </c>
    </row>
    <row r="2077" spans="1:3" ht="12.95" customHeight="1" x14ac:dyDescent="0.2">
      <c r="A2077" s="9">
        <v>37502</v>
      </c>
      <c r="B2077" s="10">
        <v>7.3707130000000003</v>
      </c>
      <c r="C2077" s="2">
        <v>5.0110229999999998</v>
      </c>
    </row>
    <row r="2078" spans="1:3" ht="12.95" customHeight="1" x14ac:dyDescent="0.2">
      <c r="A2078" s="9">
        <v>37503</v>
      </c>
      <c r="B2078" s="10">
        <v>7.3682100000000004</v>
      </c>
      <c r="C2078" s="2">
        <v>5.0086399999999998</v>
      </c>
    </row>
    <row r="2079" spans="1:3" ht="12.95" customHeight="1" x14ac:dyDescent="0.2">
      <c r="A2079" s="9">
        <v>37504</v>
      </c>
      <c r="B2079" s="10">
        <v>7.3798709999999996</v>
      </c>
      <c r="C2079" s="2">
        <v>5.042618</v>
      </c>
    </row>
    <row r="2080" spans="1:3" ht="12.95" customHeight="1" x14ac:dyDescent="0.2">
      <c r="A2080" s="9">
        <v>37505</v>
      </c>
      <c r="B2080" s="10">
        <v>7.3672149999999998</v>
      </c>
      <c r="C2080" s="2">
        <v>5.0443100000000003</v>
      </c>
    </row>
    <row r="2081" spans="1:3" ht="12.95" customHeight="1" x14ac:dyDescent="0.2">
      <c r="A2081" s="9">
        <v>37506</v>
      </c>
      <c r="B2081" s="10">
        <v>7.3707479999999999</v>
      </c>
      <c r="C2081" s="2">
        <v>5.0546889999999998</v>
      </c>
    </row>
    <row r="2082" spans="1:3" ht="12.95" customHeight="1" x14ac:dyDescent="0.2">
      <c r="A2082" s="9">
        <v>37507</v>
      </c>
      <c r="B2082" s="10">
        <v>7.3707479999999999</v>
      </c>
      <c r="C2082" s="2">
        <v>5.0546889999999998</v>
      </c>
    </row>
    <row r="2083" spans="1:3" ht="12.95" customHeight="1" x14ac:dyDescent="0.2">
      <c r="A2083" s="9">
        <v>37508</v>
      </c>
      <c r="B2083" s="10">
        <v>7.3707479999999999</v>
      </c>
      <c r="C2083" s="2">
        <v>5.0546889999999998</v>
      </c>
    </row>
    <row r="2084" spans="1:3" ht="12.95" customHeight="1" x14ac:dyDescent="0.2">
      <c r="A2084" s="9">
        <v>37509</v>
      </c>
      <c r="B2084" s="10">
        <v>7.3538810000000003</v>
      </c>
      <c r="C2084" s="2">
        <v>5.0438140000000002</v>
      </c>
    </row>
    <row r="2085" spans="1:3" ht="12.95" customHeight="1" x14ac:dyDescent="0.2">
      <c r="A2085" s="9">
        <v>37510</v>
      </c>
      <c r="B2085" s="10">
        <v>7.3483260000000001</v>
      </c>
      <c r="C2085" s="2">
        <v>5.0368950000000003</v>
      </c>
    </row>
    <row r="2086" spans="1:3" ht="12.95" customHeight="1" x14ac:dyDescent="0.2">
      <c r="A2086" s="9">
        <v>37511</v>
      </c>
      <c r="B2086" s="10">
        <v>7.3418109999999999</v>
      </c>
      <c r="C2086" s="2">
        <v>5.0241639999999999</v>
      </c>
    </row>
    <row r="2087" spans="1:3" ht="12.95" customHeight="1" x14ac:dyDescent="0.2">
      <c r="A2087" s="9">
        <v>37512</v>
      </c>
      <c r="B2087" s="10">
        <v>7.3398789999999998</v>
      </c>
      <c r="C2087" s="2">
        <v>5.0053729999999996</v>
      </c>
    </row>
    <row r="2088" spans="1:3" ht="12.95" customHeight="1" x14ac:dyDescent="0.2">
      <c r="A2088" s="9">
        <v>37513</v>
      </c>
      <c r="B2088" s="10">
        <v>7.3363449999999997</v>
      </c>
      <c r="C2088" s="2">
        <v>4.9999554000000002</v>
      </c>
    </row>
    <row r="2089" spans="1:3" ht="12.95" customHeight="1" x14ac:dyDescent="0.2">
      <c r="A2089" s="9">
        <v>37514</v>
      </c>
      <c r="B2089" s="10">
        <v>7.3363449999999997</v>
      </c>
      <c r="C2089" s="2">
        <v>4.9999554000000002</v>
      </c>
    </row>
    <row r="2090" spans="1:3" ht="12.95" customHeight="1" x14ac:dyDescent="0.2">
      <c r="A2090" s="9">
        <v>37515</v>
      </c>
      <c r="B2090" s="10">
        <v>7.3363449999999997</v>
      </c>
      <c r="C2090" s="2">
        <v>4.9999554000000002</v>
      </c>
    </row>
    <row r="2091" spans="1:3" ht="12.95" customHeight="1" x14ac:dyDescent="0.2">
      <c r="A2091" s="9">
        <v>37516</v>
      </c>
      <c r="B2091" s="10">
        <v>7.3412860000000002</v>
      </c>
      <c r="C2091" s="2">
        <v>4.9995139999999996</v>
      </c>
    </row>
    <row r="2092" spans="1:3" ht="12.95" customHeight="1" x14ac:dyDescent="0.2">
      <c r="A2092" s="9">
        <v>37517</v>
      </c>
      <c r="B2092" s="10">
        <v>7.324217</v>
      </c>
      <c r="C2092" s="2">
        <v>4.9800890000000004</v>
      </c>
    </row>
    <row r="2093" spans="1:3" ht="12.95" customHeight="1" x14ac:dyDescent="0.2">
      <c r="A2093" s="9">
        <v>37518</v>
      </c>
      <c r="B2093" s="10">
        <v>7.3265890000000002</v>
      </c>
      <c r="C2093" s="2">
        <v>4.9912039999999998</v>
      </c>
    </row>
    <row r="2094" spans="1:3" ht="12.95" customHeight="1" x14ac:dyDescent="0.2">
      <c r="A2094" s="9">
        <v>37519</v>
      </c>
      <c r="B2094" s="10">
        <v>7.3298459999999999</v>
      </c>
      <c r="C2094" s="2">
        <v>4.995806</v>
      </c>
    </row>
    <row r="2095" spans="1:3" ht="12.95" customHeight="1" x14ac:dyDescent="0.2">
      <c r="A2095" s="9">
        <v>37520</v>
      </c>
      <c r="B2095" s="10">
        <v>7.3314380000000003</v>
      </c>
      <c r="C2095" s="2">
        <v>5.0016629999999997</v>
      </c>
    </row>
    <row r="2096" spans="1:3" ht="12.95" customHeight="1" x14ac:dyDescent="0.2">
      <c r="A2096" s="9">
        <v>37521</v>
      </c>
      <c r="B2096" s="10">
        <v>7.3314380000000003</v>
      </c>
      <c r="C2096" s="2">
        <v>5.0016629999999997</v>
      </c>
    </row>
    <row r="2097" spans="1:3" ht="12.95" customHeight="1" x14ac:dyDescent="0.2">
      <c r="A2097" s="9">
        <v>37522</v>
      </c>
      <c r="B2097" s="10">
        <v>7.3314380000000003</v>
      </c>
      <c r="C2097" s="2">
        <v>5.0016629999999997</v>
      </c>
    </row>
    <row r="2098" spans="1:3" ht="12.95" customHeight="1" x14ac:dyDescent="0.2">
      <c r="A2098" s="9">
        <v>37523</v>
      </c>
      <c r="B2098" s="10">
        <v>7.3259730000000003</v>
      </c>
      <c r="C2098" s="2">
        <v>5.0081850000000001</v>
      </c>
    </row>
    <row r="2099" spans="1:3" ht="12.95" customHeight="1" x14ac:dyDescent="0.2">
      <c r="A2099" s="9">
        <v>37524</v>
      </c>
      <c r="B2099" s="10">
        <v>7.3308419999999996</v>
      </c>
      <c r="C2099" s="2">
        <v>5.0063800000000001</v>
      </c>
    </row>
    <row r="2100" spans="1:3" ht="12.95" customHeight="1" x14ac:dyDescent="0.2">
      <c r="A2100" s="9">
        <v>37525</v>
      </c>
      <c r="B2100" s="10">
        <v>7.3265580000000003</v>
      </c>
      <c r="C2100" s="2">
        <v>5.0037960000000004</v>
      </c>
    </row>
    <row r="2101" spans="1:3" ht="12.95" customHeight="1" x14ac:dyDescent="0.2">
      <c r="A2101" s="9">
        <v>37526</v>
      </c>
      <c r="B2101" s="10">
        <v>7.3385550000000004</v>
      </c>
      <c r="C2101" s="2">
        <v>5.014729</v>
      </c>
    </row>
    <row r="2102" spans="1:3" ht="12.95" customHeight="1" x14ac:dyDescent="0.2">
      <c r="A2102" s="9">
        <v>37527</v>
      </c>
      <c r="B2102" s="10">
        <v>7.3413430000000002</v>
      </c>
      <c r="C2102" s="2">
        <v>5.0036420000000001</v>
      </c>
    </row>
    <row r="2103" spans="1:3" ht="12.95" customHeight="1" x14ac:dyDescent="0.2">
      <c r="A2103" s="9">
        <v>37528</v>
      </c>
      <c r="B2103" s="10">
        <v>7.3413430000000002</v>
      </c>
      <c r="C2103" s="2">
        <v>5.0036420000000001</v>
      </c>
    </row>
    <row r="2104" spans="1:3" ht="12.95" customHeight="1" x14ac:dyDescent="0.2">
      <c r="A2104" s="9">
        <v>37529</v>
      </c>
      <c r="B2104" s="10">
        <v>7.3413430000000002</v>
      </c>
      <c r="C2104" s="2">
        <v>5.0036420000000001</v>
      </c>
    </row>
    <row r="2105" spans="1:3" ht="12.95" customHeight="1" x14ac:dyDescent="0.2">
      <c r="A2105" s="9">
        <v>37530</v>
      </c>
      <c r="B2105" s="10">
        <v>7.3399869999999998</v>
      </c>
      <c r="C2105" s="2">
        <v>5.0191379999999999</v>
      </c>
    </row>
    <row r="2106" spans="1:3" ht="12.95" customHeight="1" x14ac:dyDescent="0.2">
      <c r="A2106" s="9">
        <v>37531</v>
      </c>
      <c r="B2106" s="10">
        <v>7.3509460000000004</v>
      </c>
      <c r="C2106" s="2">
        <v>5.0449149999999996</v>
      </c>
    </row>
    <row r="2107" spans="1:3" ht="12.95" customHeight="1" x14ac:dyDescent="0.2">
      <c r="A2107" s="9">
        <v>37532</v>
      </c>
      <c r="B2107" s="10">
        <v>7.3598600000000003</v>
      </c>
      <c r="C2107" s="2">
        <v>5.035482</v>
      </c>
    </row>
    <row r="2108" spans="1:3" ht="12.95" customHeight="1" x14ac:dyDescent="0.2">
      <c r="A2108" s="9">
        <v>37533</v>
      </c>
      <c r="B2108" s="10">
        <v>7.3613970000000002</v>
      </c>
      <c r="C2108" s="2">
        <v>5.0444709999999997</v>
      </c>
    </row>
    <row r="2109" spans="1:3" ht="12.95" customHeight="1" x14ac:dyDescent="0.2">
      <c r="A2109" s="9">
        <v>37534</v>
      </c>
      <c r="B2109" s="10">
        <v>7.3847579999999997</v>
      </c>
      <c r="C2109" s="2">
        <v>5.0525159999999998</v>
      </c>
    </row>
    <row r="2110" spans="1:3" ht="12.95" customHeight="1" x14ac:dyDescent="0.2">
      <c r="A2110" s="9">
        <v>37535</v>
      </c>
      <c r="B2110" s="10">
        <v>7.3847579999999997</v>
      </c>
      <c r="C2110" s="2">
        <v>5.0525159999999998</v>
      </c>
    </row>
    <row r="2111" spans="1:3" ht="12.95" customHeight="1" x14ac:dyDescent="0.2">
      <c r="A2111" s="9">
        <v>37536</v>
      </c>
      <c r="B2111" s="10">
        <v>7.3847579999999997</v>
      </c>
      <c r="C2111" s="2">
        <v>5.0525159999999998</v>
      </c>
    </row>
    <row r="2112" spans="1:3" ht="12.95" customHeight="1" x14ac:dyDescent="0.2">
      <c r="A2112" s="9">
        <v>37537</v>
      </c>
      <c r="B2112" s="10">
        <v>7.3885740000000002</v>
      </c>
      <c r="C2112" s="2">
        <v>5.0558189999999996</v>
      </c>
    </row>
    <row r="2113" spans="1:3" ht="12.95" customHeight="1" x14ac:dyDescent="0.2">
      <c r="A2113" s="9">
        <v>37538</v>
      </c>
      <c r="B2113" s="10">
        <v>7.3885740000000002</v>
      </c>
      <c r="C2113" s="2">
        <v>5.0558189999999996</v>
      </c>
    </row>
    <row r="2114" spans="1:3" ht="12.95" customHeight="1" x14ac:dyDescent="0.2">
      <c r="A2114" s="9">
        <v>37539</v>
      </c>
      <c r="B2114" s="10">
        <v>7.3816189999999997</v>
      </c>
      <c r="C2114" s="2">
        <v>5.0321210000000001</v>
      </c>
    </row>
    <row r="2115" spans="1:3" ht="12.95" customHeight="1" x14ac:dyDescent="0.2">
      <c r="A2115" s="9">
        <v>37540</v>
      </c>
      <c r="B2115" s="10">
        <v>7.4004960000000004</v>
      </c>
      <c r="C2115" s="2">
        <v>5.0618990000000004</v>
      </c>
    </row>
    <row r="2116" spans="1:3" ht="12.95" customHeight="1" x14ac:dyDescent="0.2">
      <c r="A2116" s="9">
        <v>37541</v>
      </c>
      <c r="B2116" s="10">
        <v>7.4131790000000004</v>
      </c>
      <c r="C2116" s="2">
        <v>5.0664150000000001</v>
      </c>
    </row>
    <row r="2117" spans="1:3" ht="12.95" customHeight="1" x14ac:dyDescent="0.2">
      <c r="A2117" s="9">
        <v>37542</v>
      </c>
      <c r="B2117" s="10">
        <v>7.4131790000000004</v>
      </c>
      <c r="C2117" s="2">
        <v>5.0664150000000001</v>
      </c>
    </row>
    <row r="2118" spans="1:3" ht="12.95" customHeight="1" x14ac:dyDescent="0.2">
      <c r="A2118" s="9">
        <v>37543</v>
      </c>
      <c r="B2118" s="10">
        <v>7.4131790000000004</v>
      </c>
      <c r="C2118" s="2">
        <v>5.0664150000000001</v>
      </c>
    </row>
    <row r="2119" spans="1:3" ht="12.95" customHeight="1" x14ac:dyDescent="0.2">
      <c r="A2119" s="9">
        <v>37544</v>
      </c>
      <c r="B2119" s="10">
        <v>7.4148719999999999</v>
      </c>
      <c r="C2119" s="2">
        <v>5.0717319999999999</v>
      </c>
    </row>
    <row r="2120" spans="1:3" ht="12.95" customHeight="1" x14ac:dyDescent="0.2">
      <c r="A2120" s="9">
        <v>37545</v>
      </c>
      <c r="B2120" s="10">
        <v>7.4275929999999999</v>
      </c>
      <c r="C2120" s="2">
        <v>5.0638079999999999</v>
      </c>
    </row>
    <row r="2121" spans="1:3" ht="12.95" customHeight="1" x14ac:dyDescent="0.2">
      <c r="A2121" s="9">
        <v>37546</v>
      </c>
      <c r="B2121" s="10">
        <v>7.4264400000000004</v>
      </c>
      <c r="C2121" s="2">
        <v>5.057849</v>
      </c>
    </row>
    <row r="2122" spans="1:3" ht="12.95" customHeight="1" x14ac:dyDescent="0.2">
      <c r="A2122" s="9">
        <v>37547</v>
      </c>
      <c r="B2122" s="10">
        <v>7.440747</v>
      </c>
      <c r="C2122" s="2">
        <v>5.0765830000000003</v>
      </c>
    </row>
    <row r="2123" spans="1:3" ht="12.95" customHeight="1" x14ac:dyDescent="0.2">
      <c r="A2123" s="9">
        <v>37548</v>
      </c>
      <c r="B2123" s="10">
        <v>7.4398260000000001</v>
      </c>
      <c r="C2123" s="2">
        <v>5.0690369999999998</v>
      </c>
    </row>
    <row r="2124" spans="1:3" ht="12.95" customHeight="1" x14ac:dyDescent="0.2">
      <c r="A2124" s="9">
        <v>37549</v>
      </c>
      <c r="B2124" s="10">
        <v>7.4398260000000001</v>
      </c>
      <c r="C2124" s="2">
        <v>5.0690369999999998</v>
      </c>
    </row>
    <row r="2125" spans="1:3" ht="12.95" customHeight="1" x14ac:dyDescent="0.2">
      <c r="A2125" s="9">
        <v>37550</v>
      </c>
      <c r="B2125" s="10">
        <v>7.4398260000000001</v>
      </c>
      <c r="C2125" s="2">
        <v>5.0690369999999998</v>
      </c>
    </row>
    <row r="2126" spans="1:3" ht="12.95" customHeight="1" x14ac:dyDescent="0.2">
      <c r="A2126" s="9">
        <v>37551</v>
      </c>
      <c r="B2126" s="10">
        <v>7.4634910000000003</v>
      </c>
      <c r="C2126" s="2">
        <v>5.0765140000000004</v>
      </c>
    </row>
    <row r="2127" spans="1:3" ht="12.95" customHeight="1" x14ac:dyDescent="0.2">
      <c r="A2127" s="9">
        <v>37552</v>
      </c>
      <c r="B2127" s="10">
        <v>7.4614339999999997</v>
      </c>
      <c r="C2127" s="2">
        <v>5.0744249999999997</v>
      </c>
    </row>
    <row r="2128" spans="1:3" ht="12.95" customHeight="1" x14ac:dyDescent="0.2">
      <c r="A2128" s="9">
        <v>37553</v>
      </c>
      <c r="B2128" s="10">
        <v>7.4875340000000001</v>
      </c>
      <c r="C2128" s="2">
        <v>5.1043250000000002</v>
      </c>
    </row>
    <row r="2129" spans="1:3" ht="12.95" customHeight="1" x14ac:dyDescent="0.2">
      <c r="A2129" s="9">
        <v>37554</v>
      </c>
      <c r="B2129" s="10">
        <v>7.4837939999999996</v>
      </c>
      <c r="C2129" s="2">
        <v>5.099342</v>
      </c>
    </row>
    <row r="2130" spans="1:3" ht="12.95" customHeight="1" x14ac:dyDescent="0.2">
      <c r="A2130" s="9">
        <v>37555</v>
      </c>
      <c r="B2130" s="10">
        <v>7.4884300000000001</v>
      </c>
      <c r="C2130" s="2">
        <v>5.1045879999999997</v>
      </c>
    </row>
    <row r="2131" spans="1:3" ht="12.95" customHeight="1" x14ac:dyDescent="0.2">
      <c r="A2131" s="9">
        <v>37556</v>
      </c>
      <c r="B2131" s="10">
        <v>7.4884300000000001</v>
      </c>
      <c r="C2131" s="2">
        <v>5.1045879999999997</v>
      </c>
    </row>
    <row r="2132" spans="1:3" ht="12.95" customHeight="1" x14ac:dyDescent="0.2">
      <c r="A2132" s="9">
        <v>37557</v>
      </c>
      <c r="B2132" s="10">
        <v>7.4884300000000001</v>
      </c>
      <c r="C2132" s="2">
        <v>5.1045879999999997</v>
      </c>
    </row>
    <row r="2133" spans="1:3" ht="12.95" customHeight="1" x14ac:dyDescent="0.2">
      <c r="A2133" s="9">
        <v>37558</v>
      </c>
      <c r="B2133" s="10">
        <v>7.496937</v>
      </c>
      <c r="C2133" s="2">
        <v>5.1089929999999999</v>
      </c>
    </row>
    <row r="2134" spans="1:3" ht="12.95" customHeight="1" x14ac:dyDescent="0.2">
      <c r="A2134" s="9">
        <v>37559</v>
      </c>
      <c r="B2134" s="10">
        <v>7.4831630000000002</v>
      </c>
      <c r="C2134" s="2">
        <v>5.1069149999999999</v>
      </c>
    </row>
    <row r="2135" spans="1:3" ht="12.95" customHeight="1" x14ac:dyDescent="0.2">
      <c r="A2135" s="9">
        <v>37560</v>
      </c>
      <c r="B2135" s="10">
        <v>7.4984229999999998</v>
      </c>
      <c r="C2135" s="2">
        <v>5.1260750000000002</v>
      </c>
    </row>
    <row r="2136" spans="1:3" ht="12.95" customHeight="1" x14ac:dyDescent="0.2">
      <c r="A2136" s="9">
        <v>37561</v>
      </c>
      <c r="B2136" s="10">
        <v>7.4819149999999999</v>
      </c>
      <c r="C2136" s="2">
        <v>5.1137410000000001</v>
      </c>
    </row>
    <row r="2137" spans="1:3" ht="12.95" customHeight="1" x14ac:dyDescent="0.2">
      <c r="A2137" s="9">
        <v>37562</v>
      </c>
      <c r="B2137" s="10">
        <v>7.4819149999999999</v>
      </c>
      <c r="C2137" s="2">
        <v>5.1137410000000001</v>
      </c>
    </row>
    <row r="2138" spans="1:3" ht="12.95" customHeight="1" x14ac:dyDescent="0.2">
      <c r="A2138" s="9">
        <v>37563</v>
      </c>
      <c r="B2138" s="10">
        <v>7.4819149999999999</v>
      </c>
      <c r="C2138" s="2">
        <v>5.1137410000000001</v>
      </c>
    </row>
    <row r="2139" spans="1:3" ht="12.95" customHeight="1" x14ac:dyDescent="0.2">
      <c r="A2139" s="9">
        <v>37564</v>
      </c>
      <c r="B2139" s="10">
        <v>7.4819149999999999</v>
      </c>
      <c r="C2139" s="2">
        <v>5.1137410000000001</v>
      </c>
    </row>
    <row r="2140" spans="1:3" ht="12.95" customHeight="1" x14ac:dyDescent="0.2">
      <c r="A2140" s="9">
        <v>37565</v>
      </c>
      <c r="B2140" s="10">
        <v>7.4923229999999998</v>
      </c>
      <c r="C2140" s="2">
        <v>5.1194550000000003</v>
      </c>
    </row>
    <row r="2141" spans="1:3" ht="12.95" customHeight="1" x14ac:dyDescent="0.2">
      <c r="A2141" s="9">
        <v>37566</v>
      </c>
      <c r="B2141" s="10">
        <v>7.4911760000000003</v>
      </c>
      <c r="C2141" s="2">
        <v>5.1239229999999996</v>
      </c>
    </row>
    <row r="2142" spans="1:3" ht="12.95" customHeight="1" x14ac:dyDescent="0.2">
      <c r="A2142" s="9">
        <v>37567</v>
      </c>
      <c r="B2142" s="10">
        <v>7.4934519999999996</v>
      </c>
      <c r="C2142" s="2">
        <v>5.1195269999999997</v>
      </c>
    </row>
    <row r="2143" spans="1:3" ht="12.95" customHeight="1" x14ac:dyDescent="0.2">
      <c r="A2143" s="9">
        <v>37568</v>
      </c>
      <c r="B2143" s="10">
        <v>7.4832369999999999</v>
      </c>
      <c r="C2143" s="2">
        <v>5.109756</v>
      </c>
    </row>
    <row r="2144" spans="1:3" ht="12.95" customHeight="1" x14ac:dyDescent="0.2">
      <c r="A2144" s="9">
        <v>37569</v>
      </c>
      <c r="B2144" s="10">
        <v>7.487482</v>
      </c>
      <c r="C2144" s="2">
        <v>5.117197</v>
      </c>
    </row>
    <row r="2145" spans="1:3" ht="12.95" customHeight="1" x14ac:dyDescent="0.2">
      <c r="A2145" s="9">
        <v>37570</v>
      </c>
      <c r="B2145" s="10">
        <v>7.487482</v>
      </c>
      <c r="C2145" s="2">
        <v>5.117197</v>
      </c>
    </row>
    <row r="2146" spans="1:3" ht="12.95" customHeight="1" x14ac:dyDescent="0.2">
      <c r="A2146" s="9">
        <v>37571</v>
      </c>
      <c r="B2146" s="10">
        <v>7.487482</v>
      </c>
      <c r="C2146" s="2">
        <v>5.117197</v>
      </c>
    </row>
    <row r="2147" spans="1:3" ht="12.95" customHeight="1" x14ac:dyDescent="0.2">
      <c r="A2147" s="9">
        <v>37572</v>
      </c>
      <c r="B2147" s="10">
        <v>7.4820020999999999</v>
      </c>
      <c r="C2147" s="2">
        <v>5.1148629999999997</v>
      </c>
    </row>
    <row r="2148" spans="1:3" ht="12.95" customHeight="1" x14ac:dyDescent="0.2">
      <c r="A2148" s="9">
        <v>37573</v>
      </c>
      <c r="B2148" s="10">
        <v>7.4826389999999998</v>
      </c>
      <c r="C2148" s="2">
        <v>5.1598499999999996</v>
      </c>
    </row>
    <row r="2149" spans="1:3" ht="12.95" customHeight="1" x14ac:dyDescent="0.2">
      <c r="A2149" s="9">
        <v>37574</v>
      </c>
      <c r="B2149" s="10">
        <v>7.4792810000000003</v>
      </c>
      <c r="C2149" s="2">
        <v>5.1136889999999999</v>
      </c>
    </row>
    <row r="2150" spans="1:3" ht="12.95" customHeight="1" x14ac:dyDescent="0.2">
      <c r="A2150" s="9">
        <v>37575</v>
      </c>
      <c r="B2150" s="10">
        <v>7.4732450000000004</v>
      </c>
      <c r="C2150" s="2">
        <v>5.0984069999999999</v>
      </c>
    </row>
    <row r="2151" spans="1:3" ht="12.95" customHeight="1" x14ac:dyDescent="0.2">
      <c r="A2151" s="9">
        <v>37576</v>
      </c>
      <c r="B2151" s="10">
        <v>7.4755050000000001</v>
      </c>
      <c r="C2151" s="2">
        <v>5.0978620000000001</v>
      </c>
    </row>
    <row r="2152" spans="1:3" ht="12.95" customHeight="1" x14ac:dyDescent="0.2">
      <c r="A2152" s="9">
        <v>37577</v>
      </c>
      <c r="B2152" s="10">
        <v>7.4755050000000001</v>
      </c>
      <c r="C2152" s="2">
        <v>5.0978620000000001</v>
      </c>
    </row>
    <row r="2153" spans="1:3" ht="12.95" customHeight="1" x14ac:dyDescent="0.2">
      <c r="A2153" s="9">
        <v>37578</v>
      </c>
      <c r="B2153" s="10">
        <v>7.4755050000000001</v>
      </c>
      <c r="C2153" s="2">
        <v>5.0978620000000001</v>
      </c>
    </row>
    <row r="2154" spans="1:3" ht="12.95" customHeight="1" x14ac:dyDescent="0.2">
      <c r="A2154" s="9">
        <v>37579</v>
      </c>
      <c r="B2154" s="10">
        <v>7.4661140000000001</v>
      </c>
      <c r="C2154" s="2">
        <v>5.0862550000000004</v>
      </c>
    </row>
    <row r="2155" spans="1:3" ht="12.95" customHeight="1" x14ac:dyDescent="0.2">
      <c r="A2155" s="9">
        <v>37580</v>
      </c>
      <c r="B2155" s="10">
        <v>7.4617579999999997</v>
      </c>
      <c r="C2155" s="2">
        <v>5.0839800000000004</v>
      </c>
    </row>
    <row r="2156" spans="1:3" ht="12.95" customHeight="1" x14ac:dyDescent="0.2">
      <c r="A2156" s="9">
        <v>37581</v>
      </c>
      <c r="B2156" s="10">
        <v>7.4541079999999997</v>
      </c>
      <c r="C2156" s="2">
        <v>5.0808450000000001</v>
      </c>
    </row>
    <row r="2157" spans="1:3" ht="12.95" customHeight="1" x14ac:dyDescent="0.2">
      <c r="A2157" s="9">
        <v>37582</v>
      </c>
      <c r="B2157" s="10">
        <v>7.4431310000000002</v>
      </c>
      <c r="C2157" s="2">
        <v>5.0692170000000001</v>
      </c>
    </row>
    <row r="2158" spans="1:3" ht="12.95" customHeight="1" x14ac:dyDescent="0.2">
      <c r="A2158" s="9">
        <v>37583</v>
      </c>
      <c r="B2158" s="10">
        <v>7.4463330000000001</v>
      </c>
      <c r="C2158" s="2">
        <v>5.061401</v>
      </c>
    </row>
    <row r="2159" spans="1:3" ht="12.95" customHeight="1" x14ac:dyDescent="0.2">
      <c r="A2159" s="9">
        <v>37584</v>
      </c>
      <c r="B2159" s="10">
        <v>7.4463330000000001</v>
      </c>
      <c r="C2159" s="2">
        <v>5.061401</v>
      </c>
    </row>
    <row r="2160" spans="1:3" ht="12.95" customHeight="1" x14ac:dyDescent="0.2">
      <c r="A2160" s="9">
        <v>37585</v>
      </c>
      <c r="B2160" s="10">
        <v>7.4463330000000001</v>
      </c>
      <c r="C2160" s="2">
        <v>5.061401</v>
      </c>
    </row>
    <row r="2161" spans="1:3" ht="12.95" customHeight="1" x14ac:dyDescent="0.2">
      <c r="A2161" s="9">
        <v>37586</v>
      </c>
      <c r="B2161" s="10">
        <v>7.4359000000000002</v>
      </c>
      <c r="C2161" s="2">
        <v>5.0419720000000003</v>
      </c>
    </row>
    <row r="2162" spans="1:3" ht="12.95" customHeight="1" x14ac:dyDescent="0.2">
      <c r="A2162" s="9">
        <v>37587</v>
      </c>
      <c r="B2162" s="10">
        <v>7.4339380000000004</v>
      </c>
      <c r="C2162" s="2">
        <v>5.0478290000000001</v>
      </c>
    </row>
    <row r="2163" spans="1:3" ht="12.95" customHeight="1" x14ac:dyDescent="0.2">
      <c r="A2163" s="9">
        <v>37588</v>
      </c>
      <c r="B2163" s="10">
        <v>7.431851</v>
      </c>
      <c r="C2163" s="2">
        <v>5.0368360000000001</v>
      </c>
    </row>
    <row r="2164" spans="1:3" ht="12.95" customHeight="1" x14ac:dyDescent="0.2">
      <c r="A2164" s="9">
        <v>37589</v>
      </c>
      <c r="B2164" s="10">
        <v>7.4357839999999999</v>
      </c>
      <c r="C2164" s="2">
        <v>5.041893</v>
      </c>
    </row>
    <row r="2165" spans="1:3" ht="12.95" customHeight="1" x14ac:dyDescent="0.2">
      <c r="A2165" s="9">
        <v>37590</v>
      </c>
      <c r="B2165" s="10">
        <v>7.4311780000000001</v>
      </c>
      <c r="C2165" s="2">
        <v>5.0356969999999999</v>
      </c>
    </row>
    <row r="2166" spans="1:3" ht="12.95" customHeight="1" x14ac:dyDescent="0.2">
      <c r="A2166" s="9">
        <v>37591</v>
      </c>
      <c r="B2166" s="10">
        <v>7.4311780000000001</v>
      </c>
      <c r="C2166" s="2">
        <v>5.0356969999999999</v>
      </c>
    </row>
    <row r="2167" spans="1:3" ht="12.95" customHeight="1" x14ac:dyDescent="0.2">
      <c r="A2167" s="9">
        <v>37592</v>
      </c>
      <c r="B2167" s="10">
        <v>7.4311780000000001</v>
      </c>
      <c r="C2167" s="2">
        <v>5.0356969999999999</v>
      </c>
    </row>
    <row r="2168" spans="1:3" ht="12.95" customHeight="1" x14ac:dyDescent="0.2">
      <c r="A2168" s="9">
        <v>37593</v>
      </c>
      <c r="B2168" s="10">
        <v>7.4317209999999996</v>
      </c>
      <c r="C2168" s="2">
        <v>5.0340179999999997</v>
      </c>
    </row>
    <row r="2169" spans="1:3" ht="12.95" customHeight="1" x14ac:dyDescent="0.2">
      <c r="A2169" s="9">
        <v>37594</v>
      </c>
      <c r="B2169" s="10">
        <v>7.4284600000000003</v>
      </c>
      <c r="C2169" s="2">
        <v>5.0451370000000004</v>
      </c>
    </row>
    <row r="2170" spans="1:3" ht="12.95" customHeight="1" x14ac:dyDescent="0.2">
      <c r="A2170" s="9">
        <v>37595</v>
      </c>
      <c r="B2170" s="10">
        <v>7.4399889999999997</v>
      </c>
      <c r="C2170" s="2">
        <v>5.0553710000000001</v>
      </c>
    </row>
    <row r="2171" spans="1:3" ht="12.95" customHeight="1" x14ac:dyDescent="0.2">
      <c r="A2171" s="9">
        <v>37596</v>
      </c>
      <c r="B2171" s="10">
        <v>7.4263810000000001</v>
      </c>
      <c r="C2171" s="2">
        <v>5.041671</v>
      </c>
    </row>
    <row r="2172" spans="1:3" ht="12.95" customHeight="1" x14ac:dyDescent="0.2">
      <c r="A2172" s="9">
        <v>37597</v>
      </c>
      <c r="B2172" s="10">
        <v>7.4253179999999999</v>
      </c>
      <c r="C2172" s="2">
        <v>5.0450590000000002</v>
      </c>
    </row>
    <row r="2173" spans="1:3" ht="12.95" customHeight="1" x14ac:dyDescent="0.2">
      <c r="A2173" s="9">
        <v>37598</v>
      </c>
      <c r="B2173" s="10">
        <v>7.4253179999999999</v>
      </c>
      <c r="C2173" s="2">
        <v>5.0450590000000002</v>
      </c>
    </row>
    <row r="2174" spans="1:3" ht="12.95" customHeight="1" x14ac:dyDescent="0.2">
      <c r="A2174" s="9">
        <v>37599</v>
      </c>
      <c r="B2174" s="10">
        <v>7.4253179999999999</v>
      </c>
      <c r="C2174" s="2">
        <v>5.0450590000000002</v>
      </c>
    </row>
    <row r="2175" spans="1:3" ht="12.95" customHeight="1" x14ac:dyDescent="0.2">
      <c r="A2175" s="9">
        <v>37600</v>
      </c>
      <c r="B2175" s="10">
        <v>7.4176529999999996</v>
      </c>
      <c r="C2175" s="2">
        <v>5.0347200000000001</v>
      </c>
    </row>
    <row r="2176" spans="1:3" ht="12.95" customHeight="1" x14ac:dyDescent="0.2">
      <c r="A2176" s="9">
        <v>37601</v>
      </c>
      <c r="B2176" s="10">
        <v>7.4124249999999998</v>
      </c>
      <c r="C2176" s="2">
        <v>5.0308299999999999</v>
      </c>
    </row>
    <row r="2177" spans="1:3" ht="12.95" customHeight="1" x14ac:dyDescent="0.2">
      <c r="A2177" s="9">
        <v>37602</v>
      </c>
      <c r="B2177" s="10">
        <v>7.4138320000000002</v>
      </c>
      <c r="C2177" s="2">
        <v>5.0300779999999996</v>
      </c>
    </row>
    <row r="2178" spans="1:3" ht="12.95" customHeight="1" x14ac:dyDescent="0.2">
      <c r="A2178" s="9">
        <v>37603</v>
      </c>
      <c r="B2178" s="10">
        <v>7.4066380000000001</v>
      </c>
      <c r="C2178" s="2">
        <v>5.0183869999999997</v>
      </c>
    </row>
    <row r="2179" spans="1:3" ht="12.95" customHeight="1" x14ac:dyDescent="0.2">
      <c r="A2179" s="9">
        <v>37604</v>
      </c>
      <c r="B2179" s="10">
        <v>7.412445</v>
      </c>
      <c r="C2179" s="2">
        <v>5.0196009999999998</v>
      </c>
    </row>
    <row r="2180" spans="1:3" ht="12.95" customHeight="1" x14ac:dyDescent="0.2">
      <c r="A2180" s="9">
        <v>37605</v>
      </c>
      <c r="B2180" s="10">
        <v>7.412445</v>
      </c>
      <c r="C2180" s="2">
        <v>5.0196009999999998</v>
      </c>
    </row>
    <row r="2181" spans="1:3" ht="12.95" customHeight="1" x14ac:dyDescent="0.2">
      <c r="A2181" s="9">
        <v>37606</v>
      </c>
      <c r="B2181" s="10">
        <v>7.412445</v>
      </c>
      <c r="C2181" s="2">
        <v>5.0196009999999998</v>
      </c>
    </row>
    <row r="2182" spans="1:3" ht="12.95" customHeight="1" x14ac:dyDescent="0.2">
      <c r="A2182" s="9">
        <v>37607</v>
      </c>
      <c r="B2182" s="10">
        <v>7.4091339999999999</v>
      </c>
      <c r="C2182" s="2">
        <v>5.0170190000000003</v>
      </c>
    </row>
    <row r="2183" spans="1:3" ht="12.95" customHeight="1" x14ac:dyDescent="0.2">
      <c r="A2183" s="9">
        <v>37608</v>
      </c>
      <c r="B2183" s="10">
        <v>7.4111123000000001</v>
      </c>
      <c r="C2183" s="2">
        <v>5.0302879999999996</v>
      </c>
    </row>
    <row r="2184" spans="1:3" ht="12.95" customHeight="1" x14ac:dyDescent="0.2">
      <c r="A2184" s="9">
        <v>37609</v>
      </c>
      <c r="B2184" s="10">
        <v>7.4151420000000003</v>
      </c>
      <c r="C2184" s="2">
        <v>5.0529080000000004</v>
      </c>
    </row>
    <row r="2185" spans="1:3" ht="12.95" customHeight="1" x14ac:dyDescent="0.2">
      <c r="A2185" s="9">
        <v>37610</v>
      </c>
      <c r="B2185" s="10">
        <v>7.4104780000000003</v>
      </c>
      <c r="C2185" s="2">
        <v>5.0676870000000003</v>
      </c>
    </row>
    <row r="2186" spans="1:3" ht="12.95" customHeight="1" x14ac:dyDescent="0.2">
      <c r="A2186" s="9">
        <v>37611</v>
      </c>
      <c r="B2186" s="10">
        <v>7.423756</v>
      </c>
      <c r="C2186" s="2">
        <v>5.0816319999999999</v>
      </c>
    </row>
    <row r="2187" spans="1:3" ht="12.95" customHeight="1" x14ac:dyDescent="0.2">
      <c r="A2187" s="9">
        <v>37612</v>
      </c>
      <c r="B2187" s="10">
        <v>7.423756</v>
      </c>
      <c r="C2187" s="2">
        <v>5.0816319999999999</v>
      </c>
    </row>
    <row r="2188" spans="1:3" ht="12.95" customHeight="1" x14ac:dyDescent="0.2">
      <c r="A2188" s="9">
        <v>37613</v>
      </c>
      <c r="B2188" s="10">
        <v>7.423756</v>
      </c>
      <c r="C2188" s="2">
        <v>5.0816319999999999</v>
      </c>
    </row>
    <row r="2189" spans="1:3" ht="12.95" customHeight="1" x14ac:dyDescent="0.2">
      <c r="A2189" s="9">
        <v>37614</v>
      </c>
      <c r="B2189" s="10">
        <v>7.4243959999999998</v>
      </c>
      <c r="C2189" s="2">
        <v>5.0921779999999996</v>
      </c>
    </row>
    <row r="2190" spans="1:3" ht="12.95" customHeight="1" x14ac:dyDescent="0.2">
      <c r="A2190" s="9">
        <v>37615</v>
      </c>
      <c r="B2190" s="10">
        <v>7.4368460000000001</v>
      </c>
      <c r="C2190" s="2">
        <v>5.1129910000000001</v>
      </c>
    </row>
    <row r="2191" spans="1:3" ht="12.95" customHeight="1" x14ac:dyDescent="0.2">
      <c r="A2191" s="9">
        <v>37616</v>
      </c>
      <c r="B2191" s="10">
        <v>7.4368460000000001</v>
      </c>
      <c r="C2191" s="2">
        <v>5.1129910000000001</v>
      </c>
    </row>
    <row r="2192" spans="1:3" ht="12.95" customHeight="1" x14ac:dyDescent="0.2">
      <c r="A2192" s="9">
        <v>37617</v>
      </c>
      <c r="B2192" s="10">
        <v>7.4368460000000001</v>
      </c>
      <c r="C2192" s="2">
        <v>5.1129910000000001</v>
      </c>
    </row>
    <row r="2193" spans="1:3" ht="12.95" customHeight="1" x14ac:dyDescent="0.2">
      <c r="A2193" s="9">
        <v>37618</v>
      </c>
      <c r="B2193" s="10">
        <v>7.4257819999999999</v>
      </c>
      <c r="C2193" s="2">
        <v>5.1071400000000002</v>
      </c>
    </row>
    <row r="2194" spans="1:3" ht="12.95" customHeight="1" x14ac:dyDescent="0.2">
      <c r="A2194" s="9">
        <v>37619</v>
      </c>
      <c r="B2194" s="10">
        <v>7.4257819999999999</v>
      </c>
      <c r="C2194" s="2">
        <v>5.1071400000000002</v>
      </c>
    </row>
    <row r="2195" spans="1:3" ht="12.95" customHeight="1" x14ac:dyDescent="0.2">
      <c r="A2195" s="9">
        <v>37620</v>
      </c>
      <c r="B2195" s="10">
        <v>7.4257819999999999</v>
      </c>
      <c r="C2195" s="2">
        <v>5.1071400000000002</v>
      </c>
    </row>
    <row r="2196" spans="1:3" ht="12.95" customHeight="1" x14ac:dyDescent="0.2">
      <c r="A2196" s="9">
        <v>37621</v>
      </c>
      <c r="B2196" s="10">
        <v>7.4422920000000001</v>
      </c>
      <c r="C2196" s="2">
        <v>5.1202560000000004</v>
      </c>
    </row>
    <row r="2197" spans="1:3" ht="12.95" customHeight="1" x14ac:dyDescent="0.2">
      <c r="A2197" s="9">
        <v>37622</v>
      </c>
      <c r="B2197" s="10">
        <v>7.4422920000000001</v>
      </c>
      <c r="C2197" s="2">
        <v>5.1202560000000004</v>
      </c>
    </row>
    <row r="2198" spans="1:3" ht="12.95" customHeight="1" x14ac:dyDescent="0.2">
      <c r="A2198" s="9">
        <v>37623</v>
      </c>
      <c r="B2198" s="10">
        <v>7.4422920000000001</v>
      </c>
      <c r="C2198" s="2">
        <v>5.1202560000000004</v>
      </c>
    </row>
    <row r="2199" spans="1:3" ht="12.95" customHeight="1" x14ac:dyDescent="0.2">
      <c r="A2199" s="9">
        <v>37624</v>
      </c>
      <c r="B2199" s="10">
        <v>7.4601220000000001</v>
      </c>
      <c r="C2199" s="2">
        <v>5.1388870000000004</v>
      </c>
    </row>
    <row r="2200" spans="1:3" ht="12.95" customHeight="1" x14ac:dyDescent="0.2">
      <c r="A2200" s="9">
        <v>37625</v>
      </c>
      <c r="B2200" s="10">
        <v>7.4762339999999998</v>
      </c>
      <c r="C2200" s="2">
        <v>5.1414850000000003</v>
      </c>
    </row>
    <row r="2201" spans="1:3" ht="12.95" customHeight="1" x14ac:dyDescent="0.2">
      <c r="A2201" s="9">
        <v>37626</v>
      </c>
      <c r="B2201" s="10">
        <v>7.4762339999999998</v>
      </c>
      <c r="C2201" s="2">
        <v>5.1414850000000003</v>
      </c>
    </row>
    <row r="2202" spans="1:3" ht="12.95" customHeight="1" x14ac:dyDescent="0.2">
      <c r="A2202" s="9">
        <v>37627</v>
      </c>
      <c r="B2202" s="10">
        <v>7.4762339999999998</v>
      </c>
      <c r="C2202" s="2">
        <v>5.1414850000000003</v>
      </c>
    </row>
    <row r="2203" spans="1:3" ht="12.95" customHeight="1" x14ac:dyDescent="0.2">
      <c r="A2203" s="9">
        <v>37628</v>
      </c>
      <c r="B2203" s="10">
        <v>7.4762339999999998</v>
      </c>
      <c r="C2203" s="2">
        <v>5.1414850000000003</v>
      </c>
    </row>
    <row r="2204" spans="1:3" ht="12.95" customHeight="1" x14ac:dyDescent="0.2">
      <c r="A2204" s="9">
        <v>37629</v>
      </c>
      <c r="B2204" s="10">
        <v>7.4865870000000001</v>
      </c>
      <c r="C2204" s="2">
        <v>5.1369470000000002</v>
      </c>
    </row>
    <row r="2205" spans="1:3" ht="12.95" customHeight="1" x14ac:dyDescent="0.2">
      <c r="A2205" s="9">
        <v>37630</v>
      </c>
      <c r="B2205" s="10">
        <v>7.5070079999999999</v>
      </c>
      <c r="C2205" s="2">
        <v>5.14778</v>
      </c>
    </row>
    <row r="2206" spans="1:3" ht="12.95" customHeight="1" x14ac:dyDescent="0.2">
      <c r="A2206" s="9">
        <v>37631</v>
      </c>
      <c r="B2206" s="10">
        <v>7.500991</v>
      </c>
      <c r="C2206" s="2">
        <v>5.1404820000000004</v>
      </c>
    </row>
    <row r="2207" spans="1:3" ht="12.95" customHeight="1" x14ac:dyDescent="0.2">
      <c r="A2207" s="9">
        <v>37632</v>
      </c>
      <c r="B2207" s="10">
        <v>7.5095349999999996</v>
      </c>
      <c r="C2207" s="2">
        <v>5.1491600000000002</v>
      </c>
    </row>
    <row r="2208" spans="1:3" ht="12.95" customHeight="1" x14ac:dyDescent="0.2">
      <c r="A2208" s="9">
        <v>37633</v>
      </c>
      <c r="B2208" s="10">
        <v>7.5095349999999996</v>
      </c>
      <c r="C2208" s="2">
        <v>5.1491600000000002</v>
      </c>
    </row>
    <row r="2209" spans="1:3" ht="12.95" customHeight="1" x14ac:dyDescent="0.2">
      <c r="A2209" s="9">
        <v>37634</v>
      </c>
      <c r="B2209" s="10">
        <v>7.5095349999999996</v>
      </c>
      <c r="C2209" s="2">
        <v>5.1491600000000002</v>
      </c>
    </row>
    <row r="2210" spans="1:3" ht="12.95" customHeight="1" x14ac:dyDescent="0.2">
      <c r="A2210" s="9">
        <v>37635</v>
      </c>
      <c r="B2210" s="10">
        <v>7.5080239999999998</v>
      </c>
      <c r="C2210" s="2">
        <v>5.137556</v>
      </c>
    </row>
    <row r="2211" spans="1:3" ht="12.95" customHeight="1" x14ac:dyDescent="0.2">
      <c r="A2211" s="9">
        <v>37636</v>
      </c>
      <c r="B2211" s="10">
        <v>7.5128779999999997</v>
      </c>
      <c r="C2211" s="2">
        <v>5.1356060000000001</v>
      </c>
    </row>
    <row r="2212" spans="1:3" ht="12.95" customHeight="1" x14ac:dyDescent="0.2">
      <c r="A2212" s="9">
        <v>37637</v>
      </c>
      <c r="B2212" s="10">
        <v>7.5139209999999999</v>
      </c>
      <c r="C2212" s="2">
        <v>5.1328100000000001</v>
      </c>
    </row>
    <row r="2213" spans="1:3" ht="12.95" customHeight="1" x14ac:dyDescent="0.2">
      <c r="A2213" s="9">
        <v>37638</v>
      </c>
      <c r="B2213" s="10">
        <v>7.4892979999999998</v>
      </c>
      <c r="C2213" s="2">
        <v>5.1187880000000003</v>
      </c>
    </row>
    <row r="2214" spans="1:3" ht="12.95" customHeight="1" x14ac:dyDescent="0.2">
      <c r="A2214" s="9">
        <v>37639</v>
      </c>
      <c r="B2214" s="10">
        <v>7.4901359999999997</v>
      </c>
      <c r="C2214" s="2">
        <v>5.1330429999999998</v>
      </c>
    </row>
    <row r="2215" spans="1:3" ht="12.95" customHeight="1" x14ac:dyDescent="0.2">
      <c r="A2215" s="9">
        <v>37640</v>
      </c>
      <c r="B2215" s="10">
        <v>7.4901359999999997</v>
      </c>
      <c r="C2215" s="2">
        <v>5.1330429999999998</v>
      </c>
    </row>
    <row r="2216" spans="1:3" ht="12.95" customHeight="1" x14ac:dyDescent="0.2">
      <c r="A2216" s="9">
        <v>37641</v>
      </c>
      <c r="B2216" s="10">
        <v>7.4901359999999997</v>
      </c>
      <c r="C2216" s="2">
        <v>5.1330429999999998</v>
      </c>
    </row>
    <row r="2217" spans="1:3" ht="12.95" customHeight="1" x14ac:dyDescent="0.2">
      <c r="A2217" s="9">
        <v>37642</v>
      </c>
      <c r="B2217" s="10">
        <v>7.4993670000000003</v>
      </c>
      <c r="C2217" s="2">
        <v>5.1358490000000003</v>
      </c>
    </row>
    <row r="2218" spans="1:3" ht="12.95" customHeight="1" x14ac:dyDescent="0.2">
      <c r="A2218" s="9">
        <v>37643</v>
      </c>
      <c r="B2218" s="10">
        <v>7.4979909999999999</v>
      </c>
      <c r="C2218" s="2">
        <v>5.1313930000000001</v>
      </c>
    </row>
    <row r="2219" spans="1:3" ht="12.95" customHeight="1" x14ac:dyDescent="0.2">
      <c r="A2219" s="9">
        <v>37644</v>
      </c>
      <c r="B2219" s="10">
        <v>7.5046229999999996</v>
      </c>
      <c r="C2219" s="2">
        <v>5.1341749999999999</v>
      </c>
    </row>
    <row r="2220" spans="1:3" ht="12.95" customHeight="1" x14ac:dyDescent="0.2">
      <c r="A2220" s="9">
        <v>37645</v>
      </c>
      <c r="B2220" s="10">
        <v>7.5107569999999999</v>
      </c>
      <c r="C2220" s="2">
        <v>5.1327530000000001</v>
      </c>
    </row>
    <row r="2221" spans="1:3" ht="12.95" customHeight="1" x14ac:dyDescent="0.2">
      <c r="A2221" s="9">
        <v>37646</v>
      </c>
      <c r="B2221" s="10">
        <v>7.5164679999999997</v>
      </c>
      <c r="C2221" s="2">
        <v>5.1257970000000004</v>
      </c>
    </row>
    <row r="2222" spans="1:3" ht="12.95" customHeight="1" x14ac:dyDescent="0.2">
      <c r="A2222" s="9">
        <v>37647</v>
      </c>
      <c r="B2222" s="10">
        <v>7.5164679999999997</v>
      </c>
      <c r="C2222" s="2">
        <v>5.1257970000000004</v>
      </c>
    </row>
    <row r="2223" spans="1:3" ht="12.95" customHeight="1" x14ac:dyDescent="0.2">
      <c r="A2223" s="9">
        <v>37648</v>
      </c>
      <c r="B2223" s="10">
        <v>7.5164679999999997</v>
      </c>
      <c r="C2223" s="2">
        <v>5.1257970000000004</v>
      </c>
    </row>
    <row r="2224" spans="1:3" ht="12.95" customHeight="1" x14ac:dyDescent="0.2">
      <c r="A2224" s="9">
        <v>37649</v>
      </c>
      <c r="B2224" s="10">
        <v>7.5230680000000003</v>
      </c>
      <c r="C2224" s="2">
        <v>5.1250549999999997</v>
      </c>
    </row>
    <row r="2225" spans="1:3" ht="12.95" customHeight="1" x14ac:dyDescent="0.2">
      <c r="A2225" s="9">
        <v>37650</v>
      </c>
      <c r="B2225" s="10">
        <v>7.5387529999999998</v>
      </c>
      <c r="C2225" s="2">
        <v>5.131545</v>
      </c>
    </row>
    <row r="2226" spans="1:3" ht="12.95" customHeight="1" x14ac:dyDescent="0.2">
      <c r="A2226" s="9">
        <v>37651</v>
      </c>
      <c r="B2226" s="10">
        <v>7.5362980000000004</v>
      </c>
      <c r="C2226" s="2">
        <v>5.133718</v>
      </c>
    </row>
    <row r="2227" spans="1:3" ht="12.95" customHeight="1" x14ac:dyDescent="0.2">
      <c r="A2227" s="9">
        <v>37652</v>
      </c>
      <c r="B2227" s="10">
        <v>7.5557670000000003</v>
      </c>
      <c r="C2227" s="2">
        <v>5.1396280000000001</v>
      </c>
    </row>
    <row r="2228" spans="1:3" ht="12.95" customHeight="1" x14ac:dyDescent="0.2">
      <c r="A2228" s="9">
        <v>37653</v>
      </c>
      <c r="B2228" s="10">
        <v>7.5457539999999996</v>
      </c>
      <c r="C2228" s="2">
        <v>5.1419110000000003</v>
      </c>
    </row>
    <row r="2229" spans="1:3" ht="12.95" customHeight="1" x14ac:dyDescent="0.2">
      <c r="A2229" s="9">
        <v>37654</v>
      </c>
      <c r="B2229" s="10">
        <v>7.5457539999999996</v>
      </c>
      <c r="C2229" s="2">
        <v>5.1419110000000003</v>
      </c>
    </row>
    <row r="2230" spans="1:3" ht="12.95" customHeight="1" x14ac:dyDescent="0.2">
      <c r="A2230" s="9">
        <v>37655</v>
      </c>
      <c r="B2230" s="10">
        <v>7.5457539999999996</v>
      </c>
      <c r="C2230" s="2">
        <v>5.1419110000000003</v>
      </c>
    </row>
    <row r="2231" spans="1:3" ht="12.95" customHeight="1" x14ac:dyDescent="0.2">
      <c r="A2231" s="9">
        <v>37656</v>
      </c>
      <c r="B2231" s="10">
        <v>7.5683199999999999</v>
      </c>
      <c r="C2231" s="2">
        <v>5.1530740000000002</v>
      </c>
    </row>
    <row r="2232" spans="1:3" ht="12.95" customHeight="1" x14ac:dyDescent="0.2">
      <c r="A2232" s="9">
        <v>37657</v>
      </c>
      <c r="B2232" s="10">
        <v>7.5518789999999996</v>
      </c>
      <c r="C2232" s="2">
        <v>5.1460840000000001</v>
      </c>
    </row>
    <row r="2233" spans="1:3" ht="12.95" customHeight="1" x14ac:dyDescent="0.2">
      <c r="A2233" s="9">
        <v>37658</v>
      </c>
      <c r="B2233" s="10">
        <v>7.5700909999999997</v>
      </c>
      <c r="C2233" s="2">
        <v>5.161308</v>
      </c>
    </row>
    <row r="2234" spans="1:3" ht="12.95" customHeight="1" x14ac:dyDescent="0.2">
      <c r="A2234" s="9">
        <v>37659</v>
      </c>
      <c r="B2234" s="10">
        <v>7.5812189999999999</v>
      </c>
      <c r="C2234" s="2">
        <v>5.1674860000000002</v>
      </c>
    </row>
    <row r="2235" spans="1:3" ht="12.95" customHeight="1" x14ac:dyDescent="0.2">
      <c r="A2235" s="9">
        <v>37660</v>
      </c>
      <c r="B2235" s="10">
        <v>7.5678289999999997</v>
      </c>
      <c r="C2235" s="2">
        <v>5.1611739999999999</v>
      </c>
    </row>
    <row r="2236" spans="1:3" ht="12.95" customHeight="1" x14ac:dyDescent="0.2">
      <c r="A2236" s="9">
        <v>37661</v>
      </c>
      <c r="B2236" s="10">
        <v>7.5678289999999997</v>
      </c>
      <c r="C2236" s="2">
        <v>5.1611739999999999</v>
      </c>
    </row>
    <row r="2237" spans="1:3" ht="12.95" customHeight="1" x14ac:dyDescent="0.2">
      <c r="A2237" s="9">
        <v>37662</v>
      </c>
      <c r="B2237" s="10">
        <v>7.5678289999999997</v>
      </c>
      <c r="C2237" s="2">
        <v>5.1611739999999999</v>
      </c>
    </row>
    <row r="2238" spans="1:3" ht="12.95" customHeight="1" x14ac:dyDescent="0.2">
      <c r="A2238" s="9">
        <v>37663</v>
      </c>
      <c r="B2238" s="10">
        <v>7.582954</v>
      </c>
      <c r="C2238" s="2">
        <v>5.1743119999999996</v>
      </c>
    </row>
    <row r="2239" spans="1:3" ht="12.95" customHeight="1" x14ac:dyDescent="0.2">
      <c r="A2239" s="9">
        <v>37664</v>
      </c>
      <c r="B2239" s="10">
        <v>7.5858429999999997</v>
      </c>
      <c r="C2239" s="2">
        <v>5.1706380000000003</v>
      </c>
    </row>
    <row r="2240" spans="1:3" ht="12.95" customHeight="1" x14ac:dyDescent="0.2">
      <c r="A2240" s="9">
        <v>37665</v>
      </c>
      <c r="B2240" s="10">
        <v>7.5656929999999996</v>
      </c>
      <c r="C2240" s="2">
        <v>5.1572550000000001</v>
      </c>
    </row>
    <row r="2241" spans="1:3" ht="12.95" customHeight="1" x14ac:dyDescent="0.2">
      <c r="A2241" s="9">
        <v>37666</v>
      </c>
      <c r="B2241" s="10">
        <v>7.5947370000000003</v>
      </c>
      <c r="C2241" s="2">
        <v>5.1724699999999997</v>
      </c>
    </row>
    <row r="2242" spans="1:3" ht="12.95" customHeight="1" x14ac:dyDescent="0.2">
      <c r="A2242" s="9">
        <v>37667</v>
      </c>
      <c r="B2242" s="10">
        <v>7.5952029999999997</v>
      </c>
      <c r="C2242" s="2">
        <v>5.1713779999999998</v>
      </c>
    </row>
    <row r="2243" spans="1:3" ht="12.95" customHeight="1" x14ac:dyDescent="0.2">
      <c r="A2243" s="9">
        <v>37668</v>
      </c>
      <c r="B2243" s="10">
        <v>7.5952029999999997</v>
      </c>
      <c r="C2243" s="2">
        <v>5.1713779999999998</v>
      </c>
    </row>
    <row r="2244" spans="1:3" ht="12.95" customHeight="1" x14ac:dyDescent="0.2">
      <c r="A2244" s="9">
        <v>37669</v>
      </c>
      <c r="B2244" s="10">
        <v>7.5952029999999997</v>
      </c>
      <c r="C2244" s="2">
        <v>5.1713779999999998</v>
      </c>
    </row>
    <row r="2245" spans="1:3" ht="12.95" customHeight="1" x14ac:dyDescent="0.2">
      <c r="A2245" s="9">
        <v>37670</v>
      </c>
      <c r="B2245" s="10">
        <v>7.5862170000000004</v>
      </c>
      <c r="C2245" s="2">
        <v>5.1522800000000002</v>
      </c>
    </row>
    <row r="2246" spans="1:3" ht="12.95" customHeight="1" x14ac:dyDescent="0.2">
      <c r="A2246" s="9">
        <v>37671</v>
      </c>
      <c r="B2246" s="10">
        <v>7.5719289999999999</v>
      </c>
      <c r="C2246" s="2">
        <v>5.1530750000000003</v>
      </c>
    </row>
    <row r="2247" spans="1:3" ht="12.95" customHeight="1" x14ac:dyDescent="0.2">
      <c r="A2247" s="9">
        <v>37672</v>
      </c>
      <c r="B2247" s="10">
        <v>7.5949030000000004</v>
      </c>
      <c r="C2247" s="2">
        <v>5.1609829999999999</v>
      </c>
    </row>
    <row r="2248" spans="1:3" ht="12.95" customHeight="1" x14ac:dyDescent="0.2">
      <c r="A2248" s="9">
        <v>37673</v>
      </c>
      <c r="B2248" s="10">
        <v>7.600517</v>
      </c>
      <c r="C2248" s="2">
        <v>5.1721789999999999</v>
      </c>
    </row>
    <row r="2249" spans="1:3" ht="12.95" customHeight="1" x14ac:dyDescent="0.2">
      <c r="A2249" s="9">
        <v>37674</v>
      </c>
      <c r="B2249" s="10">
        <v>7.6024039999999999</v>
      </c>
      <c r="C2249" s="2">
        <v>5.1822790000000003</v>
      </c>
    </row>
    <row r="2250" spans="1:3" ht="12.95" customHeight="1" x14ac:dyDescent="0.2">
      <c r="A2250" s="9">
        <v>37675</v>
      </c>
      <c r="B2250" s="10">
        <v>7.6024039999999999</v>
      </c>
      <c r="C2250" s="2">
        <v>5.1822790000000003</v>
      </c>
    </row>
    <row r="2251" spans="1:3" ht="12.95" customHeight="1" x14ac:dyDescent="0.2">
      <c r="A2251" s="9">
        <v>37676</v>
      </c>
      <c r="B2251" s="10">
        <v>7.6024039999999999</v>
      </c>
      <c r="C2251" s="2">
        <v>5.1822790000000003</v>
      </c>
    </row>
    <row r="2252" spans="1:3" ht="12.95" customHeight="1" x14ac:dyDescent="0.2">
      <c r="A2252" s="9">
        <v>37677</v>
      </c>
      <c r="B2252" s="10">
        <v>7.6141899999999998</v>
      </c>
      <c r="C2252" s="2">
        <v>5.1874849999999997</v>
      </c>
    </row>
    <row r="2253" spans="1:3" ht="12.95" customHeight="1" x14ac:dyDescent="0.2">
      <c r="A2253" s="9">
        <v>37678</v>
      </c>
      <c r="B2253" s="10">
        <v>7.6244259999999997</v>
      </c>
      <c r="C2253" s="2">
        <v>5.1909460000000003</v>
      </c>
    </row>
    <row r="2254" spans="1:3" ht="12.95" customHeight="1" x14ac:dyDescent="0.2">
      <c r="A2254" s="9">
        <v>37679</v>
      </c>
      <c r="B2254" s="10">
        <v>7.6154200000000003</v>
      </c>
      <c r="C2254" s="2">
        <v>5.2138980000000004</v>
      </c>
    </row>
    <row r="2255" spans="1:3" ht="12.95" customHeight="1" x14ac:dyDescent="0.2">
      <c r="A2255" s="9">
        <v>37680</v>
      </c>
      <c r="B2255" s="10">
        <v>7.620482</v>
      </c>
      <c r="C2255" s="2">
        <v>5.2102300000000001</v>
      </c>
    </row>
    <row r="2256" spans="1:3" ht="12.95" customHeight="1" x14ac:dyDescent="0.2">
      <c r="A2256" s="9">
        <v>37681</v>
      </c>
      <c r="B2256" s="10">
        <v>7.6310919999999998</v>
      </c>
      <c r="C2256" s="2">
        <v>5.2167709999999996</v>
      </c>
    </row>
    <row r="2257" spans="1:3" ht="12.95" customHeight="1" x14ac:dyDescent="0.2">
      <c r="A2257" s="9">
        <v>37682</v>
      </c>
      <c r="B2257" s="10">
        <v>7.6310919999999998</v>
      </c>
      <c r="C2257" s="2">
        <v>5.2167709999999996</v>
      </c>
    </row>
    <row r="2258" spans="1:3" ht="12.95" customHeight="1" x14ac:dyDescent="0.2">
      <c r="A2258" s="9">
        <v>37683</v>
      </c>
      <c r="B2258" s="10">
        <v>7.6310919999999998</v>
      </c>
      <c r="C2258" s="2">
        <v>5.2167709999999996</v>
      </c>
    </row>
    <row r="2259" spans="1:3" ht="12.95" customHeight="1" x14ac:dyDescent="0.2">
      <c r="A2259" s="9">
        <v>37684</v>
      </c>
      <c r="B2259" s="10">
        <v>7.6303979999999996</v>
      </c>
      <c r="C2259" s="2">
        <v>5.2222365000000002</v>
      </c>
    </row>
    <row r="2260" spans="1:3" ht="12.95" customHeight="1" x14ac:dyDescent="0.2">
      <c r="A2260" s="9">
        <v>37685</v>
      </c>
      <c r="B2260" s="10">
        <v>7.6463260000000002</v>
      </c>
      <c r="C2260" s="2">
        <v>5.238645</v>
      </c>
    </row>
    <row r="2261" spans="1:3" ht="12.95" customHeight="1" x14ac:dyDescent="0.2">
      <c r="A2261" s="9">
        <v>37686</v>
      </c>
      <c r="B2261" s="10">
        <v>7.6680970000000004</v>
      </c>
      <c r="C2261" s="2">
        <v>5.2611299999999996</v>
      </c>
    </row>
    <row r="2262" spans="1:3" ht="12.95" customHeight="1" x14ac:dyDescent="0.2">
      <c r="A2262" s="9">
        <v>37687</v>
      </c>
      <c r="B2262" s="10">
        <v>7.6785189999999997</v>
      </c>
      <c r="C2262" s="2">
        <v>5.2639469999999999</v>
      </c>
    </row>
    <row r="2263" spans="1:3" ht="12.95" customHeight="1" x14ac:dyDescent="0.2">
      <c r="A2263" s="9">
        <v>37688</v>
      </c>
      <c r="B2263" s="10">
        <v>7.6703489999999999</v>
      </c>
      <c r="C2263" s="2">
        <v>5.2353759999999996</v>
      </c>
    </row>
    <row r="2264" spans="1:3" ht="12.95" customHeight="1" x14ac:dyDescent="0.2">
      <c r="A2264" s="9">
        <v>37689</v>
      </c>
      <c r="B2264" s="10">
        <v>7.6703489999999999</v>
      </c>
      <c r="C2264" s="2">
        <v>5.2353759999999996</v>
      </c>
    </row>
    <row r="2265" spans="1:3" ht="12.95" customHeight="1" x14ac:dyDescent="0.2">
      <c r="A2265" s="9">
        <v>37690</v>
      </c>
      <c r="B2265" s="10">
        <v>7.6703489999999999</v>
      </c>
      <c r="C2265" s="2">
        <v>5.2353759999999996</v>
      </c>
    </row>
    <row r="2266" spans="1:3" ht="12.95" customHeight="1" x14ac:dyDescent="0.2">
      <c r="A2266" s="9">
        <v>37691</v>
      </c>
      <c r="B2266" s="10">
        <v>7.6817770000000003</v>
      </c>
      <c r="C2266" s="2">
        <v>5.2310359999999996</v>
      </c>
    </row>
    <row r="2267" spans="1:3" ht="12.95" customHeight="1" x14ac:dyDescent="0.2">
      <c r="A2267" s="9">
        <v>37692</v>
      </c>
      <c r="B2267" s="10">
        <v>7.6732659999999999</v>
      </c>
      <c r="C2267" s="2">
        <v>5.2348660000000002</v>
      </c>
    </row>
    <row r="2268" spans="1:3" ht="12.95" customHeight="1" x14ac:dyDescent="0.2">
      <c r="A2268" s="9">
        <v>37693</v>
      </c>
      <c r="B2268" s="10">
        <v>7.6632990000000003</v>
      </c>
      <c r="C2268" s="2">
        <v>5.22201</v>
      </c>
    </row>
    <row r="2269" spans="1:3" ht="12.95" customHeight="1" x14ac:dyDescent="0.2">
      <c r="A2269" s="9">
        <v>37694</v>
      </c>
      <c r="B2269" s="10">
        <v>7.6586869999999996</v>
      </c>
      <c r="C2269" s="2">
        <v>5.2174449999999997</v>
      </c>
    </row>
    <row r="2270" spans="1:3" ht="12.95" customHeight="1" x14ac:dyDescent="0.2">
      <c r="A2270" s="9">
        <v>37695</v>
      </c>
      <c r="B2270" s="10">
        <v>7.6459650000000003</v>
      </c>
      <c r="C2270" s="2">
        <v>5.2101980000000001</v>
      </c>
    </row>
    <row r="2271" spans="1:3" ht="12.95" customHeight="1" x14ac:dyDescent="0.2">
      <c r="A2271" s="9">
        <v>37696</v>
      </c>
      <c r="B2271" s="10">
        <v>7.6459650000000003</v>
      </c>
      <c r="C2271" s="2">
        <v>5.2101980000000001</v>
      </c>
    </row>
    <row r="2272" spans="1:3" ht="12.95" customHeight="1" x14ac:dyDescent="0.2">
      <c r="A2272" s="9">
        <v>37697</v>
      </c>
      <c r="B2272" s="10">
        <v>7.6459650000000003</v>
      </c>
      <c r="C2272" s="2">
        <v>5.2101980000000001</v>
      </c>
    </row>
    <row r="2273" spans="1:3" ht="12.95" customHeight="1" x14ac:dyDescent="0.2">
      <c r="A2273" s="9">
        <v>37698</v>
      </c>
      <c r="B2273" s="10">
        <v>7.6403530000000002</v>
      </c>
      <c r="C2273" s="2">
        <v>5.2060190000000004</v>
      </c>
    </row>
    <row r="2274" spans="1:3" ht="12.95" customHeight="1" x14ac:dyDescent="0.2">
      <c r="A2274" s="9">
        <v>37699</v>
      </c>
      <c r="B2274" s="10">
        <v>7.6480079999999999</v>
      </c>
      <c r="C2274" s="2">
        <v>5.2037890000000004</v>
      </c>
    </row>
    <row r="2275" spans="1:3" ht="12.95" customHeight="1" x14ac:dyDescent="0.2">
      <c r="A2275" s="9">
        <v>37700</v>
      </c>
      <c r="B2275" s="10">
        <v>7.6347680000000002</v>
      </c>
      <c r="C2275" s="2">
        <v>5.1887780000000001</v>
      </c>
    </row>
    <row r="2276" spans="1:3" ht="12.95" customHeight="1" x14ac:dyDescent="0.2">
      <c r="A2276" s="9">
        <v>37701</v>
      </c>
      <c r="B2276" s="10">
        <v>7.6560259999999998</v>
      </c>
      <c r="C2276" s="2">
        <v>5.2046400000000004</v>
      </c>
    </row>
    <row r="2277" spans="1:3" ht="12.95" customHeight="1" x14ac:dyDescent="0.2">
      <c r="A2277" s="9">
        <v>37702</v>
      </c>
      <c r="B2277" s="10">
        <v>7.6677879999999998</v>
      </c>
      <c r="C2277" s="2">
        <v>5.2013210000000001</v>
      </c>
    </row>
    <row r="2278" spans="1:3" ht="12.95" customHeight="1" x14ac:dyDescent="0.2">
      <c r="A2278" s="9">
        <v>37703</v>
      </c>
      <c r="B2278" s="10">
        <v>7.6677879999999998</v>
      </c>
      <c r="C2278" s="2">
        <v>5.2013210000000001</v>
      </c>
    </row>
    <row r="2279" spans="1:3" ht="12.95" customHeight="1" x14ac:dyDescent="0.2">
      <c r="A2279" s="9">
        <v>37704</v>
      </c>
      <c r="B2279" s="10">
        <v>7.6677879999999998</v>
      </c>
      <c r="C2279" s="2">
        <v>5.2013210000000001</v>
      </c>
    </row>
    <row r="2280" spans="1:3" ht="12.95" customHeight="1" x14ac:dyDescent="0.2">
      <c r="A2280" s="9">
        <v>37705</v>
      </c>
      <c r="B2280" s="10">
        <v>7.6710370000000001</v>
      </c>
      <c r="C2280" s="2">
        <v>5.2024670000000004</v>
      </c>
    </row>
    <row r="2281" spans="1:3" ht="12.95" customHeight="1" x14ac:dyDescent="0.2">
      <c r="A2281" s="9">
        <v>37706</v>
      </c>
      <c r="B2281" s="10">
        <v>7.6934760000000004</v>
      </c>
      <c r="C2281" s="2">
        <v>5.2293880000000001</v>
      </c>
    </row>
    <row r="2282" spans="1:3" ht="12.95" customHeight="1" x14ac:dyDescent="0.2">
      <c r="A2282" s="9">
        <v>37707</v>
      </c>
      <c r="B2282" s="10">
        <v>7.6886070000000002</v>
      </c>
      <c r="C2282" s="2">
        <v>5.2133219999999998</v>
      </c>
    </row>
    <row r="2283" spans="1:3" ht="12.95" customHeight="1" x14ac:dyDescent="0.2">
      <c r="A2283" s="9">
        <v>37708</v>
      </c>
      <c r="B2283" s="10">
        <v>7.6939419999999998</v>
      </c>
      <c r="C2283" s="2">
        <v>5.2017730000000002</v>
      </c>
    </row>
    <row r="2284" spans="1:3" ht="12.95" customHeight="1" x14ac:dyDescent="0.2">
      <c r="A2284" s="9">
        <v>37709</v>
      </c>
      <c r="B2284" s="10">
        <v>7.6923180000000002</v>
      </c>
      <c r="C2284" s="2">
        <v>5.2101860000000002</v>
      </c>
    </row>
    <row r="2285" spans="1:3" ht="12.95" customHeight="1" x14ac:dyDescent="0.2">
      <c r="A2285" s="9">
        <v>37710</v>
      </c>
      <c r="B2285" s="10">
        <v>7.6923180000000002</v>
      </c>
      <c r="C2285" s="2">
        <v>5.2101860000000002</v>
      </c>
    </row>
    <row r="2286" spans="1:3" ht="12.95" customHeight="1" x14ac:dyDescent="0.2">
      <c r="A2286" s="9">
        <v>37711</v>
      </c>
      <c r="B2286" s="10">
        <v>7.6923180000000002</v>
      </c>
      <c r="C2286" s="2">
        <v>5.2101860000000002</v>
      </c>
    </row>
    <row r="2287" spans="1:3" ht="12.95" customHeight="1" x14ac:dyDescent="0.2">
      <c r="A2287" s="9">
        <v>37712</v>
      </c>
      <c r="B2287" s="10">
        <v>7.6918660000000001</v>
      </c>
      <c r="C2287" s="2">
        <v>5.2127039999999996</v>
      </c>
    </row>
    <row r="2288" spans="1:3" ht="12.95" customHeight="1" x14ac:dyDescent="0.2">
      <c r="A2288" s="9">
        <v>37713</v>
      </c>
      <c r="B2288" s="10">
        <v>7.6793740000000001</v>
      </c>
      <c r="C2288" s="2">
        <v>5.2024749999999997</v>
      </c>
    </row>
    <row r="2289" spans="1:3" ht="12.95" customHeight="1" x14ac:dyDescent="0.2">
      <c r="A2289" s="9">
        <v>37714</v>
      </c>
      <c r="B2289" s="10">
        <v>7.6498540000000004</v>
      </c>
      <c r="C2289" s="2">
        <v>5.1618449999999996</v>
      </c>
    </row>
    <row r="2290" spans="1:3" ht="12.95" customHeight="1" x14ac:dyDescent="0.2">
      <c r="A2290" s="9">
        <v>37715</v>
      </c>
      <c r="B2290" s="10">
        <v>7.6250299999999998</v>
      </c>
      <c r="C2290" s="2">
        <v>5.1385069999999997</v>
      </c>
    </row>
    <row r="2291" spans="1:3" ht="12.95" customHeight="1" x14ac:dyDescent="0.2">
      <c r="A2291" s="9">
        <v>37716</v>
      </c>
      <c r="B2291" s="10">
        <v>7.5757110000000001</v>
      </c>
      <c r="C2291" s="2">
        <v>5.1011449999999998</v>
      </c>
    </row>
    <row r="2292" spans="1:3" ht="12.95" customHeight="1" x14ac:dyDescent="0.2">
      <c r="A2292" s="9">
        <v>37717</v>
      </c>
      <c r="B2292" s="10">
        <v>7.5757110000000001</v>
      </c>
      <c r="C2292" s="2">
        <v>5.1011449999999998</v>
      </c>
    </row>
    <row r="2293" spans="1:3" ht="12.95" customHeight="1" x14ac:dyDescent="0.2">
      <c r="A2293" s="9">
        <v>37718</v>
      </c>
      <c r="B2293" s="10">
        <v>7.5757110000000001</v>
      </c>
      <c r="C2293" s="2">
        <v>5.1011449999999998</v>
      </c>
    </row>
    <row r="2294" spans="1:3" ht="12.95" customHeight="1" x14ac:dyDescent="0.2">
      <c r="A2294" s="9">
        <v>37719</v>
      </c>
      <c r="B2294" s="10">
        <v>7.5515759999999998</v>
      </c>
      <c r="C2294" s="2">
        <v>5.0794220000000001</v>
      </c>
    </row>
    <row r="2295" spans="1:3" ht="12.95" customHeight="1" x14ac:dyDescent="0.2">
      <c r="A2295" s="9">
        <v>37720</v>
      </c>
      <c r="B2295" s="10">
        <v>7.51335</v>
      </c>
      <c r="C2295" s="2">
        <v>5.0588139999999999</v>
      </c>
    </row>
    <row r="2296" spans="1:3" ht="12.95" customHeight="1" x14ac:dyDescent="0.2">
      <c r="A2296" s="9">
        <v>37721</v>
      </c>
      <c r="B2296" s="10">
        <v>7.5242779999999998</v>
      </c>
      <c r="C2296" s="2">
        <v>5.0631029999999999</v>
      </c>
    </row>
    <row r="2297" spans="1:3" ht="12.95" customHeight="1" x14ac:dyDescent="0.2">
      <c r="A2297" s="9">
        <v>37722</v>
      </c>
      <c r="B2297" s="10">
        <v>7.5134610000000004</v>
      </c>
      <c r="C2297" s="2">
        <v>5.0385330000000002</v>
      </c>
    </row>
    <row r="2298" spans="1:3" ht="12.95" customHeight="1" x14ac:dyDescent="0.2">
      <c r="A2298" s="9">
        <v>37723</v>
      </c>
      <c r="B2298" s="10">
        <v>7.5326199999999996</v>
      </c>
      <c r="C2298" s="2">
        <v>5.0277443999999996</v>
      </c>
    </row>
    <row r="2299" spans="1:3" ht="12.95" customHeight="1" x14ac:dyDescent="0.2">
      <c r="A2299" s="9">
        <v>37724</v>
      </c>
      <c r="B2299" s="10">
        <v>7.5326199999999996</v>
      </c>
      <c r="C2299" s="2">
        <v>5.0277443999999996</v>
      </c>
    </row>
    <row r="2300" spans="1:3" ht="12.95" customHeight="1" x14ac:dyDescent="0.2">
      <c r="A2300" s="9">
        <v>37725</v>
      </c>
      <c r="B2300" s="10">
        <v>7.5326199999999996</v>
      </c>
      <c r="C2300" s="2">
        <v>5.0277443999999996</v>
      </c>
    </row>
    <row r="2301" spans="1:3" ht="12.95" customHeight="1" x14ac:dyDescent="0.2">
      <c r="A2301" s="9">
        <v>37726</v>
      </c>
      <c r="B2301" s="10">
        <v>7.5325660000000001</v>
      </c>
      <c r="C2301" s="2">
        <v>5.0371579999999998</v>
      </c>
    </row>
    <row r="2302" spans="1:3" ht="12.95" customHeight="1" x14ac:dyDescent="0.2">
      <c r="A2302" s="9">
        <v>37727</v>
      </c>
      <c r="B2302" s="10">
        <v>7.5363810000000004</v>
      </c>
      <c r="C2302" s="2">
        <v>5.0239190000000002</v>
      </c>
    </row>
    <row r="2303" spans="1:3" ht="12.95" customHeight="1" x14ac:dyDescent="0.2">
      <c r="A2303" s="9">
        <v>37728</v>
      </c>
      <c r="B2303" s="10">
        <v>7.5247599999999997</v>
      </c>
      <c r="C2303" s="2">
        <v>5.0124969999999998</v>
      </c>
    </row>
    <row r="2304" spans="1:3" ht="12.95" customHeight="1" x14ac:dyDescent="0.2">
      <c r="A2304" s="9">
        <v>37729</v>
      </c>
      <c r="B2304" s="10">
        <v>7.5264009999999999</v>
      </c>
      <c r="C2304" s="2">
        <v>5.0222879999999996</v>
      </c>
    </row>
    <row r="2305" spans="1:3" ht="12.95" customHeight="1" x14ac:dyDescent="0.2">
      <c r="A2305" s="9">
        <v>37730</v>
      </c>
      <c r="B2305" s="10">
        <v>7.5245240000000004</v>
      </c>
      <c r="C2305" s="2">
        <v>5.0090029999999999</v>
      </c>
    </row>
    <row r="2306" spans="1:3" ht="12.95" customHeight="1" x14ac:dyDescent="0.2">
      <c r="A2306" s="9">
        <v>37731</v>
      </c>
      <c r="B2306" s="10">
        <v>7.5245240000000004</v>
      </c>
      <c r="C2306" s="2">
        <v>5.0090029999999999</v>
      </c>
    </row>
    <row r="2307" spans="1:3" ht="12.95" customHeight="1" x14ac:dyDescent="0.2">
      <c r="A2307" s="9">
        <v>37732</v>
      </c>
      <c r="B2307" s="10">
        <v>7.5245240000000004</v>
      </c>
      <c r="C2307" s="2">
        <v>5.0090029999999999</v>
      </c>
    </row>
    <row r="2308" spans="1:3" ht="12.95" customHeight="1" x14ac:dyDescent="0.2">
      <c r="A2308" s="9">
        <v>37733</v>
      </c>
      <c r="B2308" s="10">
        <v>7.5245240000000004</v>
      </c>
      <c r="C2308" s="2">
        <v>5.0090029999999999</v>
      </c>
    </row>
    <row r="2309" spans="1:3" ht="12.95" customHeight="1" x14ac:dyDescent="0.2">
      <c r="A2309" s="9">
        <v>37734</v>
      </c>
      <c r="B2309" s="10">
        <v>7.5165170000000003</v>
      </c>
      <c r="C2309" s="2">
        <v>4.9936999999999996</v>
      </c>
    </row>
    <row r="2310" spans="1:3" ht="12.95" customHeight="1" x14ac:dyDescent="0.2">
      <c r="A2310" s="9">
        <v>37735</v>
      </c>
      <c r="B2310" s="10">
        <v>7.5371240000000004</v>
      </c>
      <c r="C2310" s="2">
        <v>4.9987560000000002</v>
      </c>
    </row>
    <row r="2311" spans="1:3" ht="12.95" customHeight="1" x14ac:dyDescent="0.2">
      <c r="A2311" s="9">
        <v>37736</v>
      </c>
      <c r="B2311" s="10">
        <v>7.518656</v>
      </c>
      <c r="C2311" s="2">
        <v>4.9957849999999997</v>
      </c>
    </row>
    <row r="2312" spans="1:3" ht="12.95" customHeight="1" x14ac:dyDescent="0.2">
      <c r="A2312" s="9">
        <v>37737</v>
      </c>
      <c r="B2312" s="10">
        <v>7.5388279999999996</v>
      </c>
      <c r="C2312" s="2">
        <v>5.0191929999999996</v>
      </c>
    </row>
    <row r="2313" spans="1:3" ht="12.95" customHeight="1" x14ac:dyDescent="0.2">
      <c r="A2313" s="9">
        <v>37738</v>
      </c>
      <c r="B2313" s="10">
        <v>7.5388279999999996</v>
      </c>
      <c r="C2313" s="2">
        <v>5.0191929999999996</v>
      </c>
    </row>
    <row r="2314" spans="1:3" ht="12.95" customHeight="1" x14ac:dyDescent="0.2">
      <c r="A2314" s="9">
        <v>37739</v>
      </c>
      <c r="B2314" s="10">
        <v>7.5388279999999996</v>
      </c>
      <c r="C2314" s="2">
        <v>5.0191929999999996</v>
      </c>
    </row>
    <row r="2315" spans="1:3" ht="12.95" customHeight="1" x14ac:dyDescent="0.2">
      <c r="A2315" s="9">
        <v>37740</v>
      </c>
      <c r="B2315" s="10">
        <v>7.5570120000000003</v>
      </c>
      <c r="C2315" s="2">
        <v>5.0282869999999997</v>
      </c>
    </row>
    <row r="2316" spans="1:3" ht="12.95" customHeight="1" x14ac:dyDescent="0.2">
      <c r="A2316" s="9">
        <v>37741</v>
      </c>
      <c r="B2316" s="10">
        <v>7.5673079999999997</v>
      </c>
      <c r="C2316" s="2">
        <v>5.0217720000000003</v>
      </c>
    </row>
    <row r="2317" spans="1:3" ht="12.95" customHeight="1" x14ac:dyDescent="0.2">
      <c r="A2317" s="9">
        <v>37742</v>
      </c>
      <c r="B2317" s="10">
        <v>7.5595150000000002</v>
      </c>
      <c r="C2317" s="2">
        <v>4.9970350000000003</v>
      </c>
    </row>
    <row r="2318" spans="1:3" ht="12.95" customHeight="1" x14ac:dyDescent="0.2">
      <c r="A2318" s="9">
        <v>37743</v>
      </c>
      <c r="B2318" s="10">
        <v>7.5595150000000002</v>
      </c>
      <c r="C2318" s="2">
        <v>4.9970350000000003</v>
      </c>
    </row>
    <row r="2319" spans="1:3" ht="12.95" customHeight="1" x14ac:dyDescent="0.2">
      <c r="A2319" s="9">
        <v>37744</v>
      </c>
      <c r="B2319" s="10">
        <v>7.5814250000000003</v>
      </c>
      <c r="C2319" s="2">
        <v>5.0181529999999999</v>
      </c>
    </row>
    <row r="2320" spans="1:3" ht="12.95" customHeight="1" x14ac:dyDescent="0.2">
      <c r="A2320" s="9">
        <v>37745</v>
      </c>
      <c r="B2320" s="10">
        <v>7.5814250000000003</v>
      </c>
      <c r="C2320" s="2">
        <v>5.0181529999999999</v>
      </c>
    </row>
    <row r="2321" spans="1:3" ht="12.95" customHeight="1" x14ac:dyDescent="0.2">
      <c r="A2321" s="9">
        <v>37746</v>
      </c>
      <c r="B2321" s="10">
        <v>7.5814250000000003</v>
      </c>
      <c r="C2321" s="2">
        <v>5.0181529999999999</v>
      </c>
    </row>
    <row r="2322" spans="1:3" ht="12.95" customHeight="1" x14ac:dyDescent="0.2">
      <c r="A2322" s="9">
        <v>37747</v>
      </c>
      <c r="B2322" s="10">
        <v>7.5767990000000003</v>
      </c>
      <c r="C2322" s="2">
        <v>5.0074670000000001</v>
      </c>
    </row>
    <row r="2323" spans="1:3" ht="12.95" customHeight="1" x14ac:dyDescent="0.2">
      <c r="A2323" s="9">
        <v>37748</v>
      </c>
      <c r="B2323" s="10">
        <v>7.5722500000000004</v>
      </c>
      <c r="C2323" s="2">
        <v>4.9981850000000003</v>
      </c>
    </row>
    <row r="2324" spans="1:3" ht="12.95" customHeight="1" x14ac:dyDescent="0.2">
      <c r="A2324" s="9">
        <v>37749</v>
      </c>
      <c r="B2324" s="10">
        <v>7.5964989999999997</v>
      </c>
      <c r="C2324" s="2">
        <v>5.0135290000000001</v>
      </c>
    </row>
    <row r="2325" spans="1:3" ht="12.95" customHeight="1" x14ac:dyDescent="0.2">
      <c r="A2325" s="9">
        <v>37750</v>
      </c>
      <c r="B2325" s="10">
        <v>7.5800340000000004</v>
      </c>
      <c r="C2325" s="2">
        <v>5.0375719999999999</v>
      </c>
    </row>
    <row r="2326" spans="1:3" ht="12.95" customHeight="1" x14ac:dyDescent="0.2">
      <c r="A2326" s="9">
        <v>37751</v>
      </c>
      <c r="B2326" s="10">
        <v>7.5677560000000001</v>
      </c>
      <c r="C2326" s="2">
        <v>5.0140830000000003</v>
      </c>
    </row>
    <row r="2327" spans="1:3" ht="12.95" customHeight="1" x14ac:dyDescent="0.2">
      <c r="A2327" s="9">
        <v>37752</v>
      </c>
      <c r="B2327" s="10">
        <v>7.5677560000000001</v>
      </c>
      <c r="C2327" s="2">
        <v>5.0140830000000003</v>
      </c>
    </row>
    <row r="2328" spans="1:3" ht="12.95" customHeight="1" x14ac:dyDescent="0.2">
      <c r="A2328" s="9">
        <v>37753</v>
      </c>
      <c r="B2328" s="10">
        <v>7.5677560000000001</v>
      </c>
      <c r="C2328" s="2">
        <v>5.0140830000000003</v>
      </c>
    </row>
    <row r="2329" spans="1:3" ht="12.95" customHeight="1" x14ac:dyDescent="0.2">
      <c r="A2329" s="9">
        <v>37754</v>
      </c>
      <c r="B2329" s="10">
        <v>7.5583629999999999</v>
      </c>
      <c r="C2329" s="2">
        <v>4.9989169999999996</v>
      </c>
    </row>
    <row r="2330" spans="1:3" ht="12.95" customHeight="1" x14ac:dyDescent="0.2">
      <c r="A2330" s="9">
        <v>37755</v>
      </c>
      <c r="B2330" s="10">
        <v>7.5515239999999997</v>
      </c>
      <c r="C2330" s="2">
        <v>4.9910930000000002</v>
      </c>
    </row>
    <row r="2331" spans="1:3" ht="12.95" customHeight="1" x14ac:dyDescent="0.2">
      <c r="A2331" s="9">
        <v>37756</v>
      </c>
      <c r="B2331" s="10">
        <v>7.5131199999999998</v>
      </c>
      <c r="C2331" s="2">
        <v>4.9647259999999998</v>
      </c>
    </row>
    <row r="2332" spans="1:3" ht="12.95" customHeight="1" x14ac:dyDescent="0.2">
      <c r="A2332" s="9">
        <v>37757</v>
      </c>
      <c r="B2332" s="10">
        <v>7.5125440000000001</v>
      </c>
      <c r="C2332" s="2">
        <v>4.9735480000000001</v>
      </c>
    </row>
    <row r="2333" spans="1:3" ht="12.95" customHeight="1" x14ac:dyDescent="0.2">
      <c r="A2333" s="9">
        <v>37758</v>
      </c>
      <c r="B2333" s="10">
        <v>7.5056190000000003</v>
      </c>
      <c r="C2333" s="2">
        <v>4.9844730000000004</v>
      </c>
    </row>
    <row r="2334" spans="1:3" ht="12.95" customHeight="1" x14ac:dyDescent="0.2">
      <c r="A2334" s="9">
        <v>37759</v>
      </c>
      <c r="B2334" s="10">
        <v>7.5056190000000003</v>
      </c>
      <c r="C2334" s="2">
        <v>4.9844730000000004</v>
      </c>
    </row>
    <row r="2335" spans="1:3" ht="12.95" customHeight="1" x14ac:dyDescent="0.2">
      <c r="A2335" s="9">
        <v>37760</v>
      </c>
      <c r="B2335" s="10">
        <v>7.5056190000000003</v>
      </c>
      <c r="C2335" s="2">
        <v>4.9844730000000004</v>
      </c>
    </row>
    <row r="2336" spans="1:3" ht="12.95" customHeight="1" x14ac:dyDescent="0.2">
      <c r="A2336" s="9">
        <v>37761</v>
      </c>
      <c r="B2336" s="10">
        <v>7.501474</v>
      </c>
      <c r="C2336" s="2">
        <v>4.9576859999999998</v>
      </c>
    </row>
    <row r="2337" spans="1:3" ht="12.95" customHeight="1" x14ac:dyDescent="0.2">
      <c r="A2337" s="9">
        <v>37762</v>
      </c>
      <c r="B2337" s="10">
        <v>7.5436670000000001</v>
      </c>
      <c r="C2337" s="2">
        <v>4.9888680000000001</v>
      </c>
    </row>
    <row r="2338" spans="1:3" ht="12.95" customHeight="1" x14ac:dyDescent="0.2">
      <c r="A2338" s="9">
        <v>37763</v>
      </c>
      <c r="B2338" s="10">
        <v>7.4910969999999999</v>
      </c>
      <c r="C2338" s="2">
        <v>4.9662540000000002</v>
      </c>
    </row>
    <row r="2339" spans="1:3" ht="12.95" customHeight="1" x14ac:dyDescent="0.2">
      <c r="A2339" s="9">
        <v>37764</v>
      </c>
      <c r="B2339" s="10">
        <v>7.5281459999999996</v>
      </c>
      <c r="C2339" s="2">
        <v>4.9802499999999998</v>
      </c>
    </row>
    <row r="2340" spans="1:3" ht="12.95" customHeight="1" x14ac:dyDescent="0.2">
      <c r="A2340" s="9">
        <v>37765</v>
      </c>
      <c r="B2340" s="10">
        <v>7.5136640000000003</v>
      </c>
      <c r="C2340" s="2">
        <v>4.9405999999999999</v>
      </c>
    </row>
    <row r="2341" spans="1:3" ht="12.95" customHeight="1" x14ac:dyDescent="0.2">
      <c r="A2341" s="9">
        <v>37766</v>
      </c>
      <c r="B2341" s="10">
        <v>7.5136640000000003</v>
      </c>
      <c r="C2341" s="2">
        <v>4.9405999999999999</v>
      </c>
    </row>
    <row r="2342" spans="1:3" ht="12.95" customHeight="1" x14ac:dyDescent="0.2">
      <c r="A2342" s="9">
        <v>37767</v>
      </c>
      <c r="B2342" s="10">
        <v>7.5136640000000003</v>
      </c>
      <c r="C2342" s="2">
        <v>4.9405999999999999</v>
      </c>
    </row>
    <row r="2343" spans="1:3" ht="12.95" customHeight="1" x14ac:dyDescent="0.2">
      <c r="A2343" s="9">
        <v>37768</v>
      </c>
      <c r="B2343" s="10">
        <v>7.5266219999999997</v>
      </c>
      <c r="C2343" s="2">
        <v>4.933872</v>
      </c>
    </row>
    <row r="2344" spans="1:3" ht="12.95" customHeight="1" x14ac:dyDescent="0.2">
      <c r="A2344" s="9">
        <v>37769</v>
      </c>
      <c r="B2344" s="10">
        <v>7.5194010000000002</v>
      </c>
      <c r="C2344" s="2">
        <v>4.9249419999999997</v>
      </c>
    </row>
    <row r="2345" spans="1:3" ht="12.95" customHeight="1" x14ac:dyDescent="0.2">
      <c r="A2345" s="9">
        <v>37770</v>
      </c>
      <c r="B2345" s="10">
        <v>7.5391389999999996</v>
      </c>
      <c r="C2345" s="2">
        <v>4.9482400000000002</v>
      </c>
    </row>
    <row r="2346" spans="1:3" ht="12.95" customHeight="1" x14ac:dyDescent="0.2">
      <c r="A2346" s="9">
        <v>37771</v>
      </c>
      <c r="B2346" s="10">
        <v>7.5309749999999998</v>
      </c>
      <c r="C2346" s="2">
        <v>4.9267139999999996</v>
      </c>
    </row>
    <row r="2347" spans="1:3" ht="12.95" customHeight="1" x14ac:dyDescent="0.2">
      <c r="A2347" s="9">
        <v>37772</v>
      </c>
      <c r="B2347" s="10">
        <v>7.5464339999999996</v>
      </c>
      <c r="C2347" s="2">
        <v>4.9371499999999999</v>
      </c>
    </row>
    <row r="2348" spans="1:3" ht="12.95" customHeight="1" x14ac:dyDescent="0.2">
      <c r="A2348" s="9">
        <v>37773</v>
      </c>
      <c r="B2348" s="10">
        <v>7.5464339999999996</v>
      </c>
      <c r="C2348" s="2">
        <v>4.9371499999999999</v>
      </c>
    </row>
    <row r="2349" spans="1:3" ht="12.95" customHeight="1" x14ac:dyDescent="0.2">
      <c r="A2349" s="9">
        <v>37774</v>
      </c>
      <c r="B2349" s="10">
        <v>7.5464339999999996</v>
      </c>
      <c r="C2349" s="2">
        <v>4.9371499999999999</v>
      </c>
    </row>
    <row r="2350" spans="1:3" ht="12.95" customHeight="1" x14ac:dyDescent="0.2">
      <c r="A2350" s="9">
        <v>37775</v>
      </c>
      <c r="B2350" s="10">
        <v>7.5543339999999999</v>
      </c>
      <c r="C2350" s="2">
        <v>4.9468500000000004</v>
      </c>
    </row>
    <row r="2351" spans="1:3" ht="12.95" customHeight="1" x14ac:dyDescent="0.2">
      <c r="A2351" s="9">
        <v>37776</v>
      </c>
      <c r="B2351" s="10">
        <v>7.5427590000000002</v>
      </c>
      <c r="C2351" s="2">
        <v>4.9205810000000003</v>
      </c>
    </row>
    <row r="2352" spans="1:3" ht="12.95" customHeight="1" x14ac:dyDescent="0.2">
      <c r="A2352" s="9">
        <v>37777</v>
      </c>
      <c r="B2352" s="10">
        <v>7.5600959999999997</v>
      </c>
      <c r="C2352" s="2">
        <v>4.9200160000000004</v>
      </c>
    </row>
    <row r="2353" spans="1:3" ht="12.95" customHeight="1" x14ac:dyDescent="0.2">
      <c r="A2353" s="9">
        <v>37778</v>
      </c>
      <c r="B2353" s="10">
        <v>7.5475770000000004</v>
      </c>
      <c r="C2353" s="2">
        <v>4.895302</v>
      </c>
    </row>
    <row r="2354" spans="1:3" ht="12.95" customHeight="1" x14ac:dyDescent="0.2">
      <c r="A2354" s="9">
        <v>37779</v>
      </c>
      <c r="B2354" s="10">
        <v>7.554373</v>
      </c>
      <c r="C2354" s="2">
        <v>4.8927290000000001</v>
      </c>
    </row>
    <row r="2355" spans="1:3" ht="12.95" customHeight="1" x14ac:dyDescent="0.2">
      <c r="A2355" s="9">
        <v>37780</v>
      </c>
      <c r="B2355" s="10">
        <v>7.554373</v>
      </c>
      <c r="C2355" s="2">
        <v>4.8927290000000001</v>
      </c>
    </row>
    <row r="2356" spans="1:3" ht="12.95" customHeight="1" x14ac:dyDescent="0.2">
      <c r="A2356" s="9">
        <v>37781</v>
      </c>
      <c r="B2356" s="10">
        <v>7.554373</v>
      </c>
      <c r="C2356" s="2">
        <v>4.8927290000000001</v>
      </c>
    </row>
    <row r="2357" spans="1:3" ht="12.95" customHeight="1" x14ac:dyDescent="0.2">
      <c r="A2357" s="9">
        <v>37782</v>
      </c>
      <c r="B2357" s="10">
        <v>7.5633378999999996</v>
      </c>
      <c r="C2357" s="2">
        <v>4.8938069999999998</v>
      </c>
    </row>
    <row r="2358" spans="1:3" ht="12.95" customHeight="1" x14ac:dyDescent="0.2">
      <c r="A2358" s="9">
        <v>37783</v>
      </c>
      <c r="B2358" s="10">
        <v>7.5412189999999999</v>
      </c>
      <c r="C2358" s="2">
        <v>4.8873749999999996</v>
      </c>
    </row>
    <row r="2359" spans="1:3" ht="12.95" customHeight="1" x14ac:dyDescent="0.2">
      <c r="A2359" s="9">
        <v>37784</v>
      </c>
      <c r="B2359" s="10">
        <v>7.5510590000000004</v>
      </c>
      <c r="C2359" s="2">
        <v>4.9122159999999999</v>
      </c>
    </row>
    <row r="2360" spans="1:3" ht="12.95" customHeight="1" x14ac:dyDescent="0.2">
      <c r="A2360" s="9">
        <v>37785</v>
      </c>
      <c r="B2360" s="10">
        <v>7.5401069999999999</v>
      </c>
      <c r="C2360" s="2">
        <v>4.9044540000000003</v>
      </c>
    </row>
    <row r="2361" spans="1:3" ht="12.95" customHeight="1" x14ac:dyDescent="0.2">
      <c r="A2361" s="9">
        <v>37786</v>
      </c>
      <c r="B2361" s="10">
        <v>7.5389730000000004</v>
      </c>
      <c r="C2361" s="2">
        <v>4.8698230000000002</v>
      </c>
    </row>
    <row r="2362" spans="1:3" ht="12.95" customHeight="1" x14ac:dyDescent="0.2">
      <c r="A2362" s="9">
        <v>37787</v>
      </c>
      <c r="B2362" s="10">
        <v>7.5389730000000004</v>
      </c>
      <c r="C2362" s="2">
        <v>4.8698230000000002</v>
      </c>
    </row>
    <row r="2363" spans="1:3" ht="12.95" customHeight="1" x14ac:dyDescent="0.2">
      <c r="A2363" s="9">
        <v>37788</v>
      </c>
      <c r="B2363" s="10">
        <v>7.5389730000000004</v>
      </c>
      <c r="C2363" s="2">
        <v>4.8698230000000002</v>
      </c>
    </row>
    <row r="2364" spans="1:3" ht="12.95" customHeight="1" x14ac:dyDescent="0.2">
      <c r="A2364" s="9">
        <v>37789</v>
      </c>
      <c r="B2364" s="10">
        <v>7.5401670000000003</v>
      </c>
      <c r="C2364" s="2">
        <v>4.8914479999999996</v>
      </c>
    </row>
    <row r="2365" spans="1:3" ht="12.95" customHeight="1" x14ac:dyDescent="0.2">
      <c r="A2365" s="9">
        <v>37790</v>
      </c>
      <c r="B2365" s="10">
        <v>7.5405930000000003</v>
      </c>
      <c r="C2365" s="2">
        <v>4.8910900000000002</v>
      </c>
    </row>
    <row r="2366" spans="1:3" ht="12.95" customHeight="1" x14ac:dyDescent="0.2">
      <c r="A2366" s="9">
        <v>37791</v>
      </c>
      <c r="B2366" s="10">
        <v>7.5259460000000002</v>
      </c>
      <c r="C2366" s="2">
        <v>4.8771599999999999</v>
      </c>
    </row>
    <row r="2367" spans="1:3" ht="12.95" customHeight="1" x14ac:dyDescent="0.2">
      <c r="A2367" s="9">
        <v>37792</v>
      </c>
      <c r="B2367" s="10">
        <v>7.5259460000000002</v>
      </c>
      <c r="C2367" s="2">
        <v>4.8771599999999999</v>
      </c>
    </row>
    <row r="2368" spans="1:3" ht="12.95" customHeight="1" x14ac:dyDescent="0.2">
      <c r="A2368" s="9">
        <v>37793</v>
      </c>
      <c r="B2368" s="10">
        <v>7.525271</v>
      </c>
      <c r="C2368" s="2">
        <v>4.8745120000000002</v>
      </c>
    </row>
    <row r="2369" spans="1:3" ht="12.95" customHeight="1" x14ac:dyDescent="0.2">
      <c r="A2369" s="9">
        <v>37794</v>
      </c>
      <c r="B2369" s="10">
        <v>7.525271</v>
      </c>
      <c r="C2369" s="2">
        <v>4.8745120000000002</v>
      </c>
    </row>
    <row r="2370" spans="1:3" ht="12.95" customHeight="1" x14ac:dyDescent="0.2">
      <c r="A2370" s="9">
        <v>37795</v>
      </c>
      <c r="B2370" s="10">
        <v>7.525271</v>
      </c>
      <c r="C2370" s="2">
        <v>4.8745120000000002</v>
      </c>
    </row>
    <row r="2371" spans="1:3" ht="12.95" customHeight="1" x14ac:dyDescent="0.2">
      <c r="A2371" s="9">
        <v>37796</v>
      </c>
      <c r="B2371" s="10">
        <v>7.5268499999999996</v>
      </c>
      <c r="C2371" s="2">
        <v>4.9127669999999997</v>
      </c>
    </row>
    <row r="2372" spans="1:3" ht="12.95" customHeight="1" x14ac:dyDescent="0.2">
      <c r="A2372" s="9">
        <v>37797</v>
      </c>
      <c r="B2372" s="10">
        <v>7.5125010000000003</v>
      </c>
      <c r="C2372" s="2">
        <v>4.9104520000000003</v>
      </c>
    </row>
    <row r="2373" spans="1:3" ht="12.95" customHeight="1" x14ac:dyDescent="0.2">
      <c r="A2373" s="9">
        <v>37798</v>
      </c>
      <c r="B2373" s="10">
        <v>7.5125010000000003</v>
      </c>
      <c r="C2373" s="2">
        <v>4.9104520000000003</v>
      </c>
    </row>
    <row r="2374" spans="1:3" ht="12.95" customHeight="1" x14ac:dyDescent="0.2">
      <c r="A2374" s="9">
        <v>37799</v>
      </c>
      <c r="B2374" s="10">
        <v>7.519101</v>
      </c>
      <c r="C2374" s="2">
        <v>4.8825329999999996</v>
      </c>
    </row>
    <row r="2375" spans="1:3" ht="12.95" customHeight="1" x14ac:dyDescent="0.2">
      <c r="A2375" s="9">
        <v>37800</v>
      </c>
      <c r="B2375" s="10">
        <v>7.5088439999999999</v>
      </c>
      <c r="C2375" s="2">
        <v>4.856007</v>
      </c>
    </row>
    <row r="2376" spans="1:3" ht="12.95" customHeight="1" x14ac:dyDescent="0.2">
      <c r="A2376" s="9">
        <v>37801</v>
      </c>
      <c r="B2376" s="10">
        <v>7.5088439999999999</v>
      </c>
      <c r="C2376" s="2">
        <v>4.856007</v>
      </c>
    </row>
    <row r="2377" spans="1:3" ht="12.95" customHeight="1" x14ac:dyDescent="0.2">
      <c r="A2377" s="9">
        <v>37802</v>
      </c>
      <c r="B2377" s="10">
        <v>7.5088439999999999</v>
      </c>
      <c r="C2377" s="2">
        <v>4.856007</v>
      </c>
    </row>
    <row r="2378" spans="1:3" ht="12.95" customHeight="1" x14ac:dyDescent="0.2">
      <c r="A2378" s="9">
        <v>37803</v>
      </c>
      <c r="B2378" s="10">
        <v>7.5088569999999999</v>
      </c>
      <c r="C2378" s="2">
        <v>4.8391159999999998</v>
      </c>
    </row>
    <row r="2379" spans="1:3" ht="12.95" customHeight="1" x14ac:dyDescent="0.2">
      <c r="A2379" s="9">
        <v>37804</v>
      </c>
      <c r="B2379" s="10">
        <v>7.502262</v>
      </c>
      <c r="C2379" s="2">
        <v>4.8221249999999998</v>
      </c>
    </row>
    <row r="2380" spans="1:3" ht="12.95" customHeight="1" x14ac:dyDescent="0.2">
      <c r="A2380" s="9">
        <v>37805</v>
      </c>
      <c r="B2380" s="10">
        <v>7.5260420000000003</v>
      </c>
      <c r="C2380" s="2">
        <v>4.8517549999999998</v>
      </c>
    </row>
    <row r="2381" spans="1:3" ht="12.95" customHeight="1" x14ac:dyDescent="0.2">
      <c r="A2381" s="9">
        <v>37806</v>
      </c>
      <c r="B2381" s="10">
        <v>7.5019299999999998</v>
      </c>
      <c r="C2381" s="2">
        <v>4.838082</v>
      </c>
    </row>
    <row r="2382" spans="1:3" ht="12.95" customHeight="1" x14ac:dyDescent="0.2">
      <c r="A2382" s="9">
        <v>37807</v>
      </c>
      <c r="B2382" s="10">
        <v>7.5058610000000003</v>
      </c>
      <c r="C2382" s="2">
        <v>4.8465559999999996</v>
      </c>
    </row>
    <row r="2383" spans="1:3" ht="12.95" customHeight="1" x14ac:dyDescent="0.2">
      <c r="A2383" s="9">
        <v>37808</v>
      </c>
      <c r="B2383" s="10">
        <v>7.5058610000000003</v>
      </c>
      <c r="C2383" s="2">
        <v>4.8465559999999996</v>
      </c>
    </row>
    <row r="2384" spans="1:3" ht="12.95" customHeight="1" x14ac:dyDescent="0.2">
      <c r="A2384" s="9">
        <v>37809</v>
      </c>
      <c r="B2384" s="10">
        <v>7.5058610000000003</v>
      </c>
      <c r="C2384" s="2">
        <v>4.8465559999999996</v>
      </c>
    </row>
    <row r="2385" spans="1:3" ht="12.95" customHeight="1" x14ac:dyDescent="0.2">
      <c r="A2385" s="9">
        <v>37810</v>
      </c>
      <c r="B2385" s="10">
        <v>7.5090320000000004</v>
      </c>
      <c r="C2385" s="2">
        <v>4.840789</v>
      </c>
    </row>
    <row r="2386" spans="1:3" ht="12.95" customHeight="1" x14ac:dyDescent="0.2">
      <c r="A2386" s="9">
        <v>37811</v>
      </c>
      <c r="B2386" s="10">
        <v>7.5007700000000002</v>
      </c>
      <c r="C2386" s="2">
        <v>4.8298579999999998</v>
      </c>
    </row>
    <row r="2387" spans="1:3" ht="12.95" customHeight="1" x14ac:dyDescent="0.2">
      <c r="A2387" s="9">
        <v>37812</v>
      </c>
      <c r="B2387" s="10">
        <v>7.4949519999999996</v>
      </c>
      <c r="C2387" s="2">
        <v>4.8536149999999996</v>
      </c>
    </row>
    <row r="2388" spans="1:3" ht="12.95" customHeight="1" x14ac:dyDescent="0.2">
      <c r="A2388" s="9">
        <v>37813</v>
      </c>
      <c r="B2388" s="10">
        <v>7.507117</v>
      </c>
      <c r="C2388" s="2">
        <v>4.8501849999999997</v>
      </c>
    </row>
    <row r="2389" spans="1:3" ht="12.95" customHeight="1" x14ac:dyDescent="0.2">
      <c r="A2389" s="9">
        <v>37814</v>
      </c>
      <c r="B2389" s="10">
        <v>7.5040240000000002</v>
      </c>
      <c r="C2389" s="2">
        <v>4.8444310000000002</v>
      </c>
    </row>
    <row r="2390" spans="1:3" ht="12.95" customHeight="1" x14ac:dyDescent="0.2">
      <c r="A2390" s="9">
        <v>37815</v>
      </c>
      <c r="B2390" s="10">
        <v>7.5040240000000002</v>
      </c>
      <c r="C2390" s="2">
        <v>4.8444310000000002</v>
      </c>
    </row>
    <row r="2391" spans="1:3" ht="12.95" customHeight="1" x14ac:dyDescent="0.2">
      <c r="A2391" s="9">
        <v>37816</v>
      </c>
      <c r="B2391" s="10">
        <v>7.5040240000000002</v>
      </c>
      <c r="C2391" s="2">
        <v>4.8444310000000002</v>
      </c>
    </row>
    <row r="2392" spans="1:3" ht="12.95" customHeight="1" x14ac:dyDescent="0.2">
      <c r="A2392" s="9">
        <v>37817</v>
      </c>
      <c r="B2392" s="10">
        <v>7.5005160000000002</v>
      </c>
      <c r="C2392" s="2">
        <v>4.8343639999999999</v>
      </c>
    </row>
    <row r="2393" spans="1:3" ht="12.95" customHeight="1" x14ac:dyDescent="0.2">
      <c r="A2393" s="9">
        <v>37818</v>
      </c>
      <c r="B2393" s="10">
        <v>7.491009</v>
      </c>
      <c r="C2393" s="2">
        <v>4.8291700000000004</v>
      </c>
    </row>
    <row r="2394" spans="1:3" ht="12.95" customHeight="1" x14ac:dyDescent="0.2">
      <c r="A2394" s="9">
        <v>37819</v>
      </c>
      <c r="B2394" s="10">
        <v>7.5049999999999999</v>
      </c>
      <c r="C2394" s="2">
        <v>4.8469389999999999</v>
      </c>
    </row>
    <row r="2395" spans="1:3" ht="12.95" customHeight="1" x14ac:dyDescent="0.2">
      <c r="A2395" s="9">
        <v>37820</v>
      </c>
      <c r="B2395" s="10">
        <v>7.4779609999999996</v>
      </c>
      <c r="C2395" s="2">
        <v>4.8656129999999997</v>
      </c>
    </row>
    <row r="2396" spans="1:3" ht="12.95" customHeight="1" x14ac:dyDescent="0.2">
      <c r="A2396" s="9">
        <v>37821</v>
      </c>
      <c r="B2396" s="10">
        <v>7.4883660000000001</v>
      </c>
      <c r="C2396" s="2">
        <v>4.8746039999999997</v>
      </c>
    </row>
    <row r="2397" spans="1:3" ht="12.95" customHeight="1" x14ac:dyDescent="0.2">
      <c r="A2397" s="9">
        <v>37822</v>
      </c>
      <c r="B2397" s="10">
        <v>7.4883660000000001</v>
      </c>
      <c r="C2397" s="2">
        <v>4.8746039999999997</v>
      </c>
    </row>
    <row r="2398" spans="1:3" ht="12.95" customHeight="1" x14ac:dyDescent="0.2">
      <c r="A2398" s="9">
        <v>37823</v>
      </c>
      <c r="B2398" s="10">
        <v>7.4883660000000001</v>
      </c>
      <c r="C2398" s="2">
        <v>4.8746039999999997</v>
      </c>
    </row>
    <row r="2399" spans="1:3" ht="12.95" customHeight="1" x14ac:dyDescent="0.2">
      <c r="A2399" s="9">
        <v>37824</v>
      </c>
      <c r="B2399" s="10">
        <v>7.474647</v>
      </c>
      <c r="C2399" s="2">
        <v>4.8647229999999997</v>
      </c>
    </row>
    <row r="2400" spans="1:3" ht="12.95" customHeight="1" x14ac:dyDescent="0.2">
      <c r="A2400" s="9">
        <v>37825</v>
      </c>
      <c r="B2400" s="10">
        <v>7.4806049999999997</v>
      </c>
      <c r="C2400" s="2">
        <v>4.8515499999999996</v>
      </c>
    </row>
    <row r="2401" spans="1:3" ht="12.95" customHeight="1" x14ac:dyDescent="0.2">
      <c r="A2401" s="9">
        <v>37826</v>
      </c>
      <c r="B2401" s="10">
        <v>7.4773529999999999</v>
      </c>
      <c r="C2401" s="2">
        <v>4.8419040000000004</v>
      </c>
    </row>
    <row r="2402" spans="1:3" ht="12.95" customHeight="1" x14ac:dyDescent="0.2">
      <c r="A2402" s="9">
        <v>37827</v>
      </c>
      <c r="B2402" s="10">
        <v>7.4799709999999999</v>
      </c>
      <c r="C2402" s="2">
        <v>4.8273450000000002</v>
      </c>
    </row>
    <row r="2403" spans="1:3" ht="12.95" customHeight="1" x14ac:dyDescent="0.2">
      <c r="A2403" s="9">
        <v>37828</v>
      </c>
      <c r="B2403" s="10">
        <v>7.4845870000000003</v>
      </c>
      <c r="C2403" s="2">
        <v>4.8365669999999996</v>
      </c>
    </row>
    <row r="2404" spans="1:3" ht="12.95" customHeight="1" x14ac:dyDescent="0.2">
      <c r="A2404" s="9">
        <v>37829</v>
      </c>
      <c r="B2404" s="10">
        <v>7.4845870000000003</v>
      </c>
      <c r="C2404" s="2">
        <v>4.8365669999999996</v>
      </c>
    </row>
    <row r="2405" spans="1:3" ht="12.95" customHeight="1" x14ac:dyDescent="0.2">
      <c r="A2405" s="9">
        <v>37830</v>
      </c>
      <c r="B2405" s="10">
        <v>7.4845870000000003</v>
      </c>
      <c r="C2405" s="2">
        <v>4.8365669999999996</v>
      </c>
    </row>
    <row r="2406" spans="1:3" ht="12.95" customHeight="1" x14ac:dyDescent="0.2">
      <c r="A2406" s="9">
        <v>37831</v>
      </c>
      <c r="B2406" s="10">
        <v>7.4908330000000003</v>
      </c>
      <c r="C2406" s="2">
        <v>4.8421669999999999</v>
      </c>
    </row>
    <row r="2407" spans="1:3" ht="12.95" customHeight="1" x14ac:dyDescent="0.2">
      <c r="A2407" s="9">
        <v>37832</v>
      </c>
      <c r="B2407" s="10">
        <v>7.5072159999999997</v>
      </c>
      <c r="C2407" s="2">
        <v>4.8505630000000002</v>
      </c>
    </row>
    <row r="2408" spans="1:3" ht="12.95" customHeight="1" x14ac:dyDescent="0.2">
      <c r="A2408" s="9">
        <v>37833</v>
      </c>
      <c r="B2408" s="10">
        <v>7.5415130000000001</v>
      </c>
      <c r="C2408" s="2">
        <v>4.8702050000000003</v>
      </c>
    </row>
    <row r="2409" spans="1:3" ht="12.95" customHeight="1" x14ac:dyDescent="0.2">
      <c r="A2409" s="9">
        <v>37834</v>
      </c>
      <c r="B2409" s="10">
        <v>7.5413040000000002</v>
      </c>
      <c r="C2409" s="2">
        <v>4.872903</v>
      </c>
    </row>
    <row r="2410" spans="1:3" ht="12.95" customHeight="1" x14ac:dyDescent="0.2">
      <c r="A2410" s="9">
        <v>37835</v>
      </c>
      <c r="B2410" s="10">
        <v>7.536708</v>
      </c>
      <c r="C2410" s="2">
        <v>4.9063920000000003</v>
      </c>
    </row>
    <row r="2411" spans="1:3" ht="12.95" customHeight="1" x14ac:dyDescent="0.2">
      <c r="A2411" s="9">
        <v>37836</v>
      </c>
      <c r="B2411" s="10">
        <v>7.536708</v>
      </c>
      <c r="C2411" s="2">
        <v>4.9063920000000003</v>
      </c>
    </row>
    <row r="2412" spans="1:3" ht="12.95" customHeight="1" x14ac:dyDescent="0.2">
      <c r="A2412" s="9">
        <v>37837</v>
      </c>
      <c r="B2412" s="10">
        <v>7.536708</v>
      </c>
      <c r="C2412" s="2">
        <v>4.9063920000000003</v>
      </c>
    </row>
    <row r="2413" spans="1:3" ht="12.95" customHeight="1" x14ac:dyDescent="0.2">
      <c r="A2413" s="9">
        <v>37838</v>
      </c>
      <c r="B2413" s="10">
        <v>7.5308469999999996</v>
      </c>
      <c r="C2413" s="2">
        <v>4.9044920000000003</v>
      </c>
    </row>
    <row r="2414" spans="1:3" ht="12.95" customHeight="1" x14ac:dyDescent="0.2">
      <c r="A2414" s="9">
        <v>37839</v>
      </c>
      <c r="B2414" s="10">
        <v>7.5308469999999996</v>
      </c>
      <c r="C2414" s="2">
        <v>4.9044920000000003</v>
      </c>
    </row>
    <row r="2415" spans="1:3" ht="12.95" customHeight="1" x14ac:dyDescent="0.2">
      <c r="A2415" s="9">
        <v>37840</v>
      </c>
      <c r="B2415" s="10">
        <v>7.5469119999999998</v>
      </c>
      <c r="C2415" s="2">
        <v>4.9226479999999997</v>
      </c>
    </row>
    <row r="2416" spans="1:3" ht="12.95" customHeight="1" x14ac:dyDescent="0.2">
      <c r="A2416" s="9">
        <v>37841</v>
      </c>
      <c r="B2416" s="10">
        <v>7.5514679999999998</v>
      </c>
      <c r="C2416" s="2">
        <v>4.9121629999999996</v>
      </c>
    </row>
    <row r="2417" spans="1:3" ht="12.95" customHeight="1" x14ac:dyDescent="0.2">
      <c r="A2417" s="9">
        <v>37842</v>
      </c>
      <c r="B2417" s="10">
        <v>7.5610720000000002</v>
      </c>
      <c r="C2417" s="2">
        <v>4.91873</v>
      </c>
    </row>
    <row r="2418" spans="1:3" ht="12.95" customHeight="1" x14ac:dyDescent="0.2">
      <c r="A2418" s="9">
        <v>37843</v>
      </c>
      <c r="B2418" s="10">
        <v>7.5610720000000002</v>
      </c>
      <c r="C2418" s="2">
        <v>4.91873</v>
      </c>
    </row>
    <row r="2419" spans="1:3" ht="12.95" customHeight="1" x14ac:dyDescent="0.2">
      <c r="A2419" s="9">
        <v>37844</v>
      </c>
      <c r="B2419" s="10">
        <v>7.5610720000000002</v>
      </c>
      <c r="C2419" s="2">
        <v>4.91873</v>
      </c>
    </row>
    <row r="2420" spans="1:3" ht="12.95" customHeight="1" x14ac:dyDescent="0.2">
      <c r="A2420" s="9">
        <v>37845</v>
      </c>
      <c r="B2420" s="10">
        <v>7.5632520000000003</v>
      </c>
      <c r="C2420" s="2">
        <v>4.92239</v>
      </c>
    </row>
    <row r="2421" spans="1:3" ht="12.95" customHeight="1" x14ac:dyDescent="0.2">
      <c r="A2421" s="9">
        <v>37846</v>
      </c>
      <c r="B2421" s="10">
        <v>7.5540979999999998</v>
      </c>
      <c r="C2421" s="2">
        <v>4.8988959999999997</v>
      </c>
    </row>
    <row r="2422" spans="1:3" ht="12.95" customHeight="1" x14ac:dyDescent="0.2">
      <c r="A2422" s="9">
        <v>37847</v>
      </c>
      <c r="B2422" s="10">
        <v>7.5556729999999996</v>
      </c>
      <c r="C2422" s="2">
        <v>4.8904030000000001</v>
      </c>
    </row>
    <row r="2423" spans="1:3" ht="12.95" customHeight="1" x14ac:dyDescent="0.2">
      <c r="A2423" s="9">
        <v>37848</v>
      </c>
      <c r="B2423" s="10">
        <v>7.5410130000000004</v>
      </c>
      <c r="C2423" s="2">
        <v>4.873659</v>
      </c>
    </row>
    <row r="2424" spans="1:3" ht="12.95" customHeight="1" x14ac:dyDescent="0.2">
      <c r="A2424" s="9">
        <v>37849</v>
      </c>
      <c r="B2424" s="10">
        <v>7.5410130000000004</v>
      </c>
      <c r="C2424" s="2">
        <v>4.8739800000000004</v>
      </c>
    </row>
    <row r="2425" spans="1:3" ht="12.95" customHeight="1" x14ac:dyDescent="0.2">
      <c r="A2425" s="9">
        <v>37850</v>
      </c>
      <c r="B2425" s="10">
        <v>7.5410130000000004</v>
      </c>
      <c r="C2425" s="2">
        <v>4.835407</v>
      </c>
    </row>
    <row r="2426" spans="1:3" ht="12.95" customHeight="1" x14ac:dyDescent="0.2">
      <c r="A2426" s="9">
        <v>37851</v>
      </c>
      <c r="B2426" s="10">
        <v>7.5410130000000004</v>
      </c>
      <c r="C2426" s="2">
        <v>4.835407</v>
      </c>
    </row>
    <row r="2427" spans="1:3" ht="12.95" customHeight="1" x14ac:dyDescent="0.2">
      <c r="A2427" s="9">
        <v>37852</v>
      </c>
      <c r="B2427" s="10">
        <v>7.5307899999999997</v>
      </c>
      <c r="C2427" s="2">
        <v>4.835407</v>
      </c>
    </row>
    <row r="2428" spans="1:3" ht="12.95" customHeight="1" x14ac:dyDescent="0.2">
      <c r="A2428" s="9">
        <v>37853</v>
      </c>
      <c r="B2428" s="10">
        <v>7.4890790000000003</v>
      </c>
      <c r="C2428" s="2">
        <v>4.835407</v>
      </c>
    </row>
    <row r="2429" spans="1:3" ht="12.95" customHeight="1" x14ac:dyDescent="0.2">
      <c r="A2429" s="9">
        <v>37854</v>
      </c>
      <c r="B2429" s="10">
        <v>7.469341</v>
      </c>
      <c r="C2429" s="2">
        <v>4.8376580000000002</v>
      </c>
    </row>
    <row r="2430" spans="1:3" ht="12.95" customHeight="1" x14ac:dyDescent="0.2">
      <c r="A2430" s="9">
        <v>37855</v>
      </c>
      <c r="B2430" s="10">
        <v>7.4750620000000003</v>
      </c>
      <c r="C2430" s="2">
        <v>4.846698</v>
      </c>
    </row>
    <row r="2431" spans="1:3" ht="12.95" customHeight="1" x14ac:dyDescent="0.2">
      <c r="A2431" s="9">
        <v>37856</v>
      </c>
      <c r="B2431" s="10">
        <v>7.4691239999999999</v>
      </c>
      <c r="C2431" s="2">
        <v>4.8419059999999998</v>
      </c>
    </row>
    <row r="2432" spans="1:3" ht="12.95" customHeight="1" x14ac:dyDescent="0.2">
      <c r="A2432" s="9">
        <v>37857</v>
      </c>
      <c r="B2432" s="10">
        <v>7.4691239999999999</v>
      </c>
      <c r="C2432" s="2">
        <v>4.8419059999999998</v>
      </c>
    </row>
    <row r="2433" spans="1:3" ht="12.95" customHeight="1" x14ac:dyDescent="0.2">
      <c r="A2433" s="9">
        <v>37858</v>
      </c>
      <c r="B2433" s="10">
        <v>7.4691239999999999</v>
      </c>
      <c r="C2433" s="2">
        <v>4.8419059999999998</v>
      </c>
    </row>
    <row r="2434" spans="1:3" ht="12.95" customHeight="1" x14ac:dyDescent="0.2">
      <c r="A2434" s="9">
        <v>37859</v>
      </c>
      <c r="B2434" s="10">
        <v>7.4466999999999999</v>
      </c>
      <c r="C2434" s="2">
        <v>4.8320679999999996</v>
      </c>
    </row>
    <row r="2435" spans="1:3" ht="12.95" customHeight="1" x14ac:dyDescent="0.2">
      <c r="A2435" s="9">
        <v>37860</v>
      </c>
      <c r="B2435" s="10">
        <v>7.470739</v>
      </c>
      <c r="C2435" s="2">
        <v>4.8555429999999999</v>
      </c>
    </row>
    <row r="2436" spans="1:3" ht="12.95" customHeight="1" x14ac:dyDescent="0.2">
      <c r="A2436" s="9">
        <v>37861</v>
      </c>
      <c r="B2436" s="10">
        <v>7.4429619999999996</v>
      </c>
      <c r="C2436" s="2">
        <v>4.8478880000000002</v>
      </c>
    </row>
    <row r="2437" spans="1:3" ht="12.95" customHeight="1" x14ac:dyDescent="0.2">
      <c r="A2437" s="9">
        <v>37862</v>
      </c>
      <c r="B2437" s="10">
        <v>7.4701320000000004</v>
      </c>
      <c r="C2437" s="2">
        <v>4.8510499999999999</v>
      </c>
    </row>
    <row r="2438" spans="1:3" ht="12.95" customHeight="1" x14ac:dyDescent="0.2">
      <c r="A2438" s="9">
        <v>37863</v>
      </c>
      <c r="B2438" s="10">
        <v>7.4578959999999999</v>
      </c>
      <c r="C2438" s="2">
        <v>4.8531890000000004</v>
      </c>
    </row>
    <row r="2439" spans="1:3" ht="12.95" customHeight="1" x14ac:dyDescent="0.2">
      <c r="A2439" s="9">
        <v>37864</v>
      </c>
      <c r="B2439" s="10">
        <v>7.4578959999999999</v>
      </c>
      <c r="C2439" s="2">
        <v>4.8531890000000004</v>
      </c>
    </row>
    <row r="2440" spans="1:3" ht="12.95" customHeight="1" x14ac:dyDescent="0.2">
      <c r="A2440" s="9">
        <v>37865</v>
      </c>
      <c r="B2440" s="10">
        <v>7.4578959999999999</v>
      </c>
      <c r="C2440" s="2">
        <v>4.8531890000000004</v>
      </c>
    </row>
    <row r="2441" spans="1:3" ht="12.95" customHeight="1" x14ac:dyDescent="0.2">
      <c r="A2441" s="9">
        <v>37866</v>
      </c>
      <c r="B2441" s="10">
        <v>7.4797200000000004</v>
      </c>
      <c r="C2441" s="2">
        <v>4.8626449999999997</v>
      </c>
    </row>
    <row r="2442" spans="1:3" ht="12.95" customHeight="1" x14ac:dyDescent="0.2">
      <c r="A2442" s="9">
        <v>37867</v>
      </c>
      <c r="B2442" s="10">
        <v>7.471101</v>
      </c>
      <c r="C2442" s="2">
        <v>4.8674840000000001</v>
      </c>
    </row>
    <row r="2443" spans="1:3" ht="12.95" customHeight="1" x14ac:dyDescent="0.2">
      <c r="A2443" s="9">
        <v>37868</v>
      </c>
      <c r="B2443" s="10">
        <v>7.4681629999999997</v>
      </c>
      <c r="C2443" s="2">
        <v>4.8741440000000003</v>
      </c>
    </row>
    <row r="2444" spans="1:3" ht="12.95" customHeight="1" x14ac:dyDescent="0.2">
      <c r="A2444" s="9">
        <v>37869</v>
      </c>
      <c r="B2444" s="10">
        <v>7.4923130000000002</v>
      </c>
      <c r="C2444" s="2">
        <v>4.8711479999999998</v>
      </c>
    </row>
    <row r="2445" spans="1:3" ht="12.95" customHeight="1" x14ac:dyDescent="0.2">
      <c r="A2445" s="9">
        <v>37870</v>
      </c>
      <c r="B2445" s="10">
        <v>7.4882929999999996</v>
      </c>
      <c r="C2445" s="2">
        <v>4.8650549999999999</v>
      </c>
    </row>
    <row r="2446" spans="1:3" ht="12.95" customHeight="1" x14ac:dyDescent="0.2">
      <c r="A2446" s="9">
        <v>37871</v>
      </c>
      <c r="B2446" s="10">
        <v>7.4882929999999996</v>
      </c>
      <c r="C2446" s="2">
        <v>4.8650549999999999</v>
      </c>
    </row>
    <row r="2447" spans="1:3" ht="12.95" customHeight="1" x14ac:dyDescent="0.2">
      <c r="A2447" s="9">
        <v>37872</v>
      </c>
      <c r="B2447" s="10">
        <v>7.4882929999999996</v>
      </c>
      <c r="C2447" s="2">
        <v>4.8650549999999999</v>
      </c>
    </row>
    <row r="2448" spans="1:3" ht="12.95" customHeight="1" x14ac:dyDescent="0.2">
      <c r="A2448" s="9">
        <v>37873</v>
      </c>
      <c r="B2448" s="10">
        <v>7.5048620000000001</v>
      </c>
      <c r="C2448" s="2">
        <v>4.878673</v>
      </c>
    </row>
    <row r="2449" spans="1:3" ht="12.95" customHeight="1" x14ac:dyDescent="0.2">
      <c r="A2449" s="9">
        <v>37874</v>
      </c>
      <c r="B2449" s="10">
        <v>7.495018</v>
      </c>
      <c r="C2449" s="2">
        <v>4.8561730000000001</v>
      </c>
    </row>
    <row r="2450" spans="1:3" ht="12.95" customHeight="1" x14ac:dyDescent="0.2">
      <c r="A2450" s="9">
        <v>37875</v>
      </c>
      <c r="B2450" s="10">
        <v>7.4773300000000003</v>
      </c>
      <c r="C2450" s="2">
        <v>4.8284450000000003</v>
      </c>
    </row>
    <row r="2451" spans="1:3" ht="12.95" customHeight="1" x14ac:dyDescent="0.2">
      <c r="A2451" s="9">
        <v>37876</v>
      </c>
      <c r="B2451" s="10">
        <v>7.4832859999999997</v>
      </c>
      <c r="C2451" s="2">
        <v>4.8238810000000001</v>
      </c>
    </row>
    <row r="2452" spans="1:3" ht="12.95" customHeight="1" x14ac:dyDescent="0.2">
      <c r="A2452" s="9">
        <v>37877</v>
      </c>
      <c r="B2452" s="10">
        <v>7.4784540000000002</v>
      </c>
      <c r="C2452" s="2">
        <v>4.8133189999999999</v>
      </c>
    </row>
    <row r="2453" spans="1:3" ht="12.95" customHeight="1" x14ac:dyDescent="0.2">
      <c r="A2453" s="9">
        <v>37878</v>
      </c>
      <c r="B2453" s="10">
        <v>7.4784540000000002</v>
      </c>
      <c r="C2453" s="2">
        <v>4.8133189999999999</v>
      </c>
    </row>
    <row r="2454" spans="1:3" ht="12.95" customHeight="1" x14ac:dyDescent="0.2">
      <c r="A2454" s="9">
        <v>37879</v>
      </c>
      <c r="B2454" s="10">
        <v>7.4784540000000002</v>
      </c>
      <c r="C2454" s="2">
        <v>4.8133189999999999</v>
      </c>
    </row>
    <row r="2455" spans="1:3" ht="12.95" customHeight="1" x14ac:dyDescent="0.2">
      <c r="A2455" s="9">
        <v>37880</v>
      </c>
      <c r="B2455" s="10">
        <v>7.4703670000000004</v>
      </c>
      <c r="C2455" s="2">
        <v>4.7951519999999999</v>
      </c>
    </row>
    <row r="2456" spans="1:3" ht="12.95" customHeight="1" x14ac:dyDescent="0.2">
      <c r="A2456" s="9">
        <v>37881</v>
      </c>
      <c r="B2456" s="10">
        <v>7.4893169999999998</v>
      </c>
      <c r="C2456" s="2">
        <v>4.8073160000000001</v>
      </c>
    </row>
    <row r="2457" spans="1:3" ht="12.95" customHeight="1" x14ac:dyDescent="0.2">
      <c r="A2457" s="9">
        <v>37882</v>
      </c>
      <c r="B2457" s="10">
        <v>7.4746889999999997</v>
      </c>
      <c r="C2457" s="2">
        <v>4.8205140000000002</v>
      </c>
    </row>
    <row r="2458" spans="1:3" ht="12.95" customHeight="1" x14ac:dyDescent="0.2">
      <c r="A2458" s="9">
        <v>37883</v>
      </c>
      <c r="B2458" s="10">
        <v>7.4710539999999996</v>
      </c>
      <c r="C2458" s="2">
        <v>4.7943619999999996</v>
      </c>
    </row>
    <row r="2459" spans="1:3" ht="12.95" customHeight="1" x14ac:dyDescent="0.2">
      <c r="A2459" s="9">
        <v>37884</v>
      </c>
      <c r="B2459" s="10">
        <v>7.4842680000000001</v>
      </c>
      <c r="C2459" s="2">
        <v>4.8003770000000001</v>
      </c>
    </row>
    <row r="2460" spans="1:3" ht="12.95" customHeight="1" x14ac:dyDescent="0.2">
      <c r="A2460" s="9">
        <v>37885</v>
      </c>
      <c r="B2460" s="10">
        <v>7.4842680000000001</v>
      </c>
      <c r="C2460" s="2">
        <v>4.8003770000000001</v>
      </c>
    </row>
    <row r="2461" spans="1:3" ht="12.95" customHeight="1" x14ac:dyDescent="0.2">
      <c r="A2461" s="9">
        <v>37886</v>
      </c>
      <c r="B2461" s="10">
        <v>7.4842680000000001</v>
      </c>
      <c r="C2461" s="2">
        <v>4.8003770000000001</v>
      </c>
    </row>
    <row r="2462" spans="1:3" ht="12.95" customHeight="1" x14ac:dyDescent="0.2">
      <c r="A2462" s="9">
        <v>37887</v>
      </c>
      <c r="B2462" s="10">
        <v>7.4897900000000002</v>
      </c>
      <c r="C2462" s="2">
        <v>4.8255850000000002</v>
      </c>
    </row>
    <row r="2463" spans="1:3" ht="12.95" customHeight="1" x14ac:dyDescent="0.2">
      <c r="A2463" s="9">
        <v>37888</v>
      </c>
      <c r="B2463" s="10">
        <v>7.5232739999999998</v>
      </c>
      <c r="C2463" s="2">
        <v>4.8490330000000004</v>
      </c>
    </row>
    <row r="2464" spans="1:3" ht="12.95" customHeight="1" x14ac:dyDescent="0.2">
      <c r="A2464" s="9">
        <v>37889</v>
      </c>
      <c r="B2464" s="10">
        <v>7.5314839999999998</v>
      </c>
      <c r="C2464" s="2">
        <v>4.8508849999999999</v>
      </c>
    </row>
    <row r="2465" spans="1:3" ht="12.95" customHeight="1" x14ac:dyDescent="0.2">
      <c r="A2465" s="9">
        <v>37890</v>
      </c>
      <c r="B2465" s="10">
        <v>7.5470040000000003</v>
      </c>
      <c r="C2465" s="2">
        <v>4.8690350000000002</v>
      </c>
    </row>
    <row r="2466" spans="1:3" ht="12.95" customHeight="1" x14ac:dyDescent="0.2">
      <c r="A2466" s="9">
        <v>37891</v>
      </c>
      <c r="B2466" s="10">
        <v>7.5668740000000003</v>
      </c>
      <c r="C2466" s="2">
        <v>4.8992389999999997</v>
      </c>
    </row>
    <row r="2467" spans="1:3" ht="12.95" customHeight="1" x14ac:dyDescent="0.2">
      <c r="A2467" s="9">
        <v>37892</v>
      </c>
      <c r="B2467" s="10">
        <v>7.5668740000000003</v>
      </c>
      <c r="C2467" s="2">
        <v>4.8992389999999997</v>
      </c>
    </row>
    <row r="2468" spans="1:3" ht="12.95" customHeight="1" x14ac:dyDescent="0.2">
      <c r="A2468" s="9">
        <v>37893</v>
      </c>
      <c r="B2468" s="10">
        <v>7.5668740000000003</v>
      </c>
      <c r="C2468" s="2">
        <v>4.8992389999999997</v>
      </c>
    </row>
    <row r="2469" spans="1:3" ht="12.95" customHeight="1" x14ac:dyDescent="0.2">
      <c r="A2469" s="9">
        <v>37894</v>
      </c>
      <c r="B2469" s="10">
        <v>7.5713699999999999</v>
      </c>
      <c r="C2469" s="2">
        <v>4.9148779999999999</v>
      </c>
    </row>
    <row r="2470" spans="1:3" ht="12.95" customHeight="1" x14ac:dyDescent="0.2">
      <c r="A2470" s="9">
        <v>37895</v>
      </c>
      <c r="B2470" s="10">
        <v>7.5596990000000002</v>
      </c>
      <c r="C2470" s="2">
        <v>4.915279</v>
      </c>
    </row>
    <row r="2471" spans="1:3" ht="12.95" customHeight="1" x14ac:dyDescent="0.2">
      <c r="A2471" s="9">
        <v>37896</v>
      </c>
      <c r="B2471" s="10">
        <v>7.5690730000000004</v>
      </c>
      <c r="C2471" s="2">
        <v>4.9156209999999998</v>
      </c>
    </row>
    <row r="2472" spans="1:3" ht="12.95" customHeight="1" x14ac:dyDescent="0.2">
      <c r="A2472" s="9">
        <v>37897</v>
      </c>
      <c r="B2472" s="10">
        <v>7.5576569999999998</v>
      </c>
      <c r="C2472" s="2">
        <v>4.902158</v>
      </c>
    </row>
    <row r="2473" spans="1:3" ht="12.95" customHeight="1" x14ac:dyDescent="0.2">
      <c r="A2473" s="9">
        <v>37898</v>
      </c>
      <c r="B2473" s="10">
        <v>7.5663859999999996</v>
      </c>
      <c r="C2473" s="2">
        <v>4.9011440000000004</v>
      </c>
    </row>
    <row r="2474" spans="1:3" ht="12.95" customHeight="1" x14ac:dyDescent="0.2">
      <c r="A2474" s="9">
        <v>37899</v>
      </c>
      <c r="B2474" s="10">
        <v>7.5663859999999996</v>
      </c>
      <c r="C2474" s="2">
        <v>4.9011440000000004</v>
      </c>
    </row>
    <row r="2475" spans="1:3" ht="12.95" customHeight="1" x14ac:dyDescent="0.2">
      <c r="A2475" s="9">
        <v>37900</v>
      </c>
      <c r="B2475" s="10">
        <v>7.5663859999999996</v>
      </c>
      <c r="C2475" s="2">
        <v>4.9011440000000004</v>
      </c>
    </row>
    <row r="2476" spans="1:3" ht="12.95" customHeight="1" x14ac:dyDescent="0.2">
      <c r="A2476" s="9">
        <v>37901</v>
      </c>
      <c r="B2476" s="10">
        <v>7.5707969999999998</v>
      </c>
      <c r="C2476" s="2">
        <v>4.8979730000000004</v>
      </c>
    </row>
    <row r="2477" spans="1:3" ht="12.95" customHeight="1" x14ac:dyDescent="0.2">
      <c r="A2477" s="9">
        <v>37902</v>
      </c>
      <c r="B2477" s="10">
        <v>7.5831330000000001</v>
      </c>
      <c r="C2477" s="2">
        <v>4.8964509999999999</v>
      </c>
    </row>
    <row r="2478" spans="1:3" ht="12.95" customHeight="1" x14ac:dyDescent="0.2">
      <c r="A2478" s="9">
        <v>37903</v>
      </c>
      <c r="B2478" s="10">
        <v>7.5831330000000001</v>
      </c>
      <c r="C2478" s="2">
        <v>4.8964509999999999</v>
      </c>
    </row>
    <row r="2479" spans="1:3" ht="12.95" customHeight="1" x14ac:dyDescent="0.2">
      <c r="A2479" s="9">
        <v>37904</v>
      </c>
      <c r="B2479" s="10">
        <v>7.6060610000000004</v>
      </c>
      <c r="C2479" s="2">
        <v>4.9090360000000004</v>
      </c>
    </row>
    <row r="2480" spans="1:3" ht="12.95" customHeight="1" x14ac:dyDescent="0.2">
      <c r="A2480" s="9">
        <v>37905</v>
      </c>
      <c r="B2480" s="10">
        <v>7.5990869999999999</v>
      </c>
      <c r="C2480" s="2">
        <v>4.9111919999999998</v>
      </c>
    </row>
    <row r="2481" spans="1:3" ht="12.95" customHeight="1" x14ac:dyDescent="0.2">
      <c r="A2481" s="9">
        <v>37906</v>
      </c>
      <c r="B2481" s="10">
        <v>7.5990869999999999</v>
      </c>
      <c r="C2481" s="2">
        <v>4.9111919999999998</v>
      </c>
    </row>
    <row r="2482" spans="1:3" ht="12.95" customHeight="1" x14ac:dyDescent="0.2">
      <c r="A2482" s="9">
        <v>37907</v>
      </c>
      <c r="B2482" s="10">
        <v>7.5990869999999999</v>
      </c>
      <c r="C2482" s="2">
        <v>4.9111919999999998</v>
      </c>
    </row>
    <row r="2483" spans="1:3" ht="12.95" customHeight="1" x14ac:dyDescent="0.2">
      <c r="A2483" s="9">
        <v>37908</v>
      </c>
      <c r="B2483" s="10">
        <v>7.5964720000000003</v>
      </c>
      <c r="C2483" s="2">
        <v>4.9091839999999998</v>
      </c>
    </row>
    <row r="2484" spans="1:3" ht="12.95" customHeight="1" x14ac:dyDescent="0.2">
      <c r="A2484" s="9">
        <v>37909</v>
      </c>
      <c r="B2484" s="10">
        <v>7.5945520000000002</v>
      </c>
      <c r="C2484" s="2">
        <v>4.9047739999999997</v>
      </c>
    </row>
    <row r="2485" spans="1:3" ht="12.95" customHeight="1" x14ac:dyDescent="0.2">
      <c r="A2485" s="9">
        <v>37910</v>
      </c>
      <c r="B2485" s="10">
        <v>7.5988749999999996</v>
      </c>
      <c r="C2485" s="2">
        <v>4.9174110000000004</v>
      </c>
    </row>
    <row r="2486" spans="1:3" ht="12.95" customHeight="1" x14ac:dyDescent="0.2">
      <c r="A2486" s="9">
        <v>37911</v>
      </c>
      <c r="B2486" s="10">
        <v>7.6032659999999996</v>
      </c>
      <c r="C2486" s="2">
        <v>4.9113530000000001</v>
      </c>
    </row>
    <row r="2487" spans="1:3" ht="12.95" customHeight="1" x14ac:dyDescent="0.2">
      <c r="A2487" s="9">
        <v>37912</v>
      </c>
      <c r="B2487" s="10">
        <v>7.6111649999999997</v>
      </c>
      <c r="C2487" s="2">
        <v>4.9116970000000002</v>
      </c>
    </row>
    <row r="2488" spans="1:3" ht="12.95" customHeight="1" x14ac:dyDescent="0.2">
      <c r="A2488" s="9">
        <v>37913</v>
      </c>
      <c r="B2488" s="10">
        <v>7.6111649999999997</v>
      </c>
      <c r="C2488" s="2">
        <v>4.9116970000000002</v>
      </c>
    </row>
    <row r="2489" spans="1:3" ht="12.95" customHeight="1" x14ac:dyDescent="0.2">
      <c r="A2489" s="9">
        <v>37914</v>
      </c>
      <c r="B2489" s="10">
        <v>7.6111649999999997</v>
      </c>
      <c r="C2489" s="2">
        <v>4.9116970000000002</v>
      </c>
    </row>
    <row r="2490" spans="1:3" ht="12.95" customHeight="1" x14ac:dyDescent="0.2">
      <c r="A2490" s="9">
        <v>37915</v>
      </c>
      <c r="B2490" s="10">
        <v>7.6053829999999998</v>
      </c>
      <c r="C2490" s="2">
        <v>4.9006910000000001</v>
      </c>
    </row>
    <row r="2491" spans="1:3" ht="12.95" customHeight="1" x14ac:dyDescent="0.2">
      <c r="A2491" s="9">
        <v>37916</v>
      </c>
      <c r="B2491" s="10">
        <v>7.6099600000000001</v>
      </c>
      <c r="C2491" s="2">
        <v>4.9004830000000004</v>
      </c>
    </row>
    <row r="2492" spans="1:3" ht="12.95" customHeight="1" x14ac:dyDescent="0.2">
      <c r="A2492" s="9">
        <v>37917</v>
      </c>
      <c r="B2492" s="10">
        <v>7.6010090000000003</v>
      </c>
      <c r="C2492" s="2">
        <v>4.8931430000000002</v>
      </c>
    </row>
    <row r="2493" spans="1:3" ht="12.95" customHeight="1" x14ac:dyDescent="0.2">
      <c r="A2493" s="9">
        <v>37918</v>
      </c>
      <c r="B2493" s="10">
        <v>7.5985449999999997</v>
      </c>
      <c r="C2493" s="2">
        <v>4.9152889999999996</v>
      </c>
    </row>
    <row r="2494" spans="1:3" ht="12.95" customHeight="1" x14ac:dyDescent="0.2">
      <c r="A2494" s="9">
        <v>37919</v>
      </c>
      <c r="B2494" s="10">
        <v>7.6007899999999999</v>
      </c>
      <c r="C2494" s="2">
        <v>4.9129269999999998</v>
      </c>
    </row>
    <row r="2495" spans="1:3" ht="12.95" customHeight="1" x14ac:dyDescent="0.2">
      <c r="A2495" s="9">
        <v>37920</v>
      </c>
      <c r="B2495" s="10">
        <v>7.6007899999999999</v>
      </c>
      <c r="C2495" s="2">
        <v>4.9129269999999998</v>
      </c>
    </row>
    <row r="2496" spans="1:3" ht="12.95" customHeight="1" x14ac:dyDescent="0.2">
      <c r="A2496" s="9">
        <v>37921</v>
      </c>
      <c r="B2496" s="10">
        <v>7.6007899999999999</v>
      </c>
      <c r="C2496" s="2">
        <v>4.9129269999999998</v>
      </c>
    </row>
    <row r="2497" spans="1:3" ht="12.95" customHeight="1" x14ac:dyDescent="0.2">
      <c r="A2497" s="9">
        <v>37922</v>
      </c>
      <c r="B2497" s="10">
        <v>7.5963219999999998</v>
      </c>
      <c r="C2497" s="2">
        <v>4.9106740000000002</v>
      </c>
    </row>
    <row r="2498" spans="1:3" ht="12.95" customHeight="1" x14ac:dyDescent="0.2">
      <c r="A2498" s="9">
        <v>37923</v>
      </c>
      <c r="B2498" s="10">
        <v>7.5949819999999999</v>
      </c>
      <c r="C2498" s="2">
        <v>4.9037850000000001</v>
      </c>
    </row>
    <row r="2499" spans="1:3" ht="12.95" customHeight="1" x14ac:dyDescent="0.2">
      <c r="A2499" s="9">
        <v>37924</v>
      </c>
      <c r="B2499" s="10">
        <v>7.5900980000000002</v>
      </c>
      <c r="C2499" s="2">
        <v>4.8921029999999996</v>
      </c>
    </row>
    <row r="2500" spans="1:3" ht="12.95" customHeight="1" x14ac:dyDescent="0.2">
      <c r="A2500" s="9">
        <v>37925</v>
      </c>
      <c r="B2500" s="10">
        <v>7.5939860000000001</v>
      </c>
      <c r="C2500" s="2">
        <v>4.8920870000000001</v>
      </c>
    </row>
    <row r="2501" spans="1:3" ht="12.95" customHeight="1" x14ac:dyDescent="0.2">
      <c r="A2501" s="9">
        <v>37926</v>
      </c>
      <c r="B2501" s="10">
        <v>7.595059</v>
      </c>
      <c r="C2501" s="2">
        <v>4.9019360000000001</v>
      </c>
    </row>
    <row r="2502" spans="1:3" ht="12.95" customHeight="1" x14ac:dyDescent="0.2">
      <c r="A2502" s="9">
        <v>37927</v>
      </c>
      <c r="B2502" s="10">
        <v>7.595059</v>
      </c>
      <c r="C2502" s="2">
        <v>4.9019360000000001</v>
      </c>
    </row>
    <row r="2503" spans="1:3" ht="12.95" customHeight="1" x14ac:dyDescent="0.2">
      <c r="A2503" s="9">
        <v>37928</v>
      </c>
      <c r="B2503" s="10">
        <v>7.595059</v>
      </c>
      <c r="C2503" s="2">
        <v>4.9019360000000001</v>
      </c>
    </row>
    <row r="2504" spans="1:3" ht="12.95" customHeight="1" x14ac:dyDescent="0.2">
      <c r="A2504" s="9">
        <v>37929</v>
      </c>
      <c r="B2504" s="10">
        <v>7.5904239999999996</v>
      </c>
      <c r="C2504" s="2">
        <v>4.8860150000000004</v>
      </c>
    </row>
    <row r="2505" spans="1:3" ht="12.95" customHeight="1" x14ac:dyDescent="0.2">
      <c r="A2505" s="9">
        <v>37930</v>
      </c>
      <c r="B2505" s="10">
        <v>7.589645</v>
      </c>
      <c r="C2505" s="2">
        <v>4.865157</v>
      </c>
    </row>
    <row r="2506" spans="1:3" ht="12.95" customHeight="1" x14ac:dyDescent="0.2">
      <c r="A2506" s="9">
        <v>37931</v>
      </c>
      <c r="B2506" s="10">
        <v>7.578055</v>
      </c>
      <c r="C2506" s="2">
        <v>4.8391159999999998</v>
      </c>
    </row>
    <row r="2507" spans="1:3" ht="12.95" customHeight="1" x14ac:dyDescent="0.2">
      <c r="A2507" s="9">
        <v>37932</v>
      </c>
      <c r="B2507" s="10">
        <v>7.5832410000000001</v>
      </c>
      <c r="C2507" s="2">
        <v>4.8455209999999997</v>
      </c>
    </row>
    <row r="2508" spans="1:3" ht="12.95" customHeight="1" x14ac:dyDescent="0.2">
      <c r="A2508" s="9">
        <v>37933</v>
      </c>
      <c r="B2508" s="10">
        <v>7.5773780000000004</v>
      </c>
      <c r="C2508" s="2">
        <v>4.8294309999999996</v>
      </c>
    </row>
    <row r="2509" spans="1:3" ht="12.95" customHeight="1" x14ac:dyDescent="0.2">
      <c r="A2509" s="9">
        <v>37934</v>
      </c>
      <c r="B2509" s="10">
        <v>7.5773780000000004</v>
      </c>
      <c r="C2509" s="2">
        <v>4.8294309999999996</v>
      </c>
    </row>
    <row r="2510" spans="1:3" ht="12.95" customHeight="1" x14ac:dyDescent="0.2">
      <c r="A2510" s="9">
        <v>37935</v>
      </c>
      <c r="B2510" s="10">
        <v>7.5773780000000004</v>
      </c>
      <c r="C2510" s="2">
        <v>4.8294309999999996</v>
      </c>
    </row>
    <row r="2511" spans="1:3" ht="12.95" customHeight="1" x14ac:dyDescent="0.2">
      <c r="A2511" s="9">
        <v>37936</v>
      </c>
      <c r="B2511" s="10">
        <v>7.5834820000000001</v>
      </c>
      <c r="C2511" s="2">
        <v>4.8244049999999996</v>
      </c>
    </row>
    <row r="2512" spans="1:3" ht="12.95" customHeight="1" x14ac:dyDescent="0.2">
      <c r="A2512" s="9">
        <v>37937</v>
      </c>
      <c r="B2512" s="10">
        <v>7.5826089999999997</v>
      </c>
      <c r="C2512" s="2">
        <v>4.8324569999999998</v>
      </c>
    </row>
    <row r="2513" spans="1:3" ht="12.95" customHeight="1" x14ac:dyDescent="0.2">
      <c r="A2513" s="9">
        <v>37938</v>
      </c>
      <c r="B2513" s="10">
        <v>7.5818909999999997</v>
      </c>
      <c r="C2513" s="2">
        <v>4.8394019999999998</v>
      </c>
    </row>
    <row r="2514" spans="1:3" ht="12.95" customHeight="1" x14ac:dyDescent="0.2">
      <c r="A2514" s="9">
        <v>37939</v>
      </c>
      <c r="B2514" s="10">
        <v>7.5903729999999996</v>
      </c>
      <c r="C2514" s="2">
        <v>4.8318630000000002</v>
      </c>
    </row>
    <row r="2515" spans="1:3" ht="12.95" customHeight="1" x14ac:dyDescent="0.2">
      <c r="A2515" s="9">
        <v>37940</v>
      </c>
      <c r="B2515" s="10">
        <v>7.587358</v>
      </c>
      <c r="C2515" s="2">
        <v>4.8367170000000002</v>
      </c>
    </row>
    <row r="2516" spans="1:3" ht="12.95" customHeight="1" x14ac:dyDescent="0.2">
      <c r="A2516" s="9">
        <v>37941</v>
      </c>
      <c r="B2516" s="10">
        <v>7.587358</v>
      </c>
      <c r="C2516" s="2">
        <v>4.8367170000000002</v>
      </c>
    </row>
    <row r="2517" spans="1:3" ht="12.95" customHeight="1" x14ac:dyDescent="0.2">
      <c r="A2517" s="9">
        <v>37942</v>
      </c>
      <c r="B2517" s="10">
        <v>7.587358</v>
      </c>
      <c r="C2517" s="2">
        <v>4.8367170000000002</v>
      </c>
    </row>
    <row r="2518" spans="1:3" ht="12.95" customHeight="1" x14ac:dyDescent="0.2">
      <c r="A2518" s="9">
        <v>37943</v>
      </c>
      <c r="B2518" s="10">
        <v>7.5991400000000002</v>
      </c>
      <c r="C2518" s="2">
        <v>4.8743679999999996</v>
      </c>
    </row>
    <row r="2519" spans="1:3" ht="12.95" customHeight="1" x14ac:dyDescent="0.2">
      <c r="A2519" s="9">
        <v>37944</v>
      </c>
      <c r="B2519" s="10">
        <v>7.6178509999999999</v>
      </c>
      <c r="C2519" s="2">
        <v>4.89642</v>
      </c>
    </row>
    <row r="2520" spans="1:3" ht="12.95" customHeight="1" x14ac:dyDescent="0.2">
      <c r="A2520" s="9">
        <v>37945</v>
      </c>
      <c r="B2520" s="10">
        <v>7.6353879999999998</v>
      </c>
      <c r="C2520" s="2">
        <v>4.9241510000000002</v>
      </c>
    </row>
    <row r="2521" spans="1:3" ht="12.95" customHeight="1" x14ac:dyDescent="0.2">
      <c r="A2521" s="9">
        <v>37946</v>
      </c>
      <c r="B2521" s="10">
        <v>7.6594139999999999</v>
      </c>
      <c r="C2521" s="2">
        <v>4.940283</v>
      </c>
    </row>
    <row r="2522" spans="1:3" ht="12.95" customHeight="1" x14ac:dyDescent="0.2">
      <c r="A2522" s="9">
        <v>37947</v>
      </c>
      <c r="B2522" s="10">
        <v>7.6447669999999999</v>
      </c>
      <c r="C2522" s="2">
        <v>4.9464680000000003</v>
      </c>
    </row>
    <row r="2523" spans="1:3" ht="12.95" customHeight="1" x14ac:dyDescent="0.2">
      <c r="A2523" s="9">
        <v>37948</v>
      </c>
      <c r="B2523" s="10">
        <v>7.6447669999999999</v>
      </c>
      <c r="C2523" s="2">
        <v>4.9464680000000003</v>
      </c>
    </row>
    <row r="2524" spans="1:3" ht="12.95" customHeight="1" x14ac:dyDescent="0.2">
      <c r="A2524" s="9">
        <v>37949</v>
      </c>
      <c r="B2524" s="10">
        <v>7.6447669999999999</v>
      </c>
      <c r="C2524" s="2">
        <v>4.9464680000000003</v>
      </c>
    </row>
    <row r="2525" spans="1:3" ht="12.95" customHeight="1" x14ac:dyDescent="0.2">
      <c r="A2525" s="9">
        <v>37950</v>
      </c>
      <c r="B2525" s="10">
        <v>7.6403379999999999</v>
      </c>
      <c r="C2525" s="2">
        <v>4.9260719999999996</v>
      </c>
    </row>
    <row r="2526" spans="1:3" ht="12.95" customHeight="1" x14ac:dyDescent="0.2">
      <c r="A2526" s="9">
        <v>37951</v>
      </c>
      <c r="B2526" s="10">
        <v>7.6435019999999998</v>
      </c>
      <c r="C2526" s="2">
        <v>4.9217659999999999</v>
      </c>
    </row>
    <row r="2527" spans="1:3" ht="12.95" customHeight="1" x14ac:dyDescent="0.2">
      <c r="A2527" s="9">
        <v>37952</v>
      </c>
      <c r="B2527" s="10">
        <v>7.6504060000000003</v>
      </c>
      <c r="C2527" s="2">
        <v>4.9332000000000003</v>
      </c>
    </row>
    <row r="2528" spans="1:3" ht="12.95" customHeight="1" x14ac:dyDescent="0.2">
      <c r="A2528" s="9">
        <v>37953</v>
      </c>
      <c r="B2528" s="10">
        <v>7.6580849999999998</v>
      </c>
      <c r="C2528" s="2">
        <v>4.9461250000000003</v>
      </c>
    </row>
    <row r="2529" spans="1:3" ht="12.95" customHeight="1" x14ac:dyDescent="0.2">
      <c r="A2529" s="9">
        <v>37954</v>
      </c>
      <c r="B2529" s="10">
        <v>7.6551479999999996</v>
      </c>
      <c r="C2529" s="2">
        <v>4.949662</v>
      </c>
    </row>
    <row r="2530" spans="1:3" ht="12.95" customHeight="1" x14ac:dyDescent="0.2">
      <c r="A2530" s="9">
        <v>37955</v>
      </c>
      <c r="B2530" s="10">
        <v>7.6551479999999996</v>
      </c>
      <c r="C2530" s="2">
        <v>4.949662</v>
      </c>
    </row>
    <row r="2531" spans="1:3" ht="12.95" customHeight="1" x14ac:dyDescent="0.2">
      <c r="A2531" s="9">
        <v>37956</v>
      </c>
      <c r="B2531" s="10">
        <v>7.6551479999999996</v>
      </c>
      <c r="C2531" s="2">
        <v>4.949662</v>
      </c>
    </row>
    <row r="2532" spans="1:3" ht="12.95" customHeight="1" x14ac:dyDescent="0.2">
      <c r="A2532" s="9">
        <v>37957</v>
      </c>
      <c r="B2532" s="10">
        <v>7.660158</v>
      </c>
      <c r="C2532" s="2">
        <v>4.9372590000000001</v>
      </c>
    </row>
    <row r="2533" spans="1:3" ht="12.95" customHeight="1" x14ac:dyDescent="0.2">
      <c r="A2533" s="9">
        <v>37958</v>
      </c>
      <c r="B2533" s="10">
        <v>7.6732630000000004</v>
      </c>
      <c r="C2533" s="2">
        <v>4.9288689999999997</v>
      </c>
    </row>
    <row r="2534" spans="1:3" ht="12.95" customHeight="1" x14ac:dyDescent="0.2">
      <c r="A2534" s="9">
        <v>37959</v>
      </c>
      <c r="B2534" s="10">
        <v>7.6753489999999998</v>
      </c>
      <c r="C2534" s="2">
        <v>4.9286260000000004</v>
      </c>
    </row>
    <row r="2535" spans="1:3" ht="12.95" customHeight="1" x14ac:dyDescent="0.2">
      <c r="A2535" s="9">
        <v>37960</v>
      </c>
      <c r="B2535" s="10">
        <v>7.7030830000000003</v>
      </c>
      <c r="C2535" s="2">
        <v>4.9448470000000002</v>
      </c>
    </row>
    <row r="2536" spans="1:3" ht="12.95" customHeight="1" x14ac:dyDescent="0.2">
      <c r="A2536" s="9">
        <v>37961</v>
      </c>
      <c r="B2536" s="10">
        <v>7.6999649999999997</v>
      </c>
      <c r="C2536" s="2">
        <v>4.9463379999999999</v>
      </c>
    </row>
    <row r="2537" spans="1:3" ht="12.95" customHeight="1" x14ac:dyDescent="0.2">
      <c r="A2537" s="9">
        <v>37962</v>
      </c>
      <c r="B2537" s="10">
        <v>7.6999649999999997</v>
      </c>
      <c r="C2537" s="2">
        <v>4.9463379999999999</v>
      </c>
    </row>
    <row r="2538" spans="1:3" ht="12.95" customHeight="1" x14ac:dyDescent="0.2">
      <c r="A2538" s="9">
        <v>37963</v>
      </c>
      <c r="B2538" s="10">
        <v>7.6999649999999997</v>
      </c>
      <c r="C2538" s="2">
        <v>4.9463379999999999</v>
      </c>
    </row>
    <row r="2539" spans="1:3" ht="12.95" customHeight="1" x14ac:dyDescent="0.2">
      <c r="A2539" s="9">
        <v>37964</v>
      </c>
      <c r="B2539" s="10">
        <v>7.7052820000000004</v>
      </c>
      <c r="C2539" s="2">
        <v>4.9733960000000002</v>
      </c>
    </row>
    <row r="2540" spans="1:3" ht="12.95" customHeight="1" x14ac:dyDescent="0.2">
      <c r="A2540" s="9">
        <v>37965</v>
      </c>
      <c r="B2540" s="10">
        <v>7.7036800000000003</v>
      </c>
      <c r="C2540" s="2">
        <v>4.9775020000000003</v>
      </c>
    </row>
    <row r="2541" spans="1:3" ht="12.95" customHeight="1" x14ac:dyDescent="0.2">
      <c r="A2541" s="9">
        <v>37966</v>
      </c>
      <c r="B2541" s="10">
        <v>7.7094040000000001</v>
      </c>
      <c r="C2541" s="2">
        <v>4.9831320000000003</v>
      </c>
    </row>
    <row r="2542" spans="1:3" ht="12.95" customHeight="1" x14ac:dyDescent="0.2">
      <c r="A2542" s="9">
        <v>37967</v>
      </c>
      <c r="B2542" s="10">
        <v>7.7086880000000004</v>
      </c>
      <c r="C2542" s="2">
        <v>4.9659779999999998</v>
      </c>
    </row>
    <row r="2543" spans="1:3" ht="12.95" customHeight="1" x14ac:dyDescent="0.2">
      <c r="A2543" s="9">
        <v>37968</v>
      </c>
      <c r="B2543" s="10">
        <v>7.699039</v>
      </c>
      <c r="C2543" s="2">
        <v>4.9700000800000002</v>
      </c>
    </row>
    <row r="2544" spans="1:3" ht="12.95" customHeight="1" x14ac:dyDescent="0.2">
      <c r="A2544" s="9">
        <v>37969</v>
      </c>
      <c r="B2544" s="10">
        <v>7.699039</v>
      </c>
      <c r="C2544" s="2">
        <v>4.9700000800000002</v>
      </c>
    </row>
    <row r="2545" spans="1:3" ht="12.95" customHeight="1" x14ac:dyDescent="0.2">
      <c r="A2545" s="9">
        <v>37970</v>
      </c>
      <c r="B2545" s="10">
        <v>7.699039</v>
      </c>
      <c r="C2545" s="2">
        <v>4.9700000800000002</v>
      </c>
    </row>
    <row r="2546" spans="1:3" ht="12.95" customHeight="1" x14ac:dyDescent="0.2">
      <c r="A2546" s="9">
        <v>37971</v>
      </c>
      <c r="B2546" s="10">
        <v>7.700469</v>
      </c>
      <c r="C2546" s="2">
        <v>4.9629219999999998</v>
      </c>
    </row>
    <row r="2547" spans="1:3" ht="12.95" customHeight="1" x14ac:dyDescent="0.2">
      <c r="A2547" s="9">
        <v>37972</v>
      </c>
      <c r="B2547" s="10">
        <v>7.691154</v>
      </c>
      <c r="C2547" s="2">
        <v>4.9495810000000002</v>
      </c>
    </row>
    <row r="2548" spans="1:3" ht="12.95" customHeight="1" x14ac:dyDescent="0.2">
      <c r="A2548" s="9">
        <v>37973</v>
      </c>
      <c r="B2548" s="10">
        <v>7.6752849999999997</v>
      </c>
      <c r="C2548" s="2">
        <v>4.9396870000000002</v>
      </c>
    </row>
    <row r="2549" spans="1:3" ht="12.95" customHeight="1" x14ac:dyDescent="0.2">
      <c r="A2549" s="9">
        <v>37974</v>
      </c>
      <c r="B2549" s="10">
        <v>7.6528850000000004</v>
      </c>
      <c r="C2549" s="2">
        <v>4.918939</v>
      </c>
    </row>
    <row r="2550" spans="1:3" ht="12.95" customHeight="1" x14ac:dyDescent="0.2">
      <c r="A2550" s="9">
        <v>37975</v>
      </c>
      <c r="B2550" s="10">
        <v>7.6328430000000003</v>
      </c>
      <c r="C2550" s="2">
        <v>4.9079490000000003</v>
      </c>
    </row>
    <row r="2551" spans="1:3" ht="12.95" customHeight="1" x14ac:dyDescent="0.2">
      <c r="A2551" s="9">
        <v>37976</v>
      </c>
      <c r="B2551" s="10">
        <v>7.6328430000000003</v>
      </c>
      <c r="C2551" s="2">
        <v>4.9079490000000003</v>
      </c>
    </row>
    <row r="2552" spans="1:3" ht="12.95" customHeight="1" x14ac:dyDescent="0.2">
      <c r="A2552" s="9">
        <v>37977</v>
      </c>
      <c r="B2552" s="10">
        <v>7.6328430000000003</v>
      </c>
      <c r="C2552" s="2">
        <v>4.9079490000000003</v>
      </c>
    </row>
    <row r="2553" spans="1:3" ht="12.95" customHeight="1" x14ac:dyDescent="0.2">
      <c r="A2553" s="9">
        <v>37978</v>
      </c>
      <c r="B2553" s="10">
        <v>7.6429470000000004</v>
      </c>
      <c r="C2553" s="2">
        <v>4.9150780000000003</v>
      </c>
    </row>
    <row r="2554" spans="1:3" ht="12.95" customHeight="1" x14ac:dyDescent="0.2">
      <c r="A2554" s="9">
        <v>37979</v>
      </c>
      <c r="B2554" s="10">
        <v>7.6366569999999996</v>
      </c>
      <c r="C2554" s="2">
        <v>4.8927839999999998</v>
      </c>
    </row>
    <row r="2555" spans="1:3" ht="12.95" customHeight="1" x14ac:dyDescent="0.2">
      <c r="A2555" s="9">
        <v>37980</v>
      </c>
      <c r="B2555" s="10">
        <v>7.639335</v>
      </c>
      <c r="C2555" s="2">
        <v>4.900779</v>
      </c>
    </row>
    <row r="2556" spans="1:3" ht="12.95" customHeight="1" x14ac:dyDescent="0.2">
      <c r="A2556" s="9">
        <v>37981</v>
      </c>
      <c r="B2556" s="10">
        <v>7.639335</v>
      </c>
      <c r="C2556" s="2">
        <v>4.900779</v>
      </c>
    </row>
    <row r="2557" spans="1:3" ht="12.95" customHeight="1" x14ac:dyDescent="0.2">
      <c r="A2557" s="9">
        <v>37982</v>
      </c>
      <c r="B2557" s="10">
        <v>7.639335</v>
      </c>
      <c r="C2557" s="2">
        <v>4.900779</v>
      </c>
    </row>
    <row r="2558" spans="1:3" ht="12.95" customHeight="1" x14ac:dyDescent="0.2">
      <c r="A2558" s="9">
        <v>37983</v>
      </c>
      <c r="B2558" s="10">
        <v>7.639335</v>
      </c>
      <c r="C2558" s="2">
        <v>4.900779</v>
      </c>
    </row>
    <row r="2559" spans="1:3" ht="12.95" customHeight="1" x14ac:dyDescent="0.2">
      <c r="A2559" s="9">
        <v>37984</v>
      </c>
      <c r="B2559" s="10">
        <v>7.639335</v>
      </c>
      <c r="C2559" s="2">
        <v>4.900779</v>
      </c>
    </row>
    <row r="2560" spans="1:3" ht="12.95" customHeight="1" x14ac:dyDescent="0.2">
      <c r="A2560" s="9">
        <v>37985</v>
      </c>
      <c r="B2560" s="10">
        <v>7.6446300000000003</v>
      </c>
      <c r="C2560" s="2">
        <v>4.9022889999999997</v>
      </c>
    </row>
    <row r="2561" spans="1:3" ht="12.95" customHeight="1" x14ac:dyDescent="0.2">
      <c r="A2561" s="9">
        <v>37986</v>
      </c>
      <c r="B2561" s="10">
        <v>7.646909</v>
      </c>
      <c r="C2561" s="2">
        <v>4.9015510000000004</v>
      </c>
    </row>
    <row r="2562" spans="1:3" ht="12.95" customHeight="1" x14ac:dyDescent="0.2">
      <c r="A2562" s="9">
        <v>37987</v>
      </c>
      <c r="B2562" s="10">
        <v>7.6495350000000002</v>
      </c>
      <c r="C2562" s="2">
        <v>4.9085830000000001</v>
      </c>
    </row>
    <row r="2563" spans="1:3" ht="12.95" customHeight="1" x14ac:dyDescent="0.2">
      <c r="A2563" s="9">
        <v>37988</v>
      </c>
      <c r="B2563" s="10">
        <v>7.6495350000000002</v>
      </c>
      <c r="C2563" s="2">
        <v>4.9085830000000001</v>
      </c>
    </row>
    <row r="2564" spans="1:3" ht="12.95" customHeight="1" x14ac:dyDescent="0.2">
      <c r="A2564" s="9">
        <v>37989</v>
      </c>
      <c r="B2564" s="10">
        <v>7.6496329999999997</v>
      </c>
      <c r="C2564" s="2">
        <v>4.9039250000000001</v>
      </c>
    </row>
    <row r="2565" spans="1:3" ht="12.95" customHeight="1" x14ac:dyDescent="0.2">
      <c r="A2565" s="9">
        <v>37990</v>
      </c>
      <c r="B2565" s="10">
        <v>7.6496329999999997</v>
      </c>
      <c r="C2565" s="2">
        <v>4.9039250000000001</v>
      </c>
    </row>
    <row r="2566" spans="1:3" ht="12.95" customHeight="1" x14ac:dyDescent="0.2">
      <c r="A2566" s="9">
        <v>37991</v>
      </c>
      <c r="B2566" s="10">
        <v>7.6496329999999997</v>
      </c>
      <c r="C2566" s="2">
        <v>4.9039250000000001</v>
      </c>
    </row>
    <row r="2567" spans="1:3" ht="12.95" customHeight="1" x14ac:dyDescent="0.2">
      <c r="A2567" s="9">
        <v>37992</v>
      </c>
      <c r="B2567" s="10">
        <v>7.6604419999999998</v>
      </c>
      <c r="C2567" s="2">
        <v>4.9061370000000002</v>
      </c>
    </row>
    <row r="2568" spans="1:3" ht="12.95" customHeight="1" x14ac:dyDescent="0.2">
      <c r="A2568" s="9">
        <v>37993</v>
      </c>
      <c r="B2568" s="10">
        <v>7.6604419999999998</v>
      </c>
      <c r="C2568" s="2">
        <v>4.9061370000000002</v>
      </c>
    </row>
    <row r="2569" spans="1:3" ht="12.95" customHeight="1" x14ac:dyDescent="0.2">
      <c r="A2569" s="9">
        <v>37994</v>
      </c>
      <c r="B2569" s="10">
        <v>7.667643</v>
      </c>
      <c r="C2569" s="2">
        <v>4.8860279999999996</v>
      </c>
    </row>
    <row r="2570" spans="1:3" ht="12.95" customHeight="1" x14ac:dyDescent="0.2">
      <c r="A2570" s="9">
        <v>37995</v>
      </c>
      <c r="B2570" s="10">
        <v>7.688815</v>
      </c>
      <c r="C2570" s="2">
        <v>4.902018</v>
      </c>
    </row>
    <row r="2571" spans="1:3" ht="12.95" customHeight="1" x14ac:dyDescent="0.2">
      <c r="A2571" s="9">
        <v>37996</v>
      </c>
      <c r="B2571" s="10">
        <v>7.7016840000000002</v>
      </c>
      <c r="C2571" s="2">
        <v>4.9171189999999996</v>
      </c>
    </row>
    <row r="2572" spans="1:3" ht="12.95" customHeight="1" x14ac:dyDescent="0.2">
      <c r="A2572" s="9">
        <v>37997</v>
      </c>
      <c r="B2572" s="10">
        <v>7.7016840000000002</v>
      </c>
      <c r="C2572" s="2">
        <v>4.9171189999999996</v>
      </c>
    </row>
    <row r="2573" spans="1:3" ht="12.95" customHeight="1" x14ac:dyDescent="0.2">
      <c r="A2573" s="9">
        <v>37998</v>
      </c>
      <c r="B2573" s="10">
        <v>7.7016840000000002</v>
      </c>
      <c r="C2573" s="2">
        <v>4.9171189999999996</v>
      </c>
    </row>
    <row r="2574" spans="1:3" ht="12.95" customHeight="1" x14ac:dyDescent="0.2">
      <c r="A2574" s="9">
        <v>37999</v>
      </c>
      <c r="B2574" s="10">
        <v>7.6999998099999996</v>
      </c>
      <c r="C2574" s="2">
        <v>4.917916</v>
      </c>
    </row>
    <row r="2575" spans="1:3" ht="12.95" customHeight="1" x14ac:dyDescent="0.2">
      <c r="A2575" s="9">
        <v>38000</v>
      </c>
      <c r="B2575" s="10">
        <v>7.7109209999999999</v>
      </c>
      <c r="C2575" s="2">
        <v>4.9312019999999999</v>
      </c>
    </row>
    <row r="2576" spans="1:3" ht="12.95" customHeight="1" x14ac:dyDescent="0.2">
      <c r="A2576" s="9">
        <v>38001</v>
      </c>
      <c r="B2576" s="10">
        <v>7.708596</v>
      </c>
      <c r="C2576" s="2">
        <v>4.9357129999999998</v>
      </c>
    </row>
    <row r="2577" spans="1:3" ht="12.95" customHeight="1" x14ac:dyDescent="0.2">
      <c r="A2577" s="9">
        <v>38002</v>
      </c>
      <c r="B2577" s="10">
        <v>7.7171349999999999</v>
      </c>
      <c r="C2577" s="2">
        <v>4.9370710000000004</v>
      </c>
    </row>
    <row r="2578" spans="1:3" ht="12.95" customHeight="1" x14ac:dyDescent="0.2">
      <c r="A2578" s="9">
        <v>38003</v>
      </c>
      <c r="B2578" s="10">
        <v>7.717695</v>
      </c>
      <c r="C2578" s="2">
        <v>4.9257689999999998</v>
      </c>
    </row>
    <row r="2579" spans="1:3" ht="12.95" customHeight="1" x14ac:dyDescent="0.2">
      <c r="A2579" s="9">
        <v>38004</v>
      </c>
      <c r="B2579" s="10">
        <v>7.717695</v>
      </c>
      <c r="C2579" s="2">
        <v>4.9257689999999998</v>
      </c>
    </row>
    <row r="2580" spans="1:3" ht="12.95" customHeight="1" x14ac:dyDescent="0.2">
      <c r="A2580" s="9">
        <v>38005</v>
      </c>
      <c r="B2580" s="10">
        <v>7.717695</v>
      </c>
      <c r="C2580" s="2">
        <v>4.9257689999999998</v>
      </c>
    </row>
    <row r="2581" spans="1:3" ht="12.95" customHeight="1" x14ac:dyDescent="0.2">
      <c r="A2581" s="9">
        <v>38006</v>
      </c>
      <c r="B2581" s="10">
        <v>7.701886</v>
      </c>
      <c r="C2581" s="2">
        <v>4.9062849999999996</v>
      </c>
    </row>
    <row r="2582" spans="1:3" ht="12.95" customHeight="1" x14ac:dyDescent="0.2">
      <c r="A2582" s="9">
        <v>38007</v>
      </c>
      <c r="B2582" s="10">
        <v>7.7113310000000004</v>
      </c>
      <c r="C2582" s="2">
        <v>4.9069880000000001</v>
      </c>
    </row>
    <row r="2583" spans="1:3" ht="12.95" customHeight="1" x14ac:dyDescent="0.2">
      <c r="A2583" s="9">
        <v>38008</v>
      </c>
      <c r="B2583" s="10">
        <v>7.7046770000000002</v>
      </c>
      <c r="C2583" s="2">
        <v>4.9143239999999997</v>
      </c>
    </row>
    <row r="2584" spans="1:3" ht="12.95" customHeight="1" x14ac:dyDescent="0.2">
      <c r="A2584" s="9">
        <v>38009</v>
      </c>
      <c r="B2584" s="10">
        <v>7.7086370000000004</v>
      </c>
      <c r="C2584" s="2">
        <v>4.9149690000000001</v>
      </c>
    </row>
    <row r="2585" spans="1:3" ht="12.95" customHeight="1" x14ac:dyDescent="0.2">
      <c r="A2585" s="9">
        <v>38010</v>
      </c>
      <c r="B2585" s="10">
        <v>7.7092479999999997</v>
      </c>
      <c r="C2585" s="2">
        <v>4.9147319999999999</v>
      </c>
    </row>
    <row r="2586" spans="1:3" ht="12.95" customHeight="1" x14ac:dyDescent="0.2">
      <c r="A2586" s="9">
        <v>38011</v>
      </c>
      <c r="B2586" s="10">
        <v>7.7092479999999997</v>
      </c>
      <c r="C2586" s="2">
        <v>4.9147319999999999</v>
      </c>
    </row>
    <row r="2587" spans="1:3" ht="12.95" customHeight="1" x14ac:dyDescent="0.2">
      <c r="A2587" s="9">
        <v>38012</v>
      </c>
      <c r="B2587" s="10">
        <v>7.7092479999999997</v>
      </c>
      <c r="C2587" s="2">
        <v>4.9147319999999999</v>
      </c>
    </row>
    <row r="2588" spans="1:3" ht="12.95" customHeight="1" x14ac:dyDescent="0.2">
      <c r="A2588" s="9">
        <v>38013</v>
      </c>
      <c r="B2588" s="10">
        <v>7.7068810000000001</v>
      </c>
      <c r="C2588" s="2">
        <v>4.927988</v>
      </c>
    </row>
    <row r="2589" spans="1:3" ht="12.95" customHeight="1" x14ac:dyDescent="0.2">
      <c r="A2589" s="9">
        <v>38014</v>
      </c>
      <c r="B2589" s="10">
        <v>7.6856540000000004</v>
      </c>
      <c r="C2589" s="2">
        <v>4.9028159999999996</v>
      </c>
    </row>
    <row r="2590" spans="1:3" ht="12.95" customHeight="1" x14ac:dyDescent="0.2">
      <c r="A2590" s="9">
        <v>38015</v>
      </c>
      <c r="B2590" s="10">
        <v>7.6840000000000002</v>
      </c>
      <c r="C2590" s="2">
        <v>4.8995730000000002</v>
      </c>
    </row>
    <row r="2591" spans="1:3" ht="12.95" customHeight="1" x14ac:dyDescent="0.2">
      <c r="A2591" s="9">
        <v>38016</v>
      </c>
      <c r="B2591" s="10">
        <v>7.6833200000000001</v>
      </c>
      <c r="C2591" s="2">
        <v>4.9132369999999996</v>
      </c>
    </row>
    <row r="2592" spans="1:3" ht="12.95" customHeight="1" x14ac:dyDescent="0.2">
      <c r="A2592" s="9">
        <v>38017</v>
      </c>
      <c r="B2592" s="10">
        <v>7.6702490000000001</v>
      </c>
      <c r="C2592" s="2">
        <v>4.9108450000000001</v>
      </c>
    </row>
    <row r="2593" spans="1:3" ht="12.95" customHeight="1" x14ac:dyDescent="0.2">
      <c r="A2593" s="9">
        <v>38018</v>
      </c>
      <c r="B2593" s="10">
        <v>7.6702490000000001</v>
      </c>
      <c r="C2593" s="2">
        <v>4.9108450000000001</v>
      </c>
    </row>
    <row r="2594" spans="1:3" ht="12.95" customHeight="1" x14ac:dyDescent="0.2">
      <c r="A2594" s="9">
        <v>38019</v>
      </c>
      <c r="B2594" s="10">
        <v>7.6702490000000001</v>
      </c>
      <c r="C2594" s="2">
        <v>4.9108450000000001</v>
      </c>
    </row>
    <row r="2595" spans="1:3" ht="12.95" customHeight="1" x14ac:dyDescent="0.2">
      <c r="A2595" s="9">
        <v>38020</v>
      </c>
      <c r="B2595" s="10">
        <v>7.6675599999999999</v>
      </c>
      <c r="C2595" s="2">
        <v>4.8884670000000003</v>
      </c>
    </row>
    <row r="2596" spans="1:3" ht="12.95" customHeight="1" x14ac:dyDescent="0.2">
      <c r="A2596" s="9">
        <v>38021</v>
      </c>
      <c r="B2596" s="10">
        <v>7.6719169999999997</v>
      </c>
      <c r="C2596" s="2">
        <v>4.8996789999999999</v>
      </c>
    </row>
    <row r="2597" spans="1:3" ht="12.95" customHeight="1" x14ac:dyDescent="0.2">
      <c r="A2597" s="9">
        <v>38022</v>
      </c>
      <c r="B2597" s="10">
        <v>7.6714488000000003</v>
      </c>
      <c r="C2597" s="2">
        <v>4.8915949999999997</v>
      </c>
    </row>
    <row r="2598" spans="1:3" ht="12.95" customHeight="1" x14ac:dyDescent="0.2">
      <c r="A2598" s="9">
        <v>38023</v>
      </c>
      <c r="B2598" s="10">
        <v>7.6503379999999996</v>
      </c>
      <c r="C2598" s="2">
        <v>4.8768649999999996</v>
      </c>
    </row>
    <row r="2599" spans="1:3" ht="12.95" customHeight="1" x14ac:dyDescent="0.2">
      <c r="A2599" s="9">
        <v>38024</v>
      </c>
      <c r="B2599" s="10">
        <v>7.6349169999999997</v>
      </c>
      <c r="C2599" s="2">
        <v>4.8614560000000004</v>
      </c>
    </row>
    <row r="2600" spans="1:3" ht="12.95" customHeight="1" x14ac:dyDescent="0.2">
      <c r="A2600" s="9">
        <v>38025</v>
      </c>
      <c r="B2600" s="10">
        <v>7.6349169999999997</v>
      </c>
      <c r="C2600" s="2">
        <v>4.8614560000000004</v>
      </c>
    </row>
    <row r="2601" spans="1:3" ht="12.95" customHeight="1" x14ac:dyDescent="0.2">
      <c r="A2601" s="9">
        <v>38026</v>
      </c>
      <c r="B2601" s="10">
        <v>7.6349169999999997</v>
      </c>
      <c r="C2601" s="2">
        <v>4.8614560000000004</v>
      </c>
    </row>
    <row r="2602" spans="1:3" ht="12.95" customHeight="1" x14ac:dyDescent="0.2">
      <c r="A2602" s="9">
        <v>38027</v>
      </c>
      <c r="B2602" s="10">
        <v>7.6428010000000004</v>
      </c>
      <c r="C2602" s="2">
        <v>4.8698870000000003</v>
      </c>
    </row>
    <row r="2603" spans="1:3" ht="12.95" customHeight="1" x14ac:dyDescent="0.2">
      <c r="A2603" s="9">
        <v>38028</v>
      </c>
      <c r="B2603" s="10">
        <v>7.6378779999999997</v>
      </c>
      <c r="C2603" s="2">
        <v>4.8710959999999996</v>
      </c>
    </row>
    <row r="2604" spans="1:3" ht="12.95" customHeight="1" x14ac:dyDescent="0.2">
      <c r="A2604" s="9">
        <v>38029</v>
      </c>
      <c r="B2604" s="10">
        <v>7.6432190000000002</v>
      </c>
      <c r="C2604" s="2">
        <v>4.862717</v>
      </c>
    </row>
    <row r="2605" spans="1:3" ht="12.95" customHeight="1" x14ac:dyDescent="0.2">
      <c r="A2605" s="9">
        <v>38030</v>
      </c>
      <c r="B2605" s="10">
        <v>7.650226</v>
      </c>
      <c r="C2605" s="2">
        <v>4.8511259999999998</v>
      </c>
    </row>
    <row r="2606" spans="1:3" ht="12.95" customHeight="1" x14ac:dyDescent="0.2">
      <c r="A2606" s="9">
        <v>38031</v>
      </c>
      <c r="B2606" s="10">
        <v>7.6641209999999997</v>
      </c>
      <c r="C2606" s="2">
        <v>4.8568569999999998</v>
      </c>
    </row>
    <row r="2607" spans="1:3" ht="12.95" customHeight="1" x14ac:dyDescent="0.2">
      <c r="A2607" s="9">
        <v>38032</v>
      </c>
      <c r="B2607" s="10">
        <v>7.6641209999999997</v>
      </c>
      <c r="C2607" s="2">
        <v>4.8568569999999998</v>
      </c>
    </row>
    <row r="2608" spans="1:3" ht="12.95" customHeight="1" x14ac:dyDescent="0.2">
      <c r="A2608" s="9">
        <v>38033</v>
      </c>
      <c r="B2608" s="10">
        <v>7.6641209999999997</v>
      </c>
      <c r="C2608" s="2">
        <v>4.8568569999999998</v>
      </c>
    </row>
    <row r="2609" spans="1:3" ht="12.95" customHeight="1" x14ac:dyDescent="0.2">
      <c r="A2609" s="9">
        <v>38034</v>
      </c>
      <c r="B2609" s="10">
        <v>7.6556259999999998</v>
      </c>
      <c r="C2609" s="2">
        <v>4.85609</v>
      </c>
    </row>
    <row r="2610" spans="1:3" ht="12.95" customHeight="1" x14ac:dyDescent="0.2">
      <c r="A2610" s="9">
        <v>38035</v>
      </c>
      <c r="B2610" s="10">
        <v>7.6547489999999998</v>
      </c>
      <c r="C2610" s="2">
        <v>4.8641730000000001</v>
      </c>
    </row>
    <row r="2611" spans="1:3" ht="12.95" customHeight="1" x14ac:dyDescent="0.2">
      <c r="A2611" s="9">
        <v>38036</v>
      </c>
      <c r="B2611" s="10">
        <v>7.6634289999999998</v>
      </c>
      <c r="C2611" s="2">
        <v>4.8665960000000004</v>
      </c>
    </row>
    <row r="2612" spans="1:3" ht="12.95" customHeight="1" x14ac:dyDescent="0.2">
      <c r="A2612" s="9">
        <v>38037</v>
      </c>
      <c r="B2612" s="10">
        <v>7.6597010000000001</v>
      </c>
      <c r="C2612" s="2">
        <v>4.8614499999999996</v>
      </c>
    </row>
    <row r="2613" spans="1:3" ht="12.95" customHeight="1" x14ac:dyDescent="0.2">
      <c r="A2613" s="9">
        <v>38038</v>
      </c>
      <c r="B2613" s="10">
        <v>7.6441369999999997</v>
      </c>
      <c r="C2613" s="2">
        <v>4.850956</v>
      </c>
    </row>
    <row r="2614" spans="1:3" ht="12.95" customHeight="1" x14ac:dyDescent="0.2">
      <c r="A2614" s="9">
        <v>38039</v>
      </c>
      <c r="B2614" s="10">
        <v>7.6441369999999997</v>
      </c>
      <c r="C2614" s="2">
        <v>4.850956</v>
      </c>
    </row>
    <row r="2615" spans="1:3" ht="12.95" customHeight="1" x14ac:dyDescent="0.2">
      <c r="A2615" s="9">
        <v>38040</v>
      </c>
      <c r="B2615" s="10">
        <v>7.6441369999999997</v>
      </c>
      <c r="C2615" s="2">
        <v>4.850956</v>
      </c>
    </row>
    <row r="2616" spans="1:3" ht="12.95" customHeight="1" x14ac:dyDescent="0.2">
      <c r="A2616" s="9">
        <v>38041</v>
      </c>
      <c r="B2616" s="10">
        <v>7.6570200000000002</v>
      </c>
      <c r="C2616" s="2">
        <v>4.8538949999999996</v>
      </c>
    </row>
    <row r="2617" spans="1:3" ht="12.95" customHeight="1" x14ac:dyDescent="0.2">
      <c r="A2617" s="9">
        <v>38042</v>
      </c>
      <c r="B2617" s="10">
        <v>7.6507259999999997</v>
      </c>
      <c r="C2617" s="2">
        <v>4.8566789999999997</v>
      </c>
    </row>
    <row r="2618" spans="1:3" ht="12.95" customHeight="1" x14ac:dyDescent="0.2">
      <c r="A2618" s="9">
        <v>38043</v>
      </c>
      <c r="B2618" s="10">
        <v>7.6536629999999999</v>
      </c>
      <c r="C2618" s="2">
        <v>4.8641009999999998</v>
      </c>
    </row>
    <row r="2619" spans="1:3" ht="12.95" customHeight="1" x14ac:dyDescent="0.2">
      <c r="A2619" s="9">
        <v>38044</v>
      </c>
      <c r="B2619" s="10">
        <v>7.6402720000000004</v>
      </c>
      <c r="C2619" s="2">
        <v>4.8552819999999999</v>
      </c>
    </row>
    <row r="2620" spans="1:3" ht="12.95" customHeight="1" x14ac:dyDescent="0.2">
      <c r="A2620" s="9">
        <v>38045</v>
      </c>
      <c r="B2620" s="10">
        <v>7.6072930000000003</v>
      </c>
      <c r="C2620" s="2">
        <v>4.8187069999999999</v>
      </c>
    </row>
    <row r="2621" spans="1:3" ht="12.95" customHeight="1" x14ac:dyDescent="0.2">
      <c r="A2621" s="9">
        <v>38046</v>
      </c>
      <c r="B2621" s="10">
        <v>7.6072930000000003</v>
      </c>
      <c r="C2621" s="2">
        <v>4.8187069999999999</v>
      </c>
    </row>
    <row r="2622" spans="1:3" ht="12.95" customHeight="1" x14ac:dyDescent="0.2">
      <c r="A2622" s="9">
        <v>38047</v>
      </c>
      <c r="B2622" s="10">
        <v>7.6072930000000003</v>
      </c>
      <c r="C2622" s="2">
        <v>4.8187069999999999</v>
      </c>
    </row>
    <row r="2623" spans="1:3" ht="12.95" customHeight="1" x14ac:dyDescent="0.2">
      <c r="A2623" s="9">
        <v>38048</v>
      </c>
      <c r="B2623" s="10">
        <v>7.6013789999999997</v>
      </c>
      <c r="C2623" s="2">
        <v>4.8192349999999999</v>
      </c>
    </row>
    <row r="2624" spans="1:3" ht="12.95" customHeight="1" x14ac:dyDescent="0.2">
      <c r="A2624" s="9">
        <v>38049</v>
      </c>
      <c r="B2624" s="10">
        <v>7.5843569999999998</v>
      </c>
      <c r="C2624" s="2">
        <v>4.7896159999999997</v>
      </c>
    </row>
    <row r="2625" spans="1:3" ht="12.95" customHeight="1" x14ac:dyDescent="0.2">
      <c r="A2625" s="9">
        <v>38050</v>
      </c>
      <c r="B2625" s="10">
        <v>7.5756610000000002</v>
      </c>
      <c r="C2625" s="2">
        <v>4.7929019999999998</v>
      </c>
    </row>
    <row r="2626" spans="1:3" ht="12.95" customHeight="1" x14ac:dyDescent="0.2">
      <c r="A2626" s="9">
        <v>38051</v>
      </c>
      <c r="B2626" s="10">
        <v>7.5644499999999999</v>
      </c>
      <c r="C2626" s="2">
        <v>4.7888232999999998</v>
      </c>
    </row>
    <row r="2627" spans="1:3" ht="12.95" customHeight="1" x14ac:dyDescent="0.2">
      <c r="A2627" s="9">
        <v>38052</v>
      </c>
      <c r="B2627" s="10">
        <v>7.5706800000000003</v>
      </c>
      <c r="C2627" s="2">
        <v>4.7985550000000003</v>
      </c>
    </row>
    <row r="2628" spans="1:3" ht="12.95" customHeight="1" x14ac:dyDescent="0.2">
      <c r="A2628" s="9">
        <v>38053</v>
      </c>
      <c r="B2628" s="10">
        <v>7.5706800000000003</v>
      </c>
      <c r="C2628" s="2">
        <v>4.7985550000000003</v>
      </c>
    </row>
    <row r="2629" spans="1:3" ht="12.95" customHeight="1" x14ac:dyDescent="0.2">
      <c r="A2629" s="9">
        <v>38054</v>
      </c>
      <c r="B2629" s="10">
        <v>7.5706800000000003</v>
      </c>
      <c r="C2629" s="2">
        <v>4.7985550000000003</v>
      </c>
    </row>
    <row r="2630" spans="1:3" ht="12.95" customHeight="1" x14ac:dyDescent="0.2">
      <c r="A2630" s="9">
        <v>38055</v>
      </c>
      <c r="B2630" s="10">
        <v>7.5635260000000004</v>
      </c>
      <c r="C2630" s="2">
        <v>4.7797809999999998</v>
      </c>
    </row>
    <row r="2631" spans="1:3" ht="12.95" customHeight="1" x14ac:dyDescent="0.2">
      <c r="A2631" s="9">
        <v>38056</v>
      </c>
      <c r="B2631" s="10">
        <v>7.5569470000000001</v>
      </c>
      <c r="C2631" s="2">
        <v>4.776529</v>
      </c>
    </row>
    <row r="2632" spans="1:3" ht="12.95" customHeight="1" x14ac:dyDescent="0.2">
      <c r="A2632" s="9">
        <v>38057</v>
      </c>
      <c r="B2632" s="10">
        <v>7.5434960000000002</v>
      </c>
      <c r="C2632" s="2">
        <v>4.7876969999999996</v>
      </c>
    </row>
    <row r="2633" spans="1:3" ht="12.95" customHeight="1" x14ac:dyDescent="0.2">
      <c r="A2633" s="9">
        <v>38058</v>
      </c>
      <c r="B2633" s="10">
        <v>7.5350239999999999</v>
      </c>
      <c r="C2633" s="2">
        <v>4.803356</v>
      </c>
    </row>
    <row r="2634" spans="1:3" ht="12.95" customHeight="1" x14ac:dyDescent="0.2">
      <c r="A2634" s="9">
        <v>38059</v>
      </c>
      <c r="B2634" s="10">
        <v>7.5344629999999997</v>
      </c>
      <c r="C2634" s="2">
        <v>4.8069819999999996</v>
      </c>
    </row>
    <row r="2635" spans="1:3" ht="12.95" customHeight="1" x14ac:dyDescent="0.2">
      <c r="A2635" s="9">
        <v>38060</v>
      </c>
      <c r="B2635" s="10">
        <v>7.5344629999999997</v>
      </c>
      <c r="C2635" s="2">
        <v>4.8069819999999996</v>
      </c>
    </row>
    <row r="2636" spans="1:3" ht="12.95" customHeight="1" x14ac:dyDescent="0.2">
      <c r="A2636" s="9">
        <v>38061</v>
      </c>
      <c r="B2636" s="10">
        <v>7.5344629999999997</v>
      </c>
      <c r="C2636" s="2">
        <v>4.8069819999999996</v>
      </c>
    </row>
    <row r="2637" spans="1:3" ht="12.95" customHeight="1" x14ac:dyDescent="0.2">
      <c r="A2637" s="9">
        <v>38062</v>
      </c>
      <c r="B2637" s="10">
        <v>7.5229710000000001</v>
      </c>
      <c r="C2637" s="2">
        <v>4.8076249999999998</v>
      </c>
    </row>
    <row r="2638" spans="1:3" ht="12.95" customHeight="1" x14ac:dyDescent="0.2">
      <c r="A2638" s="9">
        <v>38063</v>
      </c>
      <c r="B2638" s="10">
        <v>7.5201000000000002</v>
      </c>
      <c r="C2638" s="2">
        <v>4.8018010000000002</v>
      </c>
    </row>
    <row r="2639" spans="1:3" ht="12.95" customHeight="1" x14ac:dyDescent="0.2">
      <c r="A2639" s="9">
        <v>38064</v>
      </c>
      <c r="B2639" s="10">
        <v>7.501118</v>
      </c>
      <c r="C2639" s="2">
        <v>4.7875399999999999</v>
      </c>
    </row>
    <row r="2640" spans="1:3" ht="12.95" customHeight="1" x14ac:dyDescent="0.2">
      <c r="A2640" s="9">
        <v>38065</v>
      </c>
      <c r="B2640" s="10">
        <v>7.4842969999999998</v>
      </c>
      <c r="C2640" s="2">
        <v>4.789644</v>
      </c>
    </row>
    <row r="2641" spans="1:3" ht="12.95" customHeight="1" x14ac:dyDescent="0.2">
      <c r="A2641" s="9">
        <v>38066</v>
      </c>
      <c r="B2641" s="10">
        <v>7.4535119999999999</v>
      </c>
      <c r="C2641" s="2">
        <v>4.7831049999999999</v>
      </c>
    </row>
    <row r="2642" spans="1:3" ht="12.95" customHeight="1" x14ac:dyDescent="0.2">
      <c r="A2642" s="9">
        <v>38067</v>
      </c>
      <c r="B2642" s="10">
        <v>7.4535119999999999</v>
      </c>
      <c r="C2642" s="2">
        <v>4.7831049999999999</v>
      </c>
    </row>
    <row r="2643" spans="1:3" ht="12.95" customHeight="1" x14ac:dyDescent="0.2">
      <c r="A2643" s="9">
        <v>38068</v>
      </c>
      <c r="B2643" s="10">
        <v>7.4535119999999999</v>
      </c>
      <c r="C2643" s="2">
        <v>4.7831049999999999</v>
      </c>
    </row>
    <row r="2644" spans="1:3" ht="12.95" customHeight="1" x14ac:dyDescent="0.2">
      <c r="A2644" s="9">
        <v>38069</v>
      </c>
      <c r="B2644" s="10">
        <v>7.4543239999999997</v>
      </c>
      <c r="C2644" s="2">
        <v>4.7897730000000003</v>
      </c>
    </row>
    <row r="2645" spans="1:3" ht="12.95" customHeight="1" x14ac:dyDescent="0.2">
      <c r="A2645" s="9">
        <v>38070</v>
      </c>
      <c r="B2645" s="10">
        <v>7.4341889999999999</v>
      </c>
      <c r="C2645" s="2">
        <v>4.7953229999999998</v>
      </c>
    </row>
    <row r="2646" spans="1:3" ht="12.95" customHeight="1" x14ac:dyDescent="0.2">
      <c r="A2646" s="9">
        <v>38071</v>
      </c>
      <c r="B2646" s="10">
        <v>7.4316849999999999</v>
      </c>
      <c r="C2646" s="2">
        <v>4.784141</v>
      </c>
    </row>
    <row r="2647" spans="1:3" ht="12.95" customHeight="1" x14ac:dyDescent="0.2">
      <c r="A2647" s="9">
        <v>38072</v>
      </c>
      <c r="B2647" s="10">
        <v>7.4125360000000002</v>
      </c>
      <c r="C2647" s="2">
        <v>4.7779660000000002</v>
      </c>
    </row>
    <row r="2648" spans="1:3" ht="12.95" customHeight="1" x14ac:dyDescent="0.2">
      <c r="A2648" s="9">
        <v>38073</v>
      </c>
      <c r="B2648" s="10">
        <v>7.3890909999999996</v>
      </c>
      <c r="C2648" s="2">
        <v>4.749689</v>
      </c>
    </row>
    <row r="2649" spans="1:3" ht="12.95" customHeight="1" x14ac:dyDescent="0.2">
      <c r="A2649" s="9">
        <v>38074</v>
      </c>
      <c r="B2649" s="10">
        <v>7.3890909999999996</v>
      </c>
      <c r="C2649" s="2">
        <v>4.749689</v>
      </c>
    </row>
    <row r="2650" spans="1:3" ht="12.95" customHeight="1" x14ac:dyDescent="0.2">
      <c r="A2650" s="9">
        <v>38075</v>
      </c>
      <c r="B2650" s="10">
        <v>7.3890909999999996</v>
      </c>
      <c r="C2650" s="2">
        <v>4.749689</v>
      </c>
    </row>
    <row r="2651" spans="1:3" ht="12.95" customHeight="1" x14ac:dyDescent="0.2">
      <c r="A2651" s="9">
        <v>38076</v>
      </c>
      <c r="B2651" s="10">
        <v>7.3849179999999999</v>
      </c>
      <c r="C2651" s="2">
        <v>4.7393900000000002</v>
      </c>
    </row>
    <row r="2652" spans="1:3" ht="12.95" customHeight="1" x14ac:dyDescent="0.2">
      <c r="A2652" s="9">
        <v>38077</v>
      </c>
      <c r="B2652" s="10">
        <v>7.3954399999999998</v>
      </c>
      <c r="C2652" s="2">
        <v>4.7406670000000002</v>
      </c>
    </row>
    <row r="2653" spans="1:3" ht="12.95" customHeight="1" x14ac:dyDescent="0.2">
      <c r="A2653" s="9">
        <v>38078</v>
      </c>
      <c r="B2653" s="10">
        <v>7.4169229999999997</v>
      </c>
      <c r="C2653" s="2">
        <v>4.7523049999999998</v>
      </c>
    </row>
    <row r="2654" spans="1:3" ht="12.95" customHeight="1" x14ac:dyDescent="0.2">
      <c r="A2654" s="9">
        <v>38079</v>
      </c>
      <c r="B2654" s="10">
        <v>7.4519780000000004</v>
      </c>
      <c r="C2654" s="2">
        <v>4.7815070000000004</v>
      </c>
    </row>
    <row r="2655" spans="1:3" ht="12.95" customHeight="1" x14ac:dyDescent="0.2">
      <c r="A2655" s="9">
        <v>38080</v>
      </c>
      <c r="B2655" s="10">
        <v>7.4740260000000003</v>
      </c>
      <c r="C2655" s="2">
        <v>4.7833769999999998</v>
      </c>
    </row>
    <row r="2656" spans="1:3" ht="12.95" customHeight="1" x14ac:dyDescent="0.2">
      <c r="A2656" s="9">
        <v>38081</v>
      </c>
      <c r="B2656" s="10">
        <v>7.4740260000000003</v>
      </c>
      <c r="C2656" s="2">
        <v>4.7833769999999998</v>
      </c>
    </row>
    <row r="2657" spans="1:3" ht="12.95" customHeight="1" x14ac:dyDescent="0.2">
      <c r="A2657" s="9">
        <v>38082</v>
      </c>
      <c r="B2657" s="10">
        <v>7.4740260000000003</v>
      </c>
      <c r="C2657" s="2">
        <v>4.7833769999999998</v>
      </c>
    </row>
    <row r="2658" spans="1:3" ht="12.95" customHeight="1" x14ac:dyDescent="0.2">
      <c r="A2658" s="9">
        <v>38083</v>
      </c>
      <c r="B2658" s="10">
        <v>7.5003549999999999</v>
      </c>
      <c r="C2658" s="2">
        <v>4.7922529999999997</v>
      </c>
    </row>
    <row r="2659" spans="1:3" ht="12.95" customHeight="1" x14ac:dyDescent="0.2">
      <c r="A2659" s="9">
        <v>38084</v>
      </c>
      <c r="B2659" s="10">
        <v>7.5059250000000004</v>
      </c>
      <c r="C2659" s="2">
        <v>4.7961179999999999</v>
      </c>
    </row>
    <row r="2660" spans="1:3" ht="12.95" customHeight="1" x14ac:dyDescent="0.2">
      <c r="A2660" s="9">
        <v>38085</v>
      </c>
      <c r="B2660" s="10">
        <v>7.5137799999999997</v>
      </c>
      <c r="C2660" s="2">
        <v>4.8214709999999998</v>
      </c>
    </row>
    <row r="2661" spans="1:3" ht="12.95" customHeight="1" x14ac:dyDescent="0.2">
      <c r="A2661" s="9">
        <v>38086</v>
      </c>
      <c r="B2661" s="10">
        <v>7.5108550000000003</v>
      </c>
      <c r="C2661" s="2">
        <v>4.8316850000000002</v>
      </c>
    </row>
    <row r="2662" spans="1:3" ht="12.95" customHeight="1" x14ac:dyDescent="0.2">
      <c r="A2662" s="9">
        <v>38087</v>
      </c>
      <c r="B2662" s="10">
        <v>7.4994350000000001</v>
      </c>
      <c r="C2662" s="2">
        <v>4.8402190000000003</v>
      </c>
    </row>
    <row r="2663" spans="1:3" ht="12.95" customHeight="1" x14ac:dyDescent="0.2">
      <c r="A2663" s="9">
        <v>38088</v>
      </c>
      <c r="B2663" s="10">
        <v>7.4994350000000001</v>
      </c>
      <c r="C2663" s="2">
        <v>4.8402190000000003</v>
      </c>
    </row>
    <row r="2664" spans="1:3" ht="12.95" customHeight="1" x14ac:dyDescent="0.2">
      <c r="A2664" s="9">
        <v>38089</v>
      </c>
      <c r="B2664" s="10">
        <v>7.4994350000000001</v>
      </c>
      <c r="C2664" s="2">
        <v>4.8402190000000003</v>
      </c>
    </row>
    <row r="2665" spans="1:3" ht="12.95" customHeight="1" x14ac:dyDescent="0.2">
      <c r="A2665" s="9">
        <v>38090</v>
      </c>
      <c r="B2665" s="10">
        <v>7.4994350000000001</v>
      </c>
      <c r="C2665" s="2">
        <v>4.8402190000000003</v>
      </c>
    </row>
    <row r="2666" spans="1:3" ht="12.95" customHeight="1" x14ac:dyDescent="0.2">
      <c r="A2666" s="9">
        <v>38091</v>
      </c>
      <c r="B2666" s="10">
        <v>7.4939539999999996</v>
      </c>
      <c r="C2666" s="2">
        <v>4.837618</v>
      </c>
    </row>
    <row r="2667" spans="1:3" ht="12.95" customHeight="1" x14ac:dyDescent="0.2">
      <c r="A2667" s="9">
        <v>38092</v>
      </c>
      <c r="B2667" s="10">
        <v>7.4824650000000004</v>
      </c>
      <c r="C2667" s="2">
        <v>4.8261510000000003</v>
      </c>
    </row>
    <row r="2668" spans="1:3" ht="12.95" customHeight="1" x14ac:dyDescent="0.2">
      <c r="A2668" s="9">
        <v>38093</v>
      </c>
      <c r="B2668" s="10">
        <v>7.4846269999999997</v>
      </c>
      <c r="C2668" s="2">
        <v>4.8331569999999999</v>
      </c>
    </row>
    <row r="2669" spans="1:3" ht="12.95" customHeight="1" x14ac:dyDescent="0.2">
      <c r="A2669" s="9">
        <v>38094</v>
      </c>
      <c r="B2669" s="10">
        <v>7.4801289999999998</v>
      </c>
      <c r="C2669" s="2">
        <v>4.8159470000000004</v>
      </c>
    </row>
    <row r="2670" spans="1:3" ht="12.95" customHeight="1" x14ac:dyDescent="0.2">
      <c r="A2670" s="9">
        <v>38095</v>
      </c>
      <c r="B2670" s="10">
        <v>7.4801289999999998</v>
      </c>
      <c r="C2670" s="2">
        <v>4.8159470000000004</v>
      </c>
    </row>
    <row r="2671" spans="1:3" ht="12.95" customHeight="1" x14ac:dyDescent="0.2">
      <c r="A2671" s="9">
        <v>38096</v>
      </c>
      <c r="B2671" s="10">
        <v>7.4801289999999998</v>
      </c>
      <c r="C2671" s="2">
        <v>4.8159470000000004</v>
      </c>
    </row>
    <row r="2672" spans="1:3" ht="12.95" customHeight="1" x14ac:dyDescent="0.2">
      <c r="A2672" s="9">
        <v>38097</v>
      </c>
      <c r="B2672" s="10">
        <v>7.4862310000000001</v>
      </c>
      <c r="C2672" s="2">
        <v>4.8288919999999997</v>
      </c>
    </row>
    <row r="2673" spans="1:3" ht="12.95" customHeight="1" x14ac:dyDescent="0.2">
      <c r="A2673" s="9">
        <v>38098</v>
      </c>
      <c r="B2673" s="10">
        <v>7.4923070000000003</v>
      </c>
      <c r="C2673" s="2">
        <v>4.8240980000000002</v>
      </c>
    </row>
    <row r="2674" spans="1:3" ht="12.95" customHeight="1" x14ac:dyDescent="0.2">
      <c r="A2674" s="9">
        <v>38099</v>
      </c>
      <c r="B2674" s="10">
        <v>7.5002279999999999</v>
      </c>
      <c r="C2674" s="2">
        <v>4.8183400000000001</v>
      </c>
    </row>
    <row r="2675" spans="1:3" ht="12.95" customHeight="1" x14ac:dyDescent="0.2">
      <c r="A2675" s="9">
        <v>38100</v>
      </c>
      <c r="B2675" s="10">
        <v>7.5488869999999997</v>
      </c>
      <c r="C2675" s="2">
        <v>4.8614680000000003</v>
      </c>
    </row>
    <row r="2676" spans="1:3" ht="12.95" customHeight="1" x14ac:dyDescent="0.2">
      <c r="A2676" s="9">
        <v>38101</v>
      </c>
      <c r="B2676" s="10">
        <v>7.5616050000000001</v>
      </c>
      <c r="C2676" s="2">
        <v>4.847804</v>
      </c>
    </row>
    <row r="2677" spans="1:3" ht="12.95" customHeight="1" x14ac:dyDescent="0.2">
      <c r="A2677" s="9">
        <v>38102</v>
      </c>
      <c r="B2677" s="10">
        <v>7.5616050000000001</v>
      </c>
      <c r="C2677" s="2">
        <v>4.847804</v>
      </c>
    </row>
    <row r="2678" spans="1:3" ht="12.95" customHeight="1" x14ac:dyDescent="0.2">
      <c r="A2678" s="9">
        <v>38103</v>
      </c>
      <c r="B2678" s="10">
        <v>7.5616050000000001</v>
      </c>
      <c r="C2678" s="2">
        <v>4.847804</v>
      </c>
    </row>
    <row r="2679" spans="1:3" ht="12.95" customHeight="1" x14ac:dyDescent="0.2">
      <c r="A2679" s="9">
        <v>38104</v>
      </c>
      <c r="B2679" s="10">
        <v>7.5780599999999998</v>
      </c>
      <c r="C2679" s="2">
        <v>4.8674030000000004</v>
      </c>
    </row>
    <row r="2680" spans="1:3" ht="12.95" customHeight="1" x14ac:dyDescent="0.2">
      <c r="A2680" s="9">
        <v>38105</v>
      </c>
      <c r="B2680" s="10">
        <v>7.5661050000000003</v>
      </c>
      <c r="C2680" s="2">
        <v>4.8882960000000004</v>
      </c>
    </row>
    <row r="2681" spans="1:3" ht="12.95" customHeight="1" x14ac:dyDescent="0.2">
      <c r="A2681" s="9">
        <v>38106</v>
      </c>
      <c r="B2681" s="10">
        <v>7.5646490000000002</v>
      </c>
      <c r="C2681" s="2">
        <v>4.8905149999999997</v>
      </c>
    </row>
    <row r="2682" spans="1:3" ht="12.95" customHeight="1" x14ac:dyDescent="0.2">
      <c r="A2682" s="9">
        <v>38107</v>
      </c>
      <c r="B2682" s="10">
        <v>7.5335760000000001</v>
      </c>
      <c r="C2682" s="2">
        <v>4.8723169999999998</v>
      </c>
    </row>
    <row r="2683" spans="1:3" ht="12.95" customHeight="1" x14ac:dyDescent="0.2">
      <c r="A2683" s="9">
        <v>38108</v>
      </c>
      <c r="B2683" s="10">
        <v>7.4936920000000002</v>
      </c>
      <c r="C2683" s="2">
        <v>4.827477</v>
      </c>
    </row>
    <row r="2684" spans="1:3" ht="12.95" customHeight="1" x14ac:dyDescent="0.2">
      <c r="A2684" s="9">
        <v>38109</v>
      </c>
      <c r="B2684" s="10">
        <v>7.4936920000000002</v>
      </c>
      <c r="C2684" s="2">
        <v>4.827477</v>
      </c>
    </row>
    <row r="2685" spans="1:3" ht="12.95" customHeight="1" x14ac:dyDescent="0.2">
      <c r="A2685" s="9">
        <v>38110</v>
      </c>
      <c r="B2685" s="10">
        <v>7.4936920000000002</v>
      </c>
      <c r="C2685" s="2">
        <v>4.827477</v>
      </c>
    </row>
    <row r="2686" spans="1:3" ht="12.95" customHeight="1" x14ac:dyDescent="0.2">
      <c r="A2686" s="9">
        <v>38111</v>
      </c>
      <c r="B2686" s="10">
        <v>7.4830360000000002</v>
      </c>
      <c r="C2686" s="2">
        <v>4.8218550000000002</v>
      </c>
    </row>
    <row r="2687" spans="1:3" ht="12.95" customHeight="1" x14ac:dyDescent="0.2">
      <c r="A2687" s="9">
        <v>38112</v>
      </c>
      <c r="B2687" s="10">
        <v>7.4697849999999999</v>
      </c>
      <c r="C2687" s="2">
        <v>4.8108360000000001</v>
      </c>
    </row>
    <row r="2688" spans="1:3" ht="12.95" customHeight="1" x14ac:dyDescent="0.2">
      <c r="A2688" s="9">
        <v>38113</v>
      </c>
      <c r="B2688" s="10">
        <v>7.4582540000000002</v>
      </c>
      <c r="C2688" s="2">
        <v>4.8195499999999996</v>
      </c>
    </row>
    <row r="2689" spans="1:3" ht="12.95" customHeight="1" x14ac:dyDescent="0.2">
      <c r="A2689" s="9">
        <v>38114</v>
      </c>
      <c r="B2689" s="10">
        <v>7.457694</v>
      </c>
      <c r="C2689" s="2">
        <v>4.8101739999999999</v>
      </c>
    </row>
    <row r="2690" spans="1:3" ht="12.95" customHeight="1" x14ac:dyDescent="0.2">
      <c r="A2690" s="9">
        <v>38115</v>
      </c>
      <c r="B2690" s="10">
        <v>7.4483059999999996</v>
      </c>
      <c r="C2690" s="2">
        <v>4.8044289999999998</v>
      </c>
    </row>
    <row r="2691" spans="1:3" ht="12.95" customHeight="1" x14ac:dyDescent="0.2">
      <c r="A2691" s="9">
        <v>38116</v>
      </c>
      <c r="B2691" s="10">
        <v>7.4483059999999996</v>
      </c>
      <c r="C2691" s="2">
        <v>4.8044289999999998</v>
      </c>
    </row>
    <row r="2692" spans="1:3" ht="12.95" customHeight="1" x14ac:dyDescent="0.2">
      <c r="A2692" s="9">
        <v>38117</v>
      </c>
      <c r="B2692" s="10">
        <v>7.4483059999999996</v>
      </c>
      <c r="C2692" s="2">
        <v>4.8044289999999998</v>
      </c>
    </row>
    <row r="2693" spans="1:3" ht="12.95" customHeight="1" x14ac:dyDescent="0.2">
      <c r="A2693" s="9">
        <v>38118</v>
      </c>
      <c r="B2693" s="10">
        <v>7.4393729999999998</v>
      </c>
      <c r="C2693" s="2">
        <v>4.8273140000000003</v>
      </c>
    </row>
    <row r="2694" spans="1:3" ht="12.95" customHeight="1" x14ac:dyDescent="0.2">
      <c r="A2694" s="9">
        <v>38119</v>
      </c>
      <c r="B2694" s="10">
        <v>7.4320430000000002</v>
      </c>
      <c r="C2694" s="2">
        <v>4.8188050000000002</v>
      </c>
    </row>
    <row r="2695" spans="1:3" ht="12.95" customHeight="1" x14ac:dyDescent="0.2">
      <c r="A2695" s="9">
        <v>38120</v>
      </c>
      <c r="B2695" s="10">
        <v>7.4432580000000002</v>
      </c>
      <c r="C2695" s="2">
        <v>4.8292080000000004</v>
      </c>
    </row>
    <row r="2696" spans="1:3" ht="12.95" customHeight="1" x14ac:dyDescent="0.2">
      <c r="A2696" s="9">
        <v>38121</v>
      </c>
      <c r="B2696" s="10">
        <v>7.4518430000000002</v>
      </c>
      <c r="C2696" s="2">
        <v>4.8460970000000003</v>
      </c>
    </row>
    <row r="2697" spans="1:3" ht="12.95" customHeight="1" x14ac:dyDescent="0.2">
      <c r="A2697" s="9">
        <v>38122</v>
      </c>
      <c r="B2697" s="10">
        <v>7.4236589999999998</v>
      </c>
      <c r="C2697" s="2">
        <v>4.8218100000000002</v>
      </c>
    </row>
    <row r="2698" spans="1:3" ht="12.95" customHeight="1" x14ac:dyDescent="0.2">
      <c r="A2698" s="9">
        <v>38123</v>
      </c>
      <c r="B2698" s="10">
        <v>7.4236589999999998</v>
      </c>
      <c r="C2698" s="2">
        <v>4.8218100000000002</v>
      </c>
    </row>
    <row r="2699" spans="1:3" ht="12.95" customHeight="1" x14ac:dyDescent="0.2">
      <c r="A2699" s="9">
        <v>38124</v>
      </c>
      <c r="B2699" s="10">
        <v>7.4236589999999998</v>
      </c>
      <c r="C2699" s="2">
        <v>4.8218100000000002</v>
      </c>
    </row>
    <row r="2700" spans="1:3" ht="12.95" customHeight="1" x14ac:dyDescent="0.2">
      <c r="A2700" s="9">
        <v>38125</v>
      </c>
      <c r="B2700" s="10">
        <v>7.4145700000000003</v>
      </c>
      <c r="C2700" s="2">
        <v>4.8356940000000002</v>
      </c>
    </row>
    <row r="2701" spans="1:3" ht="12.95" customHeight="1" x14ac:dyDescent="0.2">
      <c r="A2701" s="9">
        <v>38126</v>
      </c>
      <c r="B2701" s="10">
        <v>7.4169090000000004</v>
      </c>
      <c r="C2701" s="2">
        <v>4.8375349999999999</v>
      </c>
    </row>
    <row r="2702" spans="1:3" ht="12.95" customHeight="1" x14ac:dyDescent="0.2">
      <c r="A2702" s="9">
        <v>38127</v>
      </c>
      <c r="B2702" s="10">
        <v>7.402177</v>
      </c>
      <c r="C2702" s="2">
        <v>4.8081699999999996</v>
      </c>
    </row>
    <row r="2703" spans="1:3" ht="12.95" customHeight="1" x14ac:dyDescent="0.2">
      <c r="A2703" s="9">
        <v>38128</v>
      </c>
      <c r="B2703" s="10">
        <v>7.4041110000000003</v>
      </c>
      <c r="C2703" s="2">
        <v>4.8185029999999998</v>
      </c>
    </row>
    <row r="2704" spans="1:3" ht="12.95" customHeight="1" x14ac:dyDescent="0.2">
      <c r="A2704" s="9">
        <v>38129</v>
      </c>
      <c r="B2704" s="10">
        <v>7.4007129999999997</v>
      </c>
      <c r="C2704" s="2">
        <v>4.8238250000000003</v>
      </c>
    </row>
    <row r="2705" spans="1:3" ht="12.95" customHeight="1" x14ac:dyDescent="0.2">
      <c r="A2705" s="9">
        <v>38130</v>
      </c>
      <c r="B2705" s="10">
        <v>7.4007129999999997</v>
      </c>
      <c r="C2705" s="2">
        <v>4.8238250000000003</v>
      </c>
    </row>
    <row r="2706" spans="1:3" ht="12.95" customHeight="1" x14ac:dyDescent="0.2">
      <c r="A2706" s="9">
        <v>38131</v>
      </c>
      <c r="B2706" s="10">
        <v>7.4007129999999997</v>
      </c>
      <c r="C2706" s="2">
        <v>4.8238250000000003</v>
      </c>
    </row>
    <row r="2707" spans="1:3" ht="12.95" customHeight="1" x14ac:dyDescent="0.2">
      <c r="A2707" s="9">
        <v>38132</v>
      </c>
      <c r="B2707" s="10">
        <v>7.4042320000000004</v>
      </c>
      <c r="C2707" s="2">
        <v>4.8226610000000001</v>
      </c>
    </row>
    <row r="2708" spans="1:3" ht="12.95" customHeight="1" x14ac:dyDescent="0.2">
      <c r="A2708" s="9">
        <v>38133</v>
      </c>
      <c r="B2708" s="10">
        <v>7.3849840000000002</v>
      </c>
      <c r="C2708" s="2">
        <v>4.8066810000000002</v>
      </c>
    </row>
    <row r="2709" spans="1:3" ht="12.95" customHeight="1" x14ac:dyDescent="0.2">
      <c r="A2709" s="9">
        <v>38134</v>
      </c>
      <c r="B2709" s="10">
        <v>7.3860210000000004</v>
      </c>
      <c r="C2709" s="2">
        <v>4.8054790000000001</v>
      </c>
    </row>
    <row r="2710" spans="1:3" ht="12.95" customHeight="1" x14ac:dyDescent="0.2">
      <c r="A2710" s="9">
        <v>38135</v>
      </c>
      <c r="B2710" s="10">
        <v>7.3752940000000002</v>
      </c>
      <c r="C2710" s="2">
        <v>4.800999</v>
      </c>
    </row>
    <row r="2711" spans="1:3" ht="12.95" customHeight="1" x14ac:dyDescent="0.2">
      <c r="A2711" s="9">
        <v>38136</v>
      </c>
      <c r="B2711" s="10">
        <v>7.3697650000000001</v>
      </c>
      <c r="C2711" s="2">
        <v>4.8171549999999996</v>
      </c>
    </row>
    <row r="2712" spans="1:3" ht="12.95" customHeight="1" x14ac:dyDescent="0.2">
      <c r="A2712" s="9">
        <v>38137</v>
      </c>
      <c r="B2712" s="10">
        <v>7.3697650000000001</v>
      </c>
      <c r="C2712" s="2">
        <v>4.8171549999999996</v>
      </c>
    </row>
    <row r="2713" spans="1:3" ht="12.95" customHeight="1" x14ac:dyDescent="0.2">
      <c r="A2713" s="9">
        <v>38138</v>
      </c>
      <c r="B2713" s="10">
        <v>7.3697650000000001</v>
      </c>
      <c r="C2713" s="2">
        <v>4.8171549999999996</v>
      </c>
    </row>
    <row r="2714" spans="1:3" ht="12.95" customHeight="1" x14ac:dyDescent="0.2">
      <c r="A2714" s="9">
        <v>38139</v>
      </c>
      <c r="B2714" s="10">
        <v>7.3692190000000002</v>
      </c>
      <c r="C2714" s="2">
        <v>4.821841</v>
      </c>
    </row>
    <row r="2715" spans="1:3" ht="12.95" customHeight="1" x14ac:dyDescent="0.2">
      <c r="A2715" s="9">
        <v>38140</v>
      </c>
      <c r="B2715" s="10">
        <v>7.3634570000000004</v>
      </c>
      <c r="C2715" s="2">
        <v>4.8168100000000003</v>
      </c>
    </row>
    <row r="2716" spans="1:3" ht="12.95" customHeight="1" x14ac:dyDescent="0.2">
      <c r="A2716" s="9">
        <v>38141</v>
      </c>
      <c r="B2716" s="10">
        <v>7.3599560000000004</v>
      </c>
      <c r="C2716" s="2">
        <v>4.8189330000000004</v>
      </c>
    </row>
    <row r="2717" spans="1:3" ht="12.95" customHeight="1" x14ac:dyDescent="0.2">
      <c r="A2717" s="9">
        <v>38142</v>
      </c>
      <c r="B2717" s="10">
        <v>7.3613150000000003</v>
      </c>
      <c r="C2717" s="2">
        <v>4.823296</v>
      </c>
    </row>
    <row r="2718" spans="1:3" ht="12.95" customHeight="1" x14ac:dyDescent="0.2">
      <c r="A2718" s="9">
        <v>38143</v>
      </c>
      <c r="B2718" s="10">
        <v>7.3569290000000001</v>
      </c>
      <c r="C2718" s="2">
        <v>4.8128539999999997</v>
      </c>
    </row>
    <row r="2719" spans="1:3" ht="12.95" customHeight="1" x14ac:dyDescent="0.2">
      <c r="A2719" s="9">
        <v>38144</v>
      </c>
      <c r="B2719" s="10">
        <v>7.3569290000000001</v>
      </c>
      <c r="C2719" s="2">
        <v>4.8128539999999997</v>
      </c>
    </row>
    <row r="2720" spans="1:3" ht="12.95" customHeight="1" x14ac:dyDescent="0.2">
      <c r="A2720" s="9">
        <v>38145</v>
      </c>
      <c r="B2720" s="10">
        <v>7.3569290000000001</v>
      </c>
      <c r="C2720" s="2">
        <v>4.8128539999999997</v>
      </c>
    </row>
    <row r="2721" spans="1:3" ht="12.95" customHeight="1" x14ac:dyDescent="0.2">
      <c r="A2721" s="9">
        <v>38146</v>
      </c>
      <c r="B2721" s="10">
        <v>7.3771870000000002</v>
      </c>
      <c r="C2721" s="2">
        <v>4.8428979999999999</v>
      </c>
    </row>
    <row r="2722" spans="1:3" ht="12.95" customHeight="1" x14ac:dyDescent="0.2">
      <c r="A2722" s="9">
        <v>38147</v>
      </c>
      <c r="B2722" s="10">
        <v>7.3921559999999999</v>
      </c>
      <c r="C2722" s="2">
        <v>4.8594239999999997</v>
      </c>
    </row>
    <row r="2723" spans="1:3" ht="12.95" customHeight="1" x14ac:dyDescent="0.2">
      <c r="A2723" s="9">
        <v>38148</v>
      </c>
      <c r="B2723" s="10">
        <v>7.4081169999999998</v>
      </c>
      <c r="C2723" s="2">
        <v>4.8788970000000003</v>
      </c>
    </row>
    <row r="2724" spans="1:3" ht="12.95" customHeight="1" x14ac:dyDescent="0.2">
      <c r="A2724" s="9">
        <v>38149</v>
      </c>
      <c r="B2724" s="10">
        <v>7.4081169999999998</v>
      </c>
      <c r="C2724" s="2">
        <v>4.8788970000000003</v>
      </c>
    </row>
    <row r="2725" spans="1:3" ht="12.95" customHeight="1" x14ac:dyDescent="0.2">
      <c r="A2725" s="9">
        <v>38150</v>
      </c>
      <c r="B2725" s="10">
        <v>7.412649</v>
      </c>
      <c r="C2725" s="2">
        <v>4.921424</v>
      </c>
    </row>
    <row r="2726" spans="1:3" ht="12.95" customHeight="1" x14ac:dyDescent="0.2">
      <c r="A2726" s="9">
        <v>38151</v>
      </c>
      <c r="B2726" s="10">
        <v>7.412649</v>
      </c>
      <c r="C2726" s="2">
        <v>4.921424</v>
      </c>
    </row>
    <row r="2727" spans="1:3" ht="12.95" customHeight="1" x14ac:dyDescent="0.2">
      <c r="A2727" s="9">
        <v>38152</v>
      </c>
      <c r="B2727" s="10">
        <v>7.412649</v>
      </c>
      <c r="C2727" s="2">
        <v>4.921424</v>
      </c>
    </row>
    <row r="2728" spans="1:3" ht="12.95" customHeight="1" x14ac:dyDescent="0.2">
      <c r="A2728" s="9">
        <v>38153</v>
      </c>
      <c r="B2728" s="10">
        <v>7.3933580000000001</v>
      </c>
      <c r="C2728" s="2">
        <v>4.8836500000000003</v>
      </c>
    </row>
    <row r="2729" spans="1:3" ht="12.95" customHeight="1" x14ac:dyDescent="0.2">
      <c r="A2729" s="9">
        <v>38154</v>
      </c>
      <c r="B2729" s="10">
        <v>7.4042870000000001</v>
      </c>
      <c r="C2729" s="2">
        <v>4.8754109999999997</v>
      </c>
    </row>
    <row r="2730" spans="1:3" ht="12.95" customHeight="1" x14ac:dyDescent="0.2">
      <c r="A2730" s="9">
        <v>38155</v>
      </c>
      <c r="B2730" s="10">
        <v>7.3854670000000002</v>
      </c>
      <c r="C2730" s="2">
        <v>4.8438819999999998</v>
      </c>
    </row>
    <row r="2731" spans="1:3" ht="12.95" customHeight="1" x14ac:dyDescent="0.2">
      <c r="A2731" s="9">
        <v>38156</v>
      </c>
      <c r="B2731" s="10">
        <v>7.3776450000000002</v>
      </c>
      <c r="C2731" s="2">
        <v>4.8697330000000001</v>
      </c>
    </row>
    <row r="2732" spans="1:3" ht="12.95" customHeight="1" x14ac:dyDescent="0.2">
      <c r="A2732" s="9">
        <v>38157</v>
      </c>
      <c r="B2732" s="10">
        <v>7.367648</v>
      </c>
      <c r="C2732" s="2">
        <v>4.8772989999999998</v>
      </c>
    </row>
    <row r="2733" spans="1:3" ht="12.95" customHeight="1" x14ac:dyDescent="0.2">
      <c r="A2733" s="9">
        <v>38158</v>
      </c>
      <c r="B2733" s="10">
        <v>7.367648</v>
      </c>
      <c r="C2733" s="2">
        <v>4.8772989999999998</v>
      </c>
    </row>
    <row r="2734" spans="1:3" ht="12.95" customHeight="1" x14ac:dyDescent="0.2">
      <c r="A2734" s="9">
        <v>38159</v>
      </c>
      <c r="B2734" s="10">
        <v>7.367648</v>
      </c>
      <c r="C2734" s="2">
        <v>4.8772989999999998</v>
      </c>
    </row>
    <row r="2735" spans="1:3" ht="12.95" customHeight="1" x14ac:dyDescent="0.2">
      <c r="A2735" s="9">
        <v>38160</v>
      </c>
      <c r="B2735" s="10">
        <v>7.3712609999999996</v>
      </c>
      <c r="C2735" s="2">
        <v>4.8826000000000001</v>
      </c>
    </row>
    <row r="2736" spans="1:3" ht="12.95" customHeight="1" x14ac:dyDescent="0.2">
      <c r="A2736" s="9">
        <v>38161</v>
      </c>
      <c r="B2736" s="10">
        <v>7.3712609999999996</v>
      </c>
      <c r="C2736" s="2">
        <v>4.8826000000000001</v>
      </c>
    </row>
    <row r="2737" spans="1:3" ht="12.95" customHeight="1" x14ac:dyDescent="0.2">
      <c r="A2737" s="9">
        <v>38162</v>
      </c>
      <c r="B2737" s="10">
        <v>7.3658530000000004</v>
      </c>
      <c r="C2737" s="2">
        <v>4.8532999999999999</v>
      </c>
    </row>
    <row r="2738" spans="1:3" ht="12.95" customHeight="1" x14ac:dyDescent="0.2">
      <c r="A2738" s="9">
        <v>38163</v>
      </c>
      <c r="B2738" s="10">
        <v>7.372579</v>
      </c>
      <c r="C2738" s="2">
        <v>4.8799169999999998</v>
      </c>
    </row>
    <row r="2739" spans="1:3" ht="12.95" customHeight="1" x14ac:dyDescent="0.2">
      <c r="A2739" s="9">
        <v>38164</v>
      </c>
      <c r="B2739" s="10">
        <v>7.372579</v>
      </c>
      <c r="C2739" s="2">
        <v>4.8799169999999998</v>
      </c>
    </row>
    <row r="2740" spans="1:3" ht="12.95" customHeight="1" x14ac:dyDescent="0.2">
      <c r="A2740" s="9">
        <v>38165</v>
      </c>
      <c r="B2740" s="10">
        <v>7.372579</v>
      </c>
      <c r="C2740" s="2">
        <v>4.8799169999999998</v>
      </c>
    </row>
    <row r="2741" spans="1:3" ht="12.95" customHeight="1" x14ac:dyDescent="0.2">
      <c r="A2741" s="9">
        <v>38166</v>
      </c>
      <c r="B2741" s="10">
        <v>7.372579</v>
      </c>
      <c r="C2741" s="2">
        <v>4.8799169999999998</v>
      </c>
    </row>
    <row r="2742" spans="1:3" ht="12.95" customHeight="1" x14ac:dyDescent="0.2">
      <c r="A2742" s="9">
        <v>38167</v>
      </c>
      <c r="B2742" s="10">
        <v>7.3629769999999999</v>
      </c>
      <c r="C2742" s="2">
        <v>4.8402430000000001</v>
      </c>
    </row>
    <row r="2743" spans="1:3" ht="12.95" customHeight="1" x14ac:dyDescent="0.2">
      <c r="A2743" s="9">
        <v>38168</v>
      </c>
      <c r="B2743" s="10">
        <v>7.365831</v>
      </c>
      <c r="C2743" s="2">
        <v>4.8230950000000004</v>
      </c>
    </row>
    <row r="2744" spans="1:3" ht="12.95" customHeight="1" x14ac:dyDescent="0.2">
      <c r="A2744" s="9">
        <v>38169</v>
      </c>
      <c r="B2744" s="10">
        <v>7.3541590000000001</v>
      </c>
      <c r="C2744" s="2">
        <v>4.819871</v>
      </c>
    </row>
    <row r="2745" spans="1:3" ht="12.95" customHeight="1" x14ac:dyDescent="0.2">
      <c r="A2745" s="9">
        <v>38170</v>
      </c>
      <c r="B2745" s="10">
        <v>7.3505960000000004</v>
      </c>
      <c r="C2745" s="2">
        <v>4.8244920000000002</v>
      </c>
    </row>
    <row r="2746" spans="1:3" ht="12.95" customHeight="1" x14ac:dyDescent="0.2">
      <c r="A2746" s="9">
        <v>38171</v>
      </c>
      <c r="B2746" s="10">
        <v>7.3515740000000003</v>
      </c>
      <c r="C2746" s="2">
        <v>4.8378350000000001</v>
      </c>
    </row>
    <row r="2747" spans="1:3" ht="12.95" customHeight="1" x14ac:dyDescent="0.2">
      <c r="A2747" s="9">
        <v>38172</v>
      </c>
      <c r="B2747" s="10">
        <v>7.3515740000000003</v>
      </c>
      <c r="C2747" s="2">
        <v>4.8378350000000001</v>
      </c>
    </row>
    <row r="2748" spans="1:3" ht="12.95" customHeight="1" x14ac:dyDescent="0.2">
      <c r="A2748" s="9">
        <v>38173</v>
      </c>
      <c r="B2748" s="10">
        <v>7.3515740000000003</v>
      </c>
      <c r="C2748" s="2">
        <v>4.8378350000000001</v>
      </c>
    </row>
    <row r="2749" spans="1:3" ht="12.95" customHeight="1" x14ac:dyDescent="0.2">
      <c r="A2749" s="9">
        <v>38174</v>
      </c>
      <c r="B2749" s="10">
        <v>7.3524469999999997</v>
      </c>
      <c r="C2749" s="2">
        <v>4.8431899999999999</v>
      </c>
    </row>
    <row r="2750" spans="1:3" ht="12.95" customHeight="1" x14ac:dyDescent="0.2">
      <c r="A2750" s="9">
        <v>38175</v>
      </c>
      <c r="B2750" s="10">
        <v>7.344792</v>
      </c>
      <c r="C2750" s="2">
        <v>4.8317819999999996</v>
      </c>
    </row>
    <row r="2751" spans="1:3" ht="12.95" customHeight="1" x14ac:dyDescent="0.2">
      <c r="A2751" s="9">
        <v>38176</v>
      </c>
      <c r="B2751" s="10">
        <v>7.3515730000000001</v>
      </c>
      <c r="C2751" s="2">
        <v>4.8413389999999996</v>
      </c>
    </row>
    <row r="2752" spans="1:3" ht="12.95" customHeight="1" x14ac:dyDescent="0.2">
      <c r="A2752" s="9">
        <v>38177</v>
      </c>
      <c r="B2752" s="10">
        <v>7.3694139999999999</v>
      </c>
      <c r="C2752" s="2">
        <v>4.8527680000000002</v>
      </c>
    </row>
    <row r="2753" spans="1:3" ht="12.95" customHeight="1" x14ac:dyDescent="0.2">
      <c r="A2753" s="9">
        <v>38178</v>
      </c>
      <c r="B2753" s="10">
        <v>7.3619269999999997</v>
      </c>
      <c r="C2753" s="2">
        <v>4.8436919999999999</v>
      </c>
    </row>
    <row r="2754" spans="1:3" ht="12.95" customHeight="1" x14ac:dyDescent="0.2">
      <c r="A2754" s="9">
        <v>38179</v>
      </c>
      <c r="B2754" s="10">
        <v>7.3619269999999997</v>
      </c>
      <c r="C2754" s="2">
        <v>4.8436919999999999</v>
      </c>
    </row>
    <row r="2755" spans="1:3" ht="12.95" customHeight="1" x14ac:dyDescent="0.2">
      <c r="A2755" s="9">
        <v>38180</v>
      </c>
      <c r="B2755" s="10">
        <v>7.3619269999999997</v>
      </c>
      <c r="C2755" s="2">
        <v>4.8436919999999999</v>
      </c>
    </row>
    <row r="2756" spans="1:3" ht="12.95" customHeight="1" x14ac:dyDescent="0.2">
      <c r="A2756" s="9">
        <v>38181</v>
      </c>
      <c r="B2756" s="10">
        <v>7.375591</v>
      </c>
      <c r="C2756" s="2">
        <v>4.8577959999999996</v>
      </c>
    </row>
    <row r="2757" spans="1:3" ht="12.95" customHeight="1" x14ac:dyDescent="0.2">
      <c r="A2757" s="9">
        <v>38182</v>
      </c>
      <c r="B2757" s="10">
        <v>7.3714729999999999</v>
      </c>
      <c r="C2757" s="2">
        <v>4.8448719999999996</v>
      </c>
    </row>
    <row r="2758" spans="1:3" ht="12.95" customHeight="1" x14ac:dyDescent="0.2">
      <c r="A2758" s="9">
        <v>38183</v>
      </c>
      <c r="B2758" s="10">
        <v>7.3932549999999999</v>
      </c>
      <c r="C2758" s="2">
        <v>4.8477180000000004</v>
      </c>
    </row>
    <row r="2759" spans="1:3" ht="12.95" customHeight="1" x14ac:dyDescent="0.2">
      <c r="A2759" s="9">
        <v>38184</v>
      </c>
      <c r="B2759" s="10">
        <v>7.3779640000000004</v>
      </c>
      <c r="C2759" s="2">
        <v>4.8335720000000002</v>
      </c>
    </row>
    <row r="2760" spans="1:3" ht="12.95" customHeight="1" x14ac:dyDescent="0.2">
      <c r="A2760" s="9">
        <v>38185</v>
      </c>
      <c r="B2760" s="10">
        <v>7.3922720000000002</v>
      </c>
      <c r="C2760" s="2">
        <v>4.8416769999999998</v>
      </c>
    </row>
    <row r="2761" spans="1:3" ht="12.95" customHeight="1" x14ac:dyDescent="0.2">
      <c r="A2761" s="9">
        <v>38186</v>
      </c>
      <c r="B2761" s="10">
        <v>7.3922720000000002</v>
      </c>
      <c r="C2761" s="2">
        <v>4.8416769999999998</v>
      </c>
    </row>
    <row r="2762" spans="1:3" ht="12.95" customHeight="1" x14ac:dyDescent="0.2">
      <c r="A2762" s="9">
        <v>38187</v>
      </c>
      <c r="B2762" s="10">
        <v>7.3922720000000002</v>
      </c>
      <c r="C2762" s="2">
        <v>4.8416769999999998</v>
      </c>
    </row>
    <row r="2763" spans="1:3" ht="12.95" customHeight="1" x14ac:dyDescent="0.2">
      <c r="A2763" s="9">
        <v>38188</v>
      </c>
      <c r="B2763" s="10">
        <v>7.3851950000000004</v>
      </c>
      <c r="C2763" s="2">
        <v>4.8367250000000004</v>
      </c>
    </row>
    <row r="2764" spans="1:3" ht="12.95" customHeight="1" x14ac:dyDescent="0.2">
      <c r="A2764" s="9">
        <v>38189</v>
      </c>
      <c r="B2764" s="10">
        <v>7.3824449999999997</v>
      </c>
      <c r="C2764" s="2">
        <v>4.8279670000000001</v>
      </c>
    </row>
    <row r="2765" spans="1:3" ht="12.95" customHeight="1" x14ac:dyDescent="0.2">
      <c r="A2765" s="9">
        <v>38190</v>
      </c>
      <c r="B2765" s="10">
        <v>7.3727609999999997</v>
      </c>
      <c r="C2765" s="2">
        <v>4.8059190000000003</v>
      </c>
    </row>
    <row r="2766" spans="1:3" ht="12.95" customHeight="1" x14ac:dyDescent="0.2">
      <c r="A2766" s="9">
        <v>38191</v>
      </c>
      <c r="B2766" s="10">
        <v>7.3812519999999999</v>
      </c>
      <c r="C2766" s="2">
        <v>4.8152210000000002</v>
      </c>
    </row>
    <row r="2767" spans="1:3" ht="12.95" customHeight="1" x14ac:dyDescent="0.2">
      <c r="A2767" s="9">
        <v>38192</v>
      </c>
      <c r="B2767" s="10">
        <v>7.3744569999999996</v>
      </c>
      <c r="C2767" s="2">
        <v>4.8246370000000001</v>
      </c>
    </row>
    <row r="2768" spans="1:3" ht="12.95" customHeight="1" x14ac:dyDescent="0.2">
      <c r="A2768" s="9">
        <v>38193</v>
      </c>
      <c r="B2768" s="10">
        <v>7.3744569999999996</v>
      </c>
      <c r="C2768" s="2">
        <v>4.8246370000000001</v>
      </c>
    </row>
    <row r="2769" spans="1:3" ht="12.95" customHeight="1" x14ac:dyDescent="0.2">
      <c r="A2769" s="9">
        <v>38194</v>
      </c>
      <c r="B2769" s="10">
        <v>7.3744569999999996</v>
      </c>
      <c r="C2769" s="2">
        <v>4.8246370000000001</v>
      </c>
    </row>
    <row r="2770" spans="1:3" ht="12.95" customHeight="1" x14ac:dyDescent="0.2">
      <c r="A2770" s="9">
        <v>38195</v>
      </c>
      <c r="B2770" s="10">
        <v>7.3717579999999998</v>
      </c>
      <c r="C2770" s="2">
        <v>4.8121669999999996</v>
      </c>
    </row>
    <row r="2771" spans="1:3" ht="12.95" customHeight="1" x14ac:dyDescent="0.2">
      <c r="A2771" s="9">
        <v>38196</v>
      </c>
      <c r="B2771" s="10">
        <v>7.3735999999999997</v>
      </c>
      <c r="C2771" s="2">
        <v>4.8020839999999998</v>
      </c>
    </row>
    <row r="2772" spans="1:3" ht="12.95" customHeight="1" x14ac:dyDescent="0.2">
      <c r="A2772" s="9">
        <v>38197</v>
      </c>
      <c r="B2772" s="10">
        <v>7.3835319999999998</v>
      </c>
      <c r="C2772" s="2">
        <v>4.8063609999999999</v>
      </c>
    </row>
    <row r="2773" spans="1:3" ht="12.95" customHeight="1" x14ac:dyDescent="0.2">
      <c r="A2773" s="9">
        <v>38198</v>
      </c>
      <c r="B2773" s="10">
        <v>7.3953189999999998</v>
      </c>
      <c r="C2773" s="2">
        <v>4.8077750000000004</v>
      </c>
    </row>
    <row r="2774" spans="1:3" ht="12.95" customHeight="1" x14ac:dyDescent="0.2">
      <c r="A2774" s="9">
        <v>38199</v>
      </c>
      <c r="B2774" s="10">
        <v>7.4065630000000002</v>
      </c>
      <c r="C2774" s="2">
        <v>4.8097690000000002</v>
      </c>
    </row>
    <row r="2775" spans="1:3" ht="12.95" customHeight="1" x14ac:dyDescent="0.2">
      <c r="A2775" s="9">
        <v>38200</v>
      </c>
      <c r="B2775" s="10">
        <v>7.4065630000000002</v>
      </c>
      <c r="C2775" s="2">
        <v>4.8097690000000002</v>
      </c>
    </row>
    <row r="2776" spans="1:3" ht="12.95" customHeight="1" x14ac:dyDescent="0.2">
      <c r="A2776" s="9">
        <v>38201</v>
      </c>
      <c r="B2776" s="10">
        <v>7.4065630000000002</v>
      </c>
      <c r="C2776" s="2">
        <v>4.8097690000000002</v>
      </c>
    </row>
    <row r="2777" spans="1:3" ht="12.95" customHeight="1" x14ac:dyDescent="0.2">
      <c r="A2777" s="9">
        <v>38202</v>
      </c>
      <c r="B2777" s="10">
        <v>7.4036949999999999</v>
      </c>
      <c r="C2777" s="2">
        <v>4.82294</v>
      </c>
    </row>
    <row r="2778" spans="1:3" ht="12.95" customHeight="1" x14ac:dyDescent="0.2">
      <c r="A2778" s="9">
        <v>38203</v>
      </c>
      <c r="B2778" s="10">
        <v>7.3920669999999999</v>
      </c>
      <c r="C2778" s="2">
        <v>4.8065980000000001</v>
      </c>
    </row>
    <row r="2779" spans="1:3" ht="12.95" customHeight="1" x14ac:dyDescent="0.2">
      <c r="A2779" s="9">
        <v>38204</v>
      </c>
      <c r="B2779" s="10">
        <v>7.375038</v>
      </c>
      <c r="C2779" s="2">
        <v>4.7924090000000001</v>
      </c>
    </row>
    <row r="2780" spans="1:3" ht="12.95" customHeight="1" x14ac:dyDescent="0.2">
      <c r="A2780" s="9">
        <v>38205</v>
      </c>
      <c r="B2780" s="10">
        <v>7.375038</v>
      </c>
      <c r="C2780" s="2">
        <v>4.7924090000000001</v>
      </c>
    </row>
    <row r="2781" spans="1:3" ht="12.95" customHeight="1" x14ac:dyDescent="0.2">
      <c r="A2781" s="9">
        <v>38206</v>
      </c>
      <c r="B2781" s="10">
        <v>7.3661450000000004</v>
      </c>
      <c r="C2781" s="2">
        <v>4.7894310000000004</v>
      </c>
    </row>
    <row r="2782" spans="1:3" ht="12.95" customHeight="1" x14ac:dyDescent="0.2">
      <c r="A2782" s="9">
        <v>38207</v>
      </c>
      <c r="B2782" s="10">
        <v>7.3661450000000004</v>
      </c>
      <c r="C2782" s="2">
        <v>4.7894310000000004</v>
      </c>
    </row>
    <row r="2783" spans="1:3" ht="12.95" customHeight="1" x14ac:dyDescent="0.2">
      <c r="A2783" s="9">
        <v>38208</v>
      </c>
      <c r="B2783" s="10">
        <v>7.3661450000000004</v>
      </c>
      <c r="C2783" s="2">
        <v>4.7894310000000004</v>
      </c>
    </row>
    <row r="2784" spans="1:3" ht="12.95" customHeight="1" x14ac:dyDescent="0.2">
      <c r="A2784" s="9">
        <v>38209</v>
      </c>
      <c r="B2784" s="10">
        <v>7.3656959999999998</v>
      </c>
      <c r="C2784" s="2">
        <v>4.7872719999999997</v>
      </c>
    </row>
    <row r="2785" spans="1:3" ht="12.95" customHeight="1" x14ac:dyDescent="0.2">
      <c r="A2785" s="9">
        <v>38210</v>
      </c>
      <c r="B2785" s="10">
        <v>7.3597760000000001</v>
      </c>
      <c r="C2785" s="2">
        <v>4.784046</v>
      </c>
    </row>
    <row r="2786" spans="1:3" ht="12.95" customHeight="1" x14ac:dyDescent="0.2">
      <c r="A2786" s="9">
        <v>38211</v>
      </c>
      <c r="B2786" s="10">
        <v>7.3536390000000003</v>
      </c>
      <c r="C2786" s="2">
        <v>4.7704440000000004</v>
      </c>
    </row>
    <row r="2787" spans="1:3" ht="12.95" customHeight="1" x14ac:dyDescent="0.2">
      <c r="A2787" s="9">
        <v>38212</v>
      </c>
      <c r="B2787" s="10">
        <v>7.3415569999999999</v>
      </c>
      <c r="C2787" s="2">
        <v>4.7691030000000003</v>
      </c>
    </row>
    <row r="2788" spans="1:3" ht="12.95" customHeight="1" x14ac:dyDescent="0.2">
      <c r="A2788" s="9">
        <v>38213</v>
      </c>
      <c r="B2788" s="10">
        <v>7.3368180000000001</v>
      </c>
      <c r="C2788" s="2">
        <v>4.7790629999999998</v>
      </c>
    </row>
    <row r="2789" spans="1:3" ht="12.95" customHeight="1" x14ac:dyDescent="0.2">
      <c r="A2789" s="9">
        <v>38214</v>
      </c>
      <c r="B2789" s="10">
        <v>7.3368180000000001</v>
      </c>
      <c r="C2789" s="2">
        <v>4.7790629999999998</v>
      </c>
    </row>
    <row r="2790" spans="1:3" ht="12.95" customHeight="1" x14ac:dyDescent="0.2">
      <c r="A2790" s="9">
        <v>38215</v>
      </c>
      <c r="B2790" s="10">
        <v>7.3368180000000001</v>
      </c>
      <c r="C2790" s="2">
        <v>4.7790629999999998</v>
      </c>
    </row>
    <row r="2791" spans="1:3" ht="12.95" customHeight="1" x14ac:dyDescent="0.2">
      <c r="A2791" s="9">
        <v>38216</v>
      </c>
      <c r="B2791" s="10">
        <v>7.3391729999999997</v>
      </c>
      <c r="C2791" s="2">
        <v>4.7893319999999999</v>
      </c>
    </row>
    <row r="2792" spans="1:3" ht="12.95" customHeight="1" x14ac:dyDescent="0.2">
      <c r="A2792" s="9">
        <v>38217</v>
      </c>
      <c r="B2792" s="10">
        <v>7.3418479999999997</v>
      </c>
      <c r="C2792" s="2">
        <v>4.7863930000000003</v>
      </c>
    </row>
    <row r="2793" spans="1:3" ht="12.95" customHeight="1" x14ac:dyDescent="0.2">
      <c r="A2793" s="9">
        <v>38218</v>
      </c>
      <c r="B2793" s="10">
        <v>7.3397899999999998</v>
      </c>
      <c r="C2793" s="2">
        <v>4.7828679999999997</v>
      </c>
    </row>
    <row r="2794" spans="1:3" ht="12.95" customHeight="1" x14ac:dyDescent="0.2">
      <c r="A2794" s="9">
        <v>38219</v>
      </c>
      <c r="B2794" s="10">
        <v>7.3560650000000001</v>
      </c>
      <c r="C2794" s="2">
        <v>4.7919130000000001</v>
      </c>
    </row>
    <row r="2795" spans="1:3" ht="12.95" customHeight="1" x14ac:dyDescent="0.2">
      <c r="A2795" s="9">
        <v>38220</v>
      </c>
      <c r="B2795" s="10">
        <v>7.3632840000000002</v>
      </c>
      <c r="C2795" s="2">
        <v>4.7900619999999998</v>
      </c>
    </row>
    <row r="2796" spans="1:3" ht="12.95" customHeight="1" x14ac:dyDescent="0.2">
      <c r="A2796" s="9">
        <v>38221</v>
      </c>
      <c r="B2796" s="10">
        <v>7.3632840000000002</v>
      </c>
      <c r="C2796" s="2">
        <v>4.7900619999999998</v>
      </c>
    </row>
    <row r="2797" spans="1:3" ht="12.95" customHeight="1" x14ac:dyDescent="0.2">
      <c r="A2797" s="9">
        <v>38222</v>
      </c>
      <c r="B2797" s="10">
        <v>7.3632840000000002</v>
      </c>
      <c r="C2797" s="2">
        <v>4.7900619999999998</v>
      </c>
    </row>
    <row r="2798" spans="1:3" ht="12.95" customHeight="1" x14ac:dyDescent="0.2">
      <c r="A2798" s="9">
        <v>38223</v>
      </c>
      <c r="B2798" s="10">
        <v>7.3707370000000001</v>
      </c>
      <c r="C2798" s="2">
        <v>4.785882</v>
      </c>
    </row>
    <row r="2799" spans="1:3" ht="12.95" customHeight="1" x14ac:dyDescent="0.2">
      <c r="A2799" s="9">
        <v>38224</v>
      </c>
      <c r="B2799" s="10">
        <v>7.381068</v>
      </c>
      <c r="C2799" s="2">
        <v>4.7897910000000001</v>
      </c>
    </row>
    <row r="2800" spans="1:3" ht="12.95" customHeight="1" x14ac:dyDescent="0.2">
      <c r="A2800" s="9">
        <v>38225</v>
      </c>
      <c r="B2800" s="10">
        <v>7.3919230000000002</v>
      </c>
      <c r="C2800" s="2">
        <v>4.7999499999999999</v>
      </c>
    </row>
    <row r="2801" spans="1:3" ht="12.95" customHeight="1" x14ac:dyDescent="0.2">
      <c r="A2801" s="9">
        <v>38226</v>
      </c>
      <c r="B2801" s="10">
        <v>7.3867789999999998</v>
      </c>
      <c r="C2801" s="2">
        <v>4.7975440000000003</v>
      </c>
    </row>
    <row r="2802" spans="1:3" ht="12.95" customHeight="1" x14ac:dyDescent="0.2">
      <c r="A2802" s="9">
        <v>38227</v>
      </c>
      <c r="B2802" s="10">
        <v>7.3898130000000002</v>
      </c>
      <c r="C2802" s="2">
        <v>4.7957770000000002</v>
      </c>
    </row>
    <row r="2803" spans="1:3" ht="12.95" customHeight="1" x14ac:dyDescent="0.2">
      <c r="A2803" s="9">
        <v>38228</v>
      </c>
      <c r="B2803" s="10">
        <v>7.3898130000000002</v>
      </c>
      <c r="C2803" s="2">
        <v>4.7957770000000002</v>
      </c>
    </row>
    <row r="2804" spans="1:3" ht="12.95" customHeight="1" x14ac:dyDescent="0.2">
      <c r="A2804" s="9">
        <v>38229</v>
      </c>
      <c r="B2804" s="10">
        <v>7.3898130000000002</v>
      </c>
      <c r="C2804" s="2">
        <v>4.7957770000000002</v>
      </c>
    </row>
    <row r="2805" spans="1:3" ht="12.95" customHeight="1" x14ac:dyDescent="0.2">
      <c r="A2805" s="9">
        <v>38230</v>
      </c>
      <c r="B2805" s="10">
        <v>7.3916769999999996</v>
      </c>
      <c r="C2805" s="2">
        <v>4.7979209999999997</v>
      </c>
    </row>
    <row r="2806" spans="1:3" ht="12.95" customHeight="1" x14ac:dyDescent="0.2">
      <c r="A2806" s="9">
        <v>38231</v>
      </c>
      <c r="B2806" s="10">
        <v>7.3853619999999998</v>
      </c>
      <c r="C2806" s="2">
        <v>4.788538</v>
      </c>
    </row>
    <row r="2807" spans="1:3" ht="12.95" customHeight="1" x14ac:dyDescent="0.2">
      <c r="A2807" s="9">
        <v>38232</v>
      </c>
      <c r="B2807" s="10">
        <v>7.3790360000000002</v>
      </c>
      <c r="C2807" s="2">
        <v>4.7937609999999999</v>
      </c>
    </row>
    <row r="2808" spans="1:3" ht="12.95" customHeight="1" x14ac:dyDescent="0.2">
      <c r="A2808" s="9">
        <v>38233</v>
      </c>
      <c r="B2808" s="10">
        <v>7.3729009999999997</v>
      </c>
      <c r="C2808" s="2">
        <v>4.80288</v>
      </c>
    </row>
    <row r="2809" spans="1:3" ht="12.95" customHeight="1" x14ac:dyDescent="0.2">
      <c r="A2809" s="9">
        <v>38234</v>
      </c>
      <c r="B2809" s="10">
        <v>7.3824319999999997</v>
      </c>
      <c r="C2809" s="2">
        <v>4.8122230000000004</v>
      </c>
    </row>
    <row r="2810" spans="1:3" ht="12.95" customHeight="1" x14ac:dyDescent="0.2">
      <c r="A2810" s="9">
        <v>38235</v>
      </c>
      <c r="B2810" s="10">
        <v>7.3824319999999997</v>
      </c>
      <c r="C2810" s="2">
        <v>4.8122230000000004</v>
      </c>
    </row>
    <row r="2811" spans="1:3" ht="12.95" customHeight="1" x14ac:dyDescent="0.2">
      <c r="A2811" s="9">
        <v>38236</v>
      </c>
      <c r="B2811" s="10">
        <v>7.3824319999999997</v>
      </c>
      <c r="C2811" s="2">
        <v>4.8122230000000004</v>
      </c>
    </row>
    <row r="2812" spans="1:3" ht="12.95" customHeight="1" x14ac:dyDescent="0.2">
      <c r="A2812" s="9">
        <v>38237</v>
      </c>
      <c r="B2812" s="10">
        <v>7.3801579999999998</v>
      </c>
      <c r="C2812" s="2">
        <v>4.8129369999999998</v>
      </c>
    </row>
    <row r="2813" spans="1:3" ht="12.95" customHeight="1" x14ac:dyDescent="0.2">
      <c r="A2813" s="9">
        <v>38238</v>
      </c>
      <c r="B2813" s="10">
        <v>7.3798589999999997</v>
      </c>
      <c r="C2813" s="2">
        <v>4.8139979999999998</v>
      </c>
    </row>
    <row r="2814" spans="1:3" ht="12.95" customHeight="1" x14ac:dyDescent="0.2">
      <c r="A2814" s="9">
        <v>38239</v>
      </c>
      <c r="B2814" s="10">
        <v>7.3956749999999998</v>
      </c>
      <c r="C2814" s="2">
        <v>4.8164600000000002</v>
      </c>
    </row>
    <row r="2815" spans="1:3" ht="12.95" customHeight="1" x14ac:dyDescent="0.2">
      <c r="A2815" s="9">
        <v>38240</v>
      </c>
      <c r="B2815" s="10">
        <v>7.3878709999999996</v>
      </c>
      <c r="C2815" s="2">
        <v>4.8010599999999997</v>
      </c>
    </row>
    <row r="2816" spans="1:3" ht="12.95" customHeight="1" x14ac:dyDescent="0.2">
      <c r="A2816" s="9">
        <v>38241</v>
      </c>
      <c r="B2816" s="10">
        <v>7.3956580000000001</v>
      </c>
      <c r="C2816" s="2">
        <v>4.7998820000000002</v>
      </c>
    </row>
    <row r="2817" spans="1:3" ht="12.95" customHeight="1" x14ac:dyDescent="0.2">
      <c r="A2817" s="9">
        <v>38242</v>
      </c>
      <c r="B2817" s="10">
        <v>7.3956580000000001</v>
      </c>
      <c r="C2817" s="2">
        <v>4.7998820000000002</v>
      </c>
    </row>
    <row r="2818" spans="1:3" ht="12.95" customHeight="1" x14ac:dyDescent="0.2">
      <c r="A2818" s="9">
        <v>38243</v>
      </c>
      <c r="B2818" s="10">
        <v>7.3956580000000001</v>
      </c>
      <c r="C2818" s="2">
        <v>4.7998820000000002</v>
      </c>
    </row>
    <row r="2819" spans="1:3" ht="12.95" customHeight="1" x14ac:dyDescent="0.2">
      <c r="A2819" s="9">
        <v>38244</v>
      </c>
      <c r="B2819" s="10">
        <v>7.3865040000000004</v>
      </c>
      <c r="C2819" s="2">
        <v>4.7926970000000004</v>
      </c>
    </row>
    <row r="2820" spans="1:3" ht="12.95" customHeight="1" x14ac:dyDescent="0.2">
      <c r="A2820" s="9">
        <v>38245</v>
      </c>
      <c r="B2820" s="10">
        <v>7.3834340000000003</v>
      </c>
      <c r="C2820" s="2">
        <v>4.784186</v>
      </c>
    </row>
    <row r="2821" spans="1:3" ht="12.95" customHeight="1" x14ac:dyDescent="0.2">
      <c r="A2821" s="9">
        <v>38246</v>
      </c>
      <c r="B2821" s="10">
        <v>7.3729579999999997</v>
      </c>
      <c r="C2821" s="2">
        <v>4.7845279999999999</v>
      </c>
    </row>
    <row r="2822" spans="1:3" ht="12.95" customHeight="1" x14ac:dyDescent="0.2">
      <c r="A2822" s="9">
        <v>38247</v>
      </c>
      <c r="B2822" s="10">
        <v>7.3718050000000002</v>
      </c>
      <c r="C2822" s="2">
        <v>4.7794379999999999</v>
      </c>
    </row>
    <row r="2823" spans="1:3" ht="12.95" customHeight="1" x14ac:dyDescent="0.2">
      <c r="A2823" s="9">
        <v>38248</v>
      </c>
      <c r="B2823" s="10">
        <v>7.3711820000000001</v>
      </c>
      <c r="C2823" s="2">
        <v>4.7672889999999999</v>
      </c>
    </row>
    <row r="2824" spans="1:3" ht="12.95" customHeight="1" x14ac:dyDescent="0.2">
      <c r="A2824" s="9">
        <v>38249</v>
      </c>
      <c r="B2824" s="10">
        <v>7.3711820000000001</v>
      </c>
      <c r="C2824" s="2">
        <v>4.7672889999999999</v>
      </c>
    </row>
    <row r="2825" spans="1:3" ht="12.95" customHeight="1" x14ac:dyDescent="0.2">
      <c r="A2825" s="9">
        <v>38250</v>
      </c>
      <c r="B2825" s="10">
        <v>7.3711820000000001</v>
      </c>
      <c r="C2825" s="2">
        <v>4.7672889999999999</v>
      </c>
    </row>
    <row r="2826" spans="1:3" ht="12.95" customHeight="1" x14ac:dyDescent="0.2">
      <c r="A2826" s="9">
        <v>38251</v>
      </c>
      <c r="B2826" s="10">
        <v>7.3798950000000003</v>
      </c>
      <c r="C2826" s="2">
        <v>4.7744679999999997</v>
      </c>
    </row>
    <row r="2827" spans="1:3" ht="12.95" customHeight="1" x14ac:dyDescent="0.2">
      <c r="A2827" s="9">
        <v>38252</v>
      </c>
      <c r="B2827" s="10">
        <v>7.3960369999999998</v>
      </c>
      <c r="C2827" s="2">
        <v>4.782127</v>
      </c>
    </row>
    <row r="2828" spans="1:3" ht="12.95" customHeight="1" x14ac:dyDescent="0.2">
      <c r="A2828" s="9">
        <v>38253</v>
      </c>
      <c r="B2828" s="10">
        <v>7.4103240000000001</v>
      </c>
      <c r="C2828" s="2">
        <v>4.793844</v>
      </c>
    </row>
    <row r="2829" spans="1:3" ht="12.95" customHeight="1" x14ac:dyDescent="0.2">
      <c r="A2829" s="9">
        <v>38254</v>
      </c>
      <c r="B2829" s="10">
        <v>7.4472420000000001</v>
      </c>
      <c r="C2829" s="2">
        <v>4.8158570000000003</v>
      </c>
    </row>
    <row r="2830" spans="1:3" ht="12.95" customHeight="1" x14ac:dyDescent="0.2">
      <c r="A2830" s="9">
        <v>38255</v>
      </c>
      <c r="B2830" s="10">
        <v>7.483155</v>
      </c>
      <c r="C2830" s="2">
        <v>4.8384549999999997</v>
      </c>
    </row>
    <row r="2831" spans="1:3" ht="12.95" customHeight="1" x14ac:dyDescent="0.2">
      <c r="A2831" s="9">
        <v>38256</v>
      </c>
      <c r="B2831" s="10">
        <v>7.483155</v>
      </c>
      <c r="C2831" s="2">
        <v>4.8384549999999997</v>
      </c>
    </row>
    <row r="2832" spans="1:3" ht="12.95" customHeight="1" x14ac:dyDescent="0.2">
      <c r="A2832" s="9">
        <v>38257</v>
      </c>
      <c r="B2832" s="10">
        <v>7.483155</v>
      </c>
      <c r="C2832" s="2">
        <v>4.8384549999999997</v>
      </c>
    </row>
    <row r="2833" spans="1:3" ht="12.95" customHeight="1" x14ac:dyDescent="0.2">
      <c r="A2833" s="9">
        <v>38258</v>
      </c>
      <c r="B2833" s="10">
        <v>7.5054360000000004</v>
      </c>
      <c r="C2833" s="2">
        <v>4.8462810000000003</v>
      </c>
    </row>
    <row r="2834" spans="1:3" ht="12.95" customHeight="1" x14ac:dyDescent="0.2">
      <c r="A2834" s="9">
        <v>38259</v>
      </c>
      <c r="B2834" s="10">
        <v>7.530316</v>
      </c>
      <c r="C2834" s="2">
        <v>4.8529460000000002</v>
      </c>
    </row>
    <row r="2835" spans="1:3" ht="12.95" customHeight="1" x14ac:dyDescent="0.2">
      <c r="A2835" s="9">
        <v>38260</v>
      </c>
      <c r="B2835" s="10">
        <v>7.5478399999999999</v>
      </c>
      <c r="C2835" s="2">
        <v>4.8626719999999999</v>
      </c>
    </row>
    <row r="2836" spans="1:3" ht="12.95" customHeight="1" x14ac:dyDescent="0.2">
      <c r="A2836" s="9">
        <v>38261</v>
      </c>
      <c r="B2836" s="10">
        <v>7.5630709999999999</v>
      </c>
      <c r="C2836" s="2">
        <v>4.8718570000000003</v>
      </c>
    </row>
    <row r="2837" spans="1:3" ht="12.95" customHeight="1" x14ac:dyDescent="0.2">
      <c r="A2837" s="9">
        <v>38262</v>
      </c>
      <c r="B2837" s="10">
        <v>7.575977</v>
      </c>
      <c r="C2837" s="2">
        <v>4.8889889999999996</v>
      </c>
    </row>
    <row r="2838" spans="1:3" ht="12.95" customHeight="1" x14ac:dyDescent="0.2">
      <c r="A2838" s="9">
        <v>38263</v>
      </c>
      <c r="B2838" s="10">
        <v>7.575977</v>
      </c>
      <c r="C2838" s="2">
        <v>4.8889889999999996</v>
      </c>
    </row>
    <row r="2839" spans="1:3" ht="12.95" customHeight="1" x14ac:dyDescent="0.2">
      <c r="A2839" s="9">
        <v>38264</v>
      </c>
      <c r="B2839" s="10">
        <v>7.575977</v>
      </c>
      <c r="C2839" s="2">
        <v>4.8889889999999996</v>
      </c>
    </row>
    <row r="2840" spans="1:3" ht="12.95" customHeight="1" x14ac:dyDescent="0.2">
      <c r="A2840" s="9">
        <v>38265</v>
      </c>
      <c r="B2840" s="10">
        <v>7.5821630000000004</v>
      </c>
      <c r="C2840" s="2">
        <v>4.8888790000000002</v>
      </c>
    </row>
    <row r="2841" spans="1:3" ht="12.95" customHeight="1" x14ac:dyDescent="0.2">
      <c r="A2841" s="9">
        <v>38266</v>
      </c>
      <c r="B2841" s="10">
        <v>7.6005979999999997</v>
      </c>
      <c r="C2841" s="2">
        <v>4.8950849999999999</v>
      </c>
    </row>
    <row r="2842" spans="1:3" ht="12.95" customHeight="1" x14ac:dyDescent="0.2">
      <c r="A2842" s="9">
        <v>38267</v>
      </c>
      <c r="B2842" s="10">
        <v>7.5950259999999998</v>
      </c>
      <c r="C2842" s="2">
        <v>4.8902359999999998</v>
      </c>
    </row>
    <row r="2843" spans="1:3" ht="12.95" customHeight="1" x14ac:dyDescent="0.2">
      <c r="A2843" s="9">
        <v>38268</v>
      </c>
      <c r="B2843" s="10">
        <v>7.5913139999999997</v>
      </c>
      <c r="C2843" s="2">
        <v>4.8878459999999997</v>
      </c>
    </row>
    <row r="2844" spans="1:3" ht="12.95" customHeight="1" x14ac:dyDescent="0.2">
      <c r="A2844" s="9">
        <v>38269</v>
      </c>
      <c r="B2844" s="10">
        <v>7.5913139999999997</v>
      </c>
      <c r="C2844" s="2">
        <v>4.8878459999999997</v>
      </c>
    </row>
    <row r="2845" spans="1:3" ht="12.95" customHeight="1" x14ac:dyDescent="0.2">
      <c r="A2845" s="9">
        <v>38270</v>
      </c>
      <c r="B2845" s="10">
        <v>7.5913139999999997</v>
      </c>
      <c r="C2845" s="2">
        <v>4.8878459999999997</v>
      </c>
    </row>
    <row r="2846" spans="1:3" ht="12.95" customHeight="1" x14ac:dyDescent="0.2">
      <c r="A2846" s="9">
        <v>38271</v>
      </c>
      <c r="B2846" s="10">
        <v>7.5913139999999997</v>
      </c>
      <c r="C2846" s="2">
        <v>4.8878459999999997</v>
      </c>
    </row>
    <row r="2847" spans="1:3" ht="12.95" customHeight="1" x14ac:dyDescent="0.2">
      <c r="A2847" s="9">
        <v>38272</v>
      </c>
      <c r="B2847" s="10">
        <v>7.5840439999999996</v>
      </c>
      <c r="C2847" s="2">
        <v>4.8951419999999999</v>
      </c>
    </row>
    <row r="2848" spans="1:3" ht="12.95" customHeight="1" x14ac:dyDescent="0.2">
      <c r="A2848" s="9">
        <v>38273</v>
      </c>
      <c r="B2848" s="10">
        <v>7.535317</v>
      </c>
      <c r="C2848" s="2">
        <v>4.8652610000000003</v>
      </c>
    </row>
    <row r="2849" spans="1:3" ht="12.95" customHeight="1" x14ac:dyDescent="0.2">
      <c r="A2849" s="9">
        <v>38274</v>
      </c>
      <c r="B2849" s="10">
        <v>7.5578640000000004</v>
      </c>
      <c r="C2849" s="2">
        <v>4.8877090000000001</v>
      </c>
    </row>
    <row r="2850" spans="1:3" ht="12.95" customHeight="1" x14ac:dyDescent="0.2">
      <c r="A2850" s="9">
        <v>38275</v>
      </c>
      <c r="B2850" s="10">
        <v>7.5478990000000001</v>
      </c>
      <c r="C2850" s="2">
        <v>4.8866370000000003</v>
      </c>
    </row>
    <row r="2851" spans="1:3" ht="12.95" customHeight="1" x14ac:dyDescent="0.2">
      <c r="A2851" s="9">
        <v>38276</v>
      </c>
      <c r="B2851" s="10">
        <v>7.5497170000000002</v>
      </c>
      <c r="C2851" s="2">
        <v>4.8960549999999996</v>
      </c>
    </row>
    <row r="2852" spans="1:3" ht="12.95" customHeight="1" x14ac:dyDescent="0.2">
      <c r="A2852" s="9">
        <v>38277</v>
      </c>
      <c r="B2852" s="10">
        <v>7.5497170000000002</v>
      </c>
      <c r="C2852" s="2">
        <v>4.8960549999999996</v>
      </c>
    </row>
    <row r="2853" spans="1:3" ht="12.95" customHeight="1" x14ac:dyDescent="0.2">
      <c r="A2853" s="9">
        <v>38278</v>
      </c>
      <c r="B2853" s="10">
        <v>7.5497170000000002</v>
      </c>
      <c r="C2853" s="2">
        <v>4.8960549999999996</v>
      </c>
    </row>
    <row r="2854" spans="1:3" ht="12.95" customHeight="1" x14ac:dyDescent="0.2">
      <c r="A2854" s="9">
        <v>38279</v>
      </c>
      <c r="B2854" s="10">
        <v>7.538538</v>
      </c>
      <c r="C2854" s="2">
        <v>4.9008830000000003</v>
      </c>
    </row>
    <row r="2855" spans="1:3" ht="12.95" customHeight="1" x14ac:dyDescent="0.2">
      <c r="A2855" s="9">
        <v>38280</v>
      </c>
      <c r="B2855" s="10">
        <v>7.5063259999999996</v>
      </c>
      <c r="C2855" s="2">
        <v>4.8748709999999997</v>
      </c>
    </row>
    <row r="2856" spans="1:3" ht="12.95" customHeight="1" x14ac:dyDescent="0.2">
      <c r="A2856" s="9">
        <v>38281</v>
      </c>
      <c r="B2856" s="10">
        <v>7.5019850000000003</v>
      </c>
      <c r="C2856" s="2">
        <v>4.8745839999999996</v>
      </c>
    </row>
    <row r="2857" spans="1:3" ht="12.95" customHeight="1" x14ac:dyDescent="0.2">
      <c r="A2857" s="9">
        <v>38282</v>
      </c>
      <c r="B2857" s="10">
        <v>7.5140820000000001</v>
      </c>
      <c r="C2857" s="2">
        <v>4.8900699999999997</v>
      </c>
    </row>
    <row r="2858" spans="1:3" ht="12.95" customHeight="1" x14ac:dyDescent="0.2">
      <c r="A2858" s="9">
        <v>38283</v>
      </c>
      <c r="B2858" s="10">
        <v>7.5146240000000004</v>
      </c>
      <c r="C2858" s="2">
        <v>4.883114</v>
      </c>
    </row>
    <row r="2859" spans="1:3" ht="12.95" customHeight="1" x14ac:dyDescent="0.2">
      <c r="A2859" s="9">
        <v>38284</v>
      </c>
      <c r="B2859" s="10">
        <v>7.5146240000000004</v>
      </c>
      <c r="C2859" s="2">
        <v>4.883114</v>
      </c>
    </row>
    <row r="2860" spans="1:3" ht="12.95" customHeight="1" x14ac:dyDescent="0.2">
      <c r="A2860" s="9">
        <v>38285</v>
      </c>
      <c r="B2860" s="10">
        <v>7.5146240000000004</v>
      </c>
      <c r="C2860" s="2">
        <v>4.883114</v>
      </c>
    </row>
    <row r="2861" spans="1:3" ht="12.95" customHeight="1" x14ac:dyDescent="0.2">
      <c r="A2861" s="9">
        <v>38286</v>
      </c>
      <c r="B2861" s="10">
        <v>7.5186669999999998</v>
      </c>
      <c r="C2861" s="2">
        <v>4.9090280000000002</v>
      </c>
    </row>
    <row r="2862" spans="1:3" ht="12.95" customHeight="1" x14ac:dyDescent="0.2">
      <c r="A2862" s="9">
        <v>38287</v>
      </c>
      <c r="B2862" s="10">
        <v>7.5009199999999998</v>
      </c>
      <c r="C2862" s="2">
        <v>4.8942449999999997</v>
      </c>
    </row>
    <row r="2863" spans="1:3" ht="12.95" customHeight="1" x14ac:dyDescent="0.2">
      <c r="A2863" s="9">
        <v>38288</v>
      </c>
      <c r="B2863" s="10">
        <v>7.4861810000000002</v>
      </c>
      <c r="C2863" s="2">
        <v>4.8868600000000004</v>
      </c>
    </row>
    <row r="2864" spans="1:3" ht="12.95" customHeight="1" x14ac:dyDescent="0.2">
      <c r="A2864" s="9">
        <v>38289</v>
      </c>
      <c r="B2864" s="10">
        <v>7.490831</v>
      </c>
      <c r="C2864" s="2">
        <v>4.8876619999999997</v>
      </c>
    </row>
    <row r="2865" spans="1:3" ht="12.95" customHeight="1" x14ac:dyDescent="0.2">
      <c r="A2865" s="9">
        <v>38290</v>
      </c>
      <c r="B2865" s="10">
        <v>7.4904520000000003</v>
      </c>
      <c r="C2865" s="2">
        <v>4.8938009999999998</v>
      </c>
    </row>
    <row r="2866" spans="1:3" ht="12.95" customHeight="1" x14ac:dyDescent="0.2">
      <c r="A2866" s="9">
        <v>38291</v>
      </c>
      <c r="B2866" s="10">
        <v>7.4904520000000003</v>
      </c>
      <c r="C2866" s="2">
        <v>4.8938009999999998</v>
      </c>
    </row>
    <row r="2867" spans="1:3" ht="12.95" customHeight="1" x14ac:dyDescent="0.2">
      <c r="A2867" s="9">
        <v>38292</v>
      </c>
      <c r="B2867" s="10">
        <v>7.4904520000000003</v>
      </c>
      <c r="C2867" s="2">
        <v>4.8938009999999998</v>
      </c>
    </row>
    <row r="2868" spans="1:3" ht="12.95" customHeight="1" x14ac:dyDescent="0.2">
      <c r="A2868" s="9">
        <v>38293</v>
      </c>
      <c r="B2868" s="10">
        <v>7.4904520000000003</v>
      </c>
      <c r="C2868" s="2">
        <v>4.8938009999999998</v>
      </c>
    </row>
    <row r="2869" spans="1:3" ht="12.95" customHeight="1" x14ac:dyDescent="0.2">
      <c r="A2869" s="9">
        <v>38294</v>
      </c>
      <c r="B2869" s="10">
        <v>7.4917400000000001</v>
      </c>
      <c r="C2869" s="2">
        <v>4.8924050000000001</v>
      </c>
    </row>
    <row r="2870" spans="1:3" ht="12.95" customHeight="1" x14ac:dyDescent="0.2">
      <c r="A2870" s="9">
        <v>38295</v>
      </c>
      <c r="B2870" s="10">
        <v>7.4935669999999996</v>
      </c>
      <c r="C2870" s="2">
        <v>4.8853030000000004</v>
      </c>
    </row>
    <row r="2871" spans="1:3" ht="12.95" customHeight="1" x14ac:dyDescent="0.2">
      <c r="A2871" s="9">
        <v>38296</v>
      </c>
      <c r="B2871" s="10">
        <v>7.5060599999999997</v>
      </c>
      <c r="C2871" s="2">
        <v>4.9046390000000004</v>
      </c>
    </row>
    <row r="2872" spans="1:3" ht="12.95" customHeight="1" x14ac:dyDescent="0.2">
      <c r="A2872" s="9">
        <v>38297</v>
      </c>
      <c r="B2872" s="10">
        <v>7.5339929999999997</v>
      </c>
      <c r="C2872" s="2">
        <v>4.9206409999999998</v>
      </c>
    </row>
    <row r="2873" spans="1:3" ht="12.95" customHeight="1" x14ac:dyDescent="0.2">
      <c r="A2873" s="9">
        <v>38298</v>
      </c>
      <c r="B2873" s="10">
        <v>7.5339929999999997</v>
      </c>
      <c r="C2873" s="2">
        <v>4.9206409999999998</v>
      </c>
    </row>
    <row r="2874" spans="1:3" ht="12.95" customHeight="1" x14ac:dyDescent="0.2">
      <c r="A2874" s="9">
        <v>38299</v>
      </c>
      <c r="B2874" s="10">
        <v>7.5339929999999997</v>
      </c>
      <c r="C2874" s="2">
        <v>4.9206409999999998</v>
      </c>
    </row>
    <row r="2875" spans="1:3" ht="12.95" customHeight="1" x14ac:dyDescent="0.2">
      <c r="A2875" s="9">
        <v>38300</v>
      </c>
      <c r="B2875" s="10">
        <v>7.5539399999999999</v>
      </c>
      <c r="C2875" s="2">
        <v>4.9443250000000001</v>
      </c>
    </row>
    <row r="2876" spans="1:3" ht="12.95" customHeight="1" x14ac:dyDescent="0.2">
      <c r="A2876" s="9">
        <v>38301</v>
      </c>
      <c r="B2876" s="10">
        <v>7.5658880000000002</v>
      </c>
      <c r="C2876" s="2">
        <v>4.9544160000000002</v>
      </c>
    </row>
    <row r="2877" spans="1:3" ht="12.95" customHeight="1" x14ac:dyDescent="0.2">
      <c r="A2877" s="9">
        <v>38302</v>
      </c>
      <c r="B2877" s="10">
        <v>7.5757469999999998</v>
      </c>
      <c r="C2877" s="2">
        <v>4.9709630000000002</v>
      </c>
    </row>
    <row r="2878" spans="1:3" ht="12.95" customHeight="1" x14ac:dyDescent="0.2">
      <c r="A2878" s="9">
        <v>38303</v>
      </c>
      <c r="B2878" s="10">
        <v>7.5845599999999997</v>
      </c>
      <c r="C2878" s="2">
        <v>4.982958</v>
      </c>
    </row>
    <row r="2879" spans="1:3" ht="12.95" customHeight="1" x14ac:dyDescent="0.2">
      <c r="A2879" s="9">
        <v>38304</v>
      </c>
      <c r="B2879" s="10">
        <v>7.5709960000000001</v>
      </c>
      <c r="C2879" s="2">
        <v>4.9773160000000001</v>
      </c>
    </row>
    <row r="2880" spans="1:3" ht="12.95" customHeight="1" x14ac:dyDescent="0.2">
      <c r="A2880" s="9">
        <v>38305</v>
      </c>
      <c r="B2880" s="10">
        <v>7.5709960000000001</v>
      </c>
      <c r="C2880" s="2">
        <v>4.9773160000000001</v>
      </c>
    </row>
    <row r="2881" spans="1:3" ht="12.95" customHeight="1" x14ac:dyDescent="0.2">
      <c r="A2881" s="9">
        <v>38306</v>
      </c>
      <c r="B2881" s="10">
        <v>7.5709960000000001</v>
      </c>
      <c r="C2881" s="2">
        <v>4.9773160000000001</v>
      </c>
    </row>
    <row r="2882" spans="1:3" ht="12.95" customHeight="1" x14ac:dyDescent="0.2">
      <c r="A2882" s="9">
        <v>38307</v>
      </c>
      <c r="B2882" s="10">
        <v>7.5747140000000002</v>
      </c>
      <c r="C2882" s="2">
        <v>4.9745280000000003</v>
      </c>
    </row>
    <row r="2883" spans="1:3" ht="12.95" customHeight="1" x14ac:dyDescent="0.2">
      <c r="A2883" s="9">
        <v>38308</v>
      </c>
      <c r="B2883" s="10">
        <v>7.5687559999999996</v>
      </c>
      <c r="C2883" s="2">
        <v>4.9673530000000001</v>
      </c>
    </row>
    <row r="2884" spans="1:3" ht="12.95" customHeight="1" x14ac:dyDescent="0.2">
      <c r="A2884" s="9">
        <v>38309</v>
      </c>
      <c r="B2884" s="10">
        <v>7.5670609999999998</v>
      </c>
      <c r="C2884" s="2">
        <v>4.9802960000000001</v>
      </c>
    </row>
    <row r="2885" spans="1:3" ht="12.95" customHeight="1" x14ac:dyDescent="0.2">
      <c r="A2885" s="9">
        <v>38310</v>
      </c>
      <c r="B2885" s="10">
        <v>7.5677260000000004</v>
      </c>
      <c r="C2885" s="2">
        <v>4.9863119999999999</v>
      </c>
    </row>
    <row r="2886" spans="1:3" ht="12.95" customHeight="1" x14ac:dyDescent="0.2">
      <c r="A2886" s="9">
        <v>38311</v>
      </c>
      <c r="B2886" s="10">
        <v>7.5486360000000001</v>
      </c>
      <c r="C2886" s="2">
        <v>4.9842430000000002</v>
      </c>
    </row>
    <row r="2887" spans="1:3" ht="12.95" customHeight="1" x14ac:dyDescent="0.2">
      <c r="A2887" s="9">
        <v>38312</v>
      </c>
      <c r="B2887" s="10">
        <v>7.5486360000000001</v>
      </c>
      <c r="C2887" s="2">
        <v>4.9842430000000002</v>
      </c>
    </row>
    <row r="2888" spans="1:3" ht="12.95" customHeight="1" x14ac:dyDescent="0.2">
      <c r="A2888" s="9">
        <v>38313</v>
      </c>
      <c r="B2888" s="10">
        <v>7.5486360000000001</v>
      </c>
      <c r="C2888" s="2">
        <v>4.9842430000000002</v>
      </c>
    </row>
    <row r="2889" spans="1:3" ht="12.95" customHeight="1" x14ac:dyDescent="0.2">
      <c r="A2889" s="9">
        <v>38314</v>
      </c>
      <c r="B2889" s="10">
        <v>7.5407630000000001</v>
      </c>
      <c r="C2889" s="2">
        <v>4.9783869999999997</v>
      </c>
    </row>
    <row r="2890" spans="1:3" ht="12.95" customHeight="1" x14ac:dyDescent="0.2">
      <c r="A2890" s="9">
        <v>38315</v>
      </c>
      <c r="B2890" s="10">
        <v>7.5479589999999996</v>
      </c>
      <c r="C2890" s="2">
        <v>4.9778799999999999</v>
      </c>
    </row>
    <row r="2891" spans="1:3" ht="12.95" customHeight="1" x14ac:dyDescent="0.2">
      <c r="A2891" s="9">
        <v>38316</v>
      </c>
      <c r="B2891" s="10">
        <v>7.5646089999999999</v>
      </c>
      <c r="C2891" s="2">
        <v>4.9961089999999997</v>
      </c>
    </row>
    <row r="2892" spans="1:3" ht="12.95" customHeight="1" x14ac:dyDescent="0.2">
      <c r="A2892" s="9">
        <v>38317</v>
      </c>
      <c r="B2892" s="10">
        <v>7.5938879999999997</v>
      </c>
      <c r="C2892" s="2">
        <v>5.0277329999999996</v>
      </c>
    </row>
    <row r="2893" spans="1:3" ht="12.95" customHeight="1" x14ac:dyDescent="0.2">
      <c r="A2893" s="9">
        <v>38318</v>
      </c>
      <c r="B2893" s="10">
        <v>7.5972739999999996</v>
      </c>
      <c r="C2893" s="2">
        <v>5.0110640000000002</v>
      </c>
    </row>
    <row r="2894" spans="1:3" ht="12.95" customHeight="1" x14ac:dyDescent="0.2">
      <c r="A2894" s="9">
        <v>38319</v>
      </c>
      <c r="B2894" s="10">
        <v>7.5972739999999996</v>
      </c>
      <c r="C2894" s="2">
        <v>5.0110640000000002</v>
      </c>
    </row>
    <row r="2895" spans="1:3" ht="12.95" customHeight="1" x14ac:dyDescent="0.2">
      <c r="A2895" s="9">
        <v>38320</v>
      </c>
      <c r="B2895" s="10">
        <v>7.5972739999999996</v>
      </c>
      <c r="C2895" s="2">
        <v>5.0110640000000002</v>
      </c>
    </row>
    <row r="2896" spans="1:3" ht="12.95" customHeight="1" x14ac:dyDescent="0.2">
      <c r="A2896" s="9">
        <v>38321</v>
      </c>
      <c r="B2896" s="10">
        <v>7.600835</v>
      </c>
      <c r="C2896" s="2">
        <v>5.0120899999999997</v>
      </c>
    </row>
    <row r="2897" spans="1:3" ht="12.95" customHeight="1" x14ac:dyDescent="0.2">
      <c r="A2897" s="9">
        <v>38322</v>
      </c>
      <c r="B2897" s="10">
        <v>7.582624</v>
      </c>
      <c r="C2897" s="2">
        <v>5.005363</v>
      </c>
    </row>
    <row r="2898" spans="1:3" ht="12.95" customHeight="1" x14ac:dyDescent="0.2">
      <c r="A2898" s="9">
        <v>38323</v>
      </c>
      <c r="B2898" s="10">
        <v>7.5614319999999999</v>
      </c>
      <c r="C2898" s="2">
        <v>4.9867650000000001</v>
      </c>
    </row>
    <row r="2899" spans="1:3" ht="12.95" customHeight="1" x14ac:dyDescent="0.2">
      <c r="A2899" s="9">
        <v>38324</v>
      </c>
      <c r="B2899" s="10">
        <v>7.5656540000000003</v>
      </c>
      <c r="C2899" s="2">
        <v>4.9692309999999997</v>
      </c>
    </row>
    <row r="2900" spans="1:3" ht="12.95" customHeight="1" x14ac:dyDescent="0.2">
      <c r="A2900" s="9">
        <v>38325</v>
      </c>
      <c r="B2900" s="10">
        <v>7.5607360000000003</v>
      </c>
      <c r="C2900" s="2">
        <v>4.9562350000000004</v>
      </c>
    </row>
    <row r="2901" spans="1:3" ht="12.95" customHeight="1" x14ac:dyDescent="0.2">
      <c r="A2901" s="9">
        <v>38326</v>
      </c>
      <c r="B2901" s="10">
        <v>7.5607360000000003</v>
      </c>
      <c r="C2901" s="2">
        <v>4.9562350000000004</v>
      </c>
    </row>
    <row r="2902" spans="1:3" ht="12.95" customHeight="1" x14ac:dyDescent="0.2">
      <c r="A2902" s="9">
        <v>38327</v>
      </c>
      <c r="B2902" s="10">
        <v>7.5607360000000003</v>
      </c>
      <c r="C2902" s="2">
        <v>4.9562350000000004</v>
      </c>
    </row>
    <row r="2903" spans="1:3" ht="12.95" customHeight="1" x14ac:dyDescent="0.2">
      <c r="A2903" s="9">
        <v>38328</v>
      </c>
      <c r="B2903" s="10">
        <v>7.5599179999999997</v>
      </c>
      <c r="C2903" s="2">
        <v>4.9524520000000001</v>
      </c>
    </row>
    <row r="2904" spans="1:3" ht="12.95" customHeight="1" x14ac:dyDescent="0.2">
      <c r="A2904" s="9">
        <v>38329</v>
      </c>
      <c r="B2904" s="10">
        <v>7.5641489999999996</v>
      </c>
      <c r="C2904" s="2">
        <v>4.9451809999999998</v>
      </c>
    </row>
    <row r="2905" spans="1:3" ht="12.95" customHeight="1" x14ac:dyDescent="0.2">
      <c r="A2905" s="9">
        <v>38330</v>
      </c>
      <c r="B2905" s="10">
        <v>7.5022520000000004</v>
      </c>
      <c r="C2905" s="2">
        <v>4.8938370000000004</v>
      </c>
    </row>
    <row r="2906" spans="1:3" ht="12.95" customHeight="1" x14ac:dyDescent="0.2">
      <c r="A2906" s="9">
        <v>38331</v>
      </c>
      <c r="B2906" s="10">
        <v>7.5064859999999998</v>
      </c>
      <c r="C2906" s="2">
        <v>4.8953220000000002</v>
      </c>
    </row>
    <row r="2907" spans="1:3" ht="12.95" customHeight="1" x14ac:dyDescent="0.2">
      <c r="A2907" s="9">
        <v>38332</v>
      </c>
      <c r="B2907" s="10">
        <v>7.5395599999999998</v>
      </c>
      <c r="C2907" s="2">
        <v>4.9146470000000004</v>
      </c>
    </row>
    <row r="2908" spans="1:3" ht="12.95" customHeight="1" x14ac:dyDescent="0.2">
      <c r="A2908" s="9">
        <v>38333</v>
      </c>
      <c r="B2908" s="10">
        <v>7.5395599999999998</v>
      </c>
      <c r="C2908" s="2">
        <v>4.9146470000000004</v>
      </c>
    </row>
    <row r="2909" spans="1:3" ht="12.95" customHeight="1" x14ac:dyDescent="0.2">
      <c r="A2909" s="9">
        <v>38334</v>
      </c>
      <c r="B2909" s="10">
        <v>7.5395599999999998</v>
      </c>
      <c r="C2909" s="2">
        <v>4.9146470000000004</v>
      </c>
    </row>
    <row r="2910" spans="1:3" ht="12.95" customHeight="1" x14ac:dyDescent="0.2">
      <c r="A2910" s="9">
        <v>38335</v>
      </c>
      <c r="B2910" s="10">
        <v>7.5164090000000003</v>
      </c>
      <c r="C2910" s="2">
        <v>4.8976410000000001</v>
      </c>
    </row>
    <row r="2911" spans="1:3" ht="12.95" customHeight="1" x14ac:dyDescent="0.2">
      <c r="A2911" s="9">
        <v>38336</v>
      </c>
      <c r="B2911" s="10">
        <v>7.5251929999999998</v>
      </c>
      <c r="C2911" s="2">
        <v>4.8960270000000001</v>
      </c>
    </row>
    <row r="2912" spans="1:3" ht="12.95" customHeight="1" x14ac:dyDescent="0.2">
      <c r="A2912" s="9">
        <v>38337</v>
      </c>
      <c r="B2912" s="10">
        <v>7.5227040000000001</v>
      </c>
      <c r="C2912" s="2">
        <v>4.9209810000000003</v>
      </c>
    </row>
    <row r="2913" spans="1:3" ht="12.95" customHeight="1" x14ac:dyDescent="0.2">
      <c r="A2913" s="9">
        <v>38338</v>
      </c>
      <c r="B2913" s="10">
        <v>7.4975529999999999</v>
      </c>
      <c r="C2913" s="2">
        <v>4.8910910000000003</v>
      </c>
    </row>
    <row r="2914" spans="1:3" ht="12.95" customHeight="1" x14ac:dyDescent="0.2">
      <c r="A2914" s="9">
        <v>38339</v>
      </c>
      <c r="B2914" s="10">
        <v>7.4819449999999996</v>
      </c>
      <c r="C2914" s="2">
        <v>4.873596</v>
      </c>
    </row>
    <row r="2915" spans="1:3" ht="12.95" customHeight="1" x14ac:dyDescent="0.2">
      <c r="A2915" s="9">
        <v>38340</v>
      </c>
      <c r="B2915" s="10">
        <v>7.4819449999999996</v>
      </c>
      <c r="C2915" s="2">
        <v>4.873596</v>
      </c>
    </row>
    <row r="2916" spans="1:3" ht="12.95" customHeight="1" x14ac:dyDescent="0.2">
      <c r="A2916" s="9">
        <v>38341</v>
      </c>
      <c r="B2916" s="10">
        <v>7.4819449999999996</v>
      </c>
      <c r="C2916" s="2">
        <v>4.873596</v>
      </c>
    </row>
    <row r="2917" spans="1:3" ht="12.95" customHeight="1" x14ac:dyDescent="0.2">
      <c r="A2917" s="9">
        <v>38342</v>
      </c>
      <c r="B2917" s="10">
        <v>7.4898059999999997</v>
      </c>
      <c r="C2917" s="2">
        <v>4.8745890000000003</v>
      </c>
    </row>
    <row r="2918" spans="1:3" ht="12.95" customHeight="1" x14ac:dyDescent="0.2">
      <c r="A2918" s="9">
        <v>38343</v>
      </c>
      <c r="B2918" s="10">
        <v>7.5044339999999998</v>
      </c>
      <c r="C2918" s="2">
        <v>4.8739590000000002</v>
      </c>
    </row>
    <row r="2919" spans="1:3" ht="12.95" customHeight="1" x14ac:dyDescent="0.2">
      <c r="A2919" s="9">
        <v>38344</v>
      </c>
      <c r="B2919" s="10">
        <v>7.5289970000000004</v>
      </c>
      <c r="C2919" s="2">
        <v>4.8842020000000002</v>
      </c>
    </row>
    <row r="2920" spans="1:3" ht="12.95" customHeight="1" x14ac:dyDescent="0.2">
      <c r="A2920" s="9">
        <v>38345</v>
      </c>
      <c r="B2920" s="10">
        <v>7.5541200000000002</v>
      </c>
      <c r="C2920" s="2">
        <v>4.8919309999999996</v>
      </c>
    </row>
    <row r="2921" spans="1:3" ht="12.95" customHeight="1" x14ac:dyDescent="0.2">
      <c r="A2921" s="9">
        <v>38346</v>
      </c>
      <c r="B2921" s="10">
        <v>7.5650040000000001</v>
      </c>
      <c r="C2921" s="2">
        <v>4.8958089999999999</v>
      </c>
    </row>
    <row r="2922" spans="1:3" ht="12.95" customHeight="1" x14ac:dyDescent="0.2">
      <c r="A2922" s="9">
        <v>38347</v>
      </c>
      <c r="B2922" s="10">
        <v>7.5650040000000001</v>
      </c>
      <c r="C2922" s="2">
        <v>4.8958089999999999</v>
      </c>
    </row>
    <row r="2923" spans="1:3" ht="12.95" customHeight="1" x14ac:dyDescent="0.2">
      <c r="A2923" s="9">
        <v>38348</v>
      </c>
      <c r="B2923" s="10">
        <v>7.5650040000000001</v>
      </c>
      <c r="C2923" s="2">
        <v>4.8958089999999999</v>
      </c>
    </row>
    <row r="2924" spans="1:3" ht="12.95" customHeight="1" x14ac:dyDescent="0.2">
      <c r="A2924" s="9">
        <v>38349</v>
      </c>
      <c r="B2924" s="10">
        <v>7.5754190000000001</v>
      </c>
      <c r="C2924" s="2">
        <v>4.8921010000000003</v>
      </c>
    </row>
    <row r="2925" spans="1:3" ht="12.95" customHeight="1" x14ac:dyDescent="0.2">
      <c r="A2925" s="9">
        <v>38350</v>
      </c>
      <c r="B2925" s="10">
        <v>7.59964</v>
      </c>
      <c r="C2925" s="2">
        <v>4.919816</v>
      </c>
    </row>
    <row r="2926" spans="1:3" ht="12.95" customHeight="1" x14ac:dyDescent="0.2">
      <c r="A2926" s="9">
        <v>38351</v>
      </c>
      <c r="B2926" s="10">
        <v>7.624949</v>
      </c>
      <c r="C2926" s="2">
        <v>4.9358810000000002</v>
      </c>
    </row>
    <row r="2927" spans="1:3" ht="12.95" customHeight="1" x14ac:dyDescent="0.2">
      <c r="A2927" s="9">
        <v>38352</v>
      </c>
      <c r="B2927" s="10">
        <v>7.6712340000000001</v>
      </c>
      <c r="C2927" s="2">
        <v>4.9713139999999996</v>
      </c>
    </row>
    <row r="2928" spans="1:3" ht="12.95" customHeight="1" x14ac:dyDescent="0.2">
      <c r="A2928" s="9">
        <v>38353</v>
      </c>
      <c r="B2928" s="10">
        <v>7.6497159999999997</v>
      </c>
      <c r="C2928" s="2">
        <v>4.9567259999999997</v>
      </c>
    </row>
    <row r="2929" spans="1:3" ht="12.95" customHeight="1" x14ac:dyDescent="0.2">
      <c r="A2929" s="9">
        <v>38354</v>
      </c>
      <c r="B2929" s="10">
        <v>7.6497159999999997</v>
      </c>
      <c r="C2929" s="2">
        <v>4.9567259999999997</v>
      </c>
    </row>
    <row r="2930" spans="1:3" ht="12.95" customHeight="1" x14ac:dyDescent="0.2">
      <c r="A2930" s="9">
        <v>38355</v>
      </c>
      <c r="B2930" s="10">
        <v>7.6497159999999997</v>
      </c>
      <c r="C2930" s="2">
        <v>4.9567259999999997</v>
      </c>
    </row>
    <row r="2931" spans="1:3" ht="12.95" customHeight="1" x14ac:dyDescent="0.2">
      <c r="A2931" s="9">
        <v>38356</v>
      </c>
      <c r="B2931" s="10">
        <v>7.6615770000000003</v>
      </c>
      <c r="C2931" s="2">
        <v>4.9624829999999998</v>
      </c>
    </row>
    <row r="2932" spans="1:3" ht="12.95" customHeight="1" x14ac:dyDescent="0.2">
      <c r="A2932" s="9">
        <v>38357</v>
      </c>
      <c r="B2932" s="10">
        <v>7.6403679999999996</v>
      </c>
      <c r="C2932" s="2">
        <v>4.9413840000000002</v>
      </c>
    </row>
    <row r="2933" spans="1:3" ht="12.95" customHeight="1" x14ac:dyDescent="0.2">
      <c r="A2933" s="9">
        <v>38358</v>
      </c>
      <c r="B2933" s="10">
        <v>7.6034949999999997</v>
      </c>
      <c r="C2933" s="2">
        <v>4.8931690000000003</v>
      </c>
    </row>
    <row r="2934" spans="1:3" ht="12.95" customHeight="1" x14ac:dyDescent="0.2">
      <c r="A2934" s="9">
        <v>38359</v>
      </c>
      <c r="B2934" s="10">
        <v>7.6034949999999997</v>
      </c>
      <c r="C2934" s="2">
        <v>4.8931690000000003</v>
      </c>
    </row>
    <row r="2935" spans="1:3" ht="12.95" customHeight="1" x14ac:dyDescent="0.2">
      <c r="A2935" s="9">
        <v>38360</v>
      </c>
      <c r="B2935" s="10">
        <v>7.5791050000000002</v>
      </c>
      <c r="C2935" s="2">
        <v>4.8985940000000001</v>
      </c>
    </row>
    <row r="2936" spans="1:3" ht="12.95" customHeight="1" x14ac:dyDescent="0.2">
      <c r="A2936" s="9">
        <v>38361</v>
      </c>
      <c r="B2936" s="10">
        <v>7.5791050000000002</v>
      </c>
      <c r="C2936" s="2">
        <v>4.8985940000000001</v>
      </c>
    </row>
    <row r="2937" spans="1:3" ht="12.95" customHeight="1" x14ac:dyDescent="0.2">
      <c r="A2937" s="9">
        <v>38362</v>
      </c>
      <c r="B2937" s="10">
        <v>7.5791050000000002</v>
      </c>
      <c r="C2937" s="2">
        <v>4.8985940000000001</v>
      </c>
    </row>
    <row r="2938" spans="1:3" ht="12.95" customHeight="1" x14ac:dyDescent="0.2">
      <c r="A2938" s="9">
        <v>38363</v>
      </c>
      <c r="B2938" s="10">
        <v>7.5831359999999997</v>
      </c>
      <c r="C2938" s="2">
        <v>4.904369</v>
      </c>
    </row>
    <row r="2939" spans="1:3" ht="12.95" customHeight="1" x14ac:dyDescent="0.2">
      <c r="A2939" s="9">
        <v>38364</v>
      </c>
      <c r="B2939" s="10">
        <v>7.5580499999999997</v>
      </c>
      <c r="C2939" s="2">
        <v>4.8903590000000001</v>
      </c>
    </row>
    <row r="2940" spans="1:3" ht="12.95" customHeight="1" x14ac:dyDescent="0.2">
      <c r="A2940" s="9">
        <v>38365</v>
      </c>
      <c r="B2940" s="10">
        <v>7.5765529999999996</v>
      </c>
      <c r="C2940" s="2">
        <v>4.8925179999999999</v>
      </c>
    </row>
    <row r="2941" spans="1:3" ht="12.95" customHeight="1" x14ac:dyDescent="0.2">
      <c r="A2941" s="9">
        <v>38366</v>
      </c>
      <c r="B2941" s="10">
        <v>7.5450660000000003</v>
      </c>
      <c r="C2941" s="2">
        <v>4.8762790000000003</v>
      </c>
    </row>
    <row r="2942" spans="1:3" ht="12.95" customHeight="1" x14ac:dyDescent="0.2">
      <c r="A2942" s="9">
        <v>38367</v>
      </c>
      <c r="B2942" s="10">
        <v>7.5402339999999999</v>
      </c>
      <c r="C2942" s="2">
        <v>4.8662369999999999</v>
      </c>
    </row>
    <row r="2943" spans="1:3" ht="12.95" customHeight="1" x14ac:dyDescent="0.2">
      <c r="A2943" s="9">
        <v>38368</v>
      </c>
      <c r="B2943" s="10">
        <v>7.5402339999999999</v>
      </c>
      <c r="C2943" s="2">
        <v>4.8662369999999999</v>
      </c>
    </row>
    <row r="2944" spans="1:3" ht="12.95" customHeight="1" x14ac:dyDescent="0.2">
      <c r="A2944" s="9">
        <v>38369</v>
      </c>
      <c r="B2944" s="10">
        <v>7.5402339999999999</v>
      </c>
      <c r="C2944" s="2">
        <v>4.8662369999999999</v>
      </c>
    </row>
    <row r="2945" spans="1:3" ht="12.95" customHeight="1" x14ac:dyDescent="0.2">
      <c r="A2945" s="9">
        <v>38370</v>
      </c>
      <c r="B2945" s="10">
        <v>7.5229119999999998</v>
      </c>
      <c r="C2945" s="2">
        <v>4.871721</v>
      </c>
    </row>
    <row r="2946" spans="1:3" ht="12.95" customHeight="1" x14ac:dyDescent="0.2">
      <c r="A2946" s="9">
        <v>38371</v>
      </c>
      <c r="B2946" s="10">
        <v>7.5100470000000001</v>
      </c>
      <c r="C2946" s="2">
        <v>4.8665419999999999</v>
      </c>
    </row>
    <row r="2947" spans="1:3" ht="12.95" customHeight="1" x14ac:dyDescent="0.2">
      <c r="A2947" s="9">
        <v>38372</v>
      </c>
      <c r="B2947" s="10">
        <v>7.499574</v>
      </c>
      <c r="C2947" s="2">
        <v>4.8616450000000002</v>
      </c>
    </row>
    <row r="2948" spans="1:3" ht="12.95" customHeight="1" x14ac:dyDescent="0.2">
      <c r="A2948" s="9">
        <v>38373</v>
      </c>
      <c r="B2948" s="10">
        <v>7.4906990000000002</v>
      </c>
      <c r="C2948" s="2">
        <v>4.858727</v>
      </c>
    </row>
    <row r="2949" spans="1:3" ht="12.95" customHeight="1" x14ac:dyDescent="0.2">
      <c r="A2949" s="9">
        <v>38374</v>
      </c>
      <c r="B2949" s="10">
        <v>7.5015020000000003</v>
      </c>
      <c r="C2949" s="2">
        <v>4.8518869999999996</v>
      </c>
    </row>
    <row r="2950" spans="1:3" ht="12.95" customHeight="1" x14ac:dyDescent="0.2">
      <c r="A2950" s="9">
        <v>38375</v>
      </c>
      <c r="B2950" s="10">
        <v>7.5015020000000003</v>
      </c>
      <c r="C2950" s="2">
        <v>4.8518869999999996</v>
      </c>
    </row>
    <row r="2951" spans="1:3" ht="12.95" customHeight="1" x14ac:dyDescent="0.2">
      <c r="A2951" s="9">
        <v>38376</v>
      </c>
      <c r="B2951" s="10">
        <v>7.5015020000000003</v>
      </c>
      <c r="C2951" s="2">
        <v>4.8518869999999996</v>
      </c>
    </row>
    <row r="2952" spans="1:3" ht="12.95" customHeight="1" x14ac:dyDescent="0.2">
      <c r="A2952" s="9">
        <v>38377</v>
      </c>
      <c r="B2952" s="10">
        <v>7.5315409999999998</v>
      </c>
      <c r="C2952" s="2">
        <v>4.8766780000000001</v>
      </c>
    </row>
    <row r="2953" spans="1:3" ht="12.95" customHeight="1" x14ac:dyDescent="0.2">
      <c r="A2953" s="9">
        <v>38378</v>
      </c>
      <c r="B2953" s="10">
        <v>7.5582419999999999</v>
      </c>
      <c r="C2953" s="2">
        <v>4.89682</v>
      </c>
    </row>
    <row r="2954" spans="1:3" ht="12.95" customHeight="1" x14ac:dyDescent="0.2">
      <c r="A2954" s="9">
        <v>38379</v>
      </c>
      <c r="B2954" s="10">
        <v>7.5759569999999998</v>
      </c>
      <c r="C2954" s="2">
        <v>4.8921330000000003</v>
      </c>
    </row>
    <row r="2955" spans="1:3" ht="12.95" customHeight="1" x14ac:dyDescent="0.2">
      <c r="A2955" s="9">
        <v>38380</v>
      </c>
      <c r="B2955" s="10">
        <v>7.5520740000000002</v>
      </c>
      <c r="C2955" s="2">
        <v>4.8861759999999999</v>
      </c>
    </row>
    <row r="2956" spans="1:3" ht="12.95" customHeight="1" x14ac:dyDescent="0.2">
      <c r="A2956" s="9">
        <v>38381</v>
      </c>
      <c r="B2956" s="10">
        <v>7.5510700000000002</v>
      </c>
      <c r="C2956" s="2">
        <v>4.8826830000000001</v>
      </c>
    </row>
    <row r="2957" spans="1:3" ht="12.95" customHeight="1" x14ac:dyDescent="0.2">
      <c r="A2957" s="9">
        <v>38382</v>
      </c>
      <c r="B2957" s="10">
        <v>7.5510700000000002</v>
      </c>
      <c r="C2957" s="2">
        <v>4.8826830000000001</v>
      </c>
    </row>
    <row r="2958" spans="1:3" ht="12.95" customHeight="1" x14ac:dyDescent="0.2">
      <c r="A2958" s="9">
        <v>38383</v>
      </c>
      <c r="B2958" s="10">
        <v>7.5510700000000002</v>
      </c>
      <c r="C2958" s="2">
        <v>4.8826830000000001</v>
      </c>
    </row>
    <row r="2959" spans="1:3" ht="12.95" customHeight="1" x14ac:dyDescent="0.2">
      <c r="A2959" s="9">
        <v>38384</v>
      </c>
      <c r="B2959" s="10">
        <v>7.5396739999999998</v>
      </c>
      <c r="C2959" s="2">
        <v>4.869961</v>
      </c>
    </row>
    <row r="2960" spans="1:3" ht="12.95" customHeight="1" x14ac:dyDescent="0.2">
      <c r="A2960" s="9">
        <v>38385</v>
      </c>
      <c r="B2960" s="10">
        <v>7.5183260000000001</v>
      </c>
      <c r="C2960" s="2">
        <v>4.8427220000000002</v>
      </c>
    </row>
    <row r="2961" spans="1:3" ht="12.95" customHeight="1" x14ac:dyDescent="0.2">
      <c r="A2961" s="9">
        <v>38386</v>
      </c>
      <c r="B2961" s="10">
        <v>7.5151909999999997</v>
      </c>
      <c r="C2961" s="2">
        <v>4.8407030000000004</v>
      </c>
    </row>
    <row r="2962" spans="1:3" ht="12.95" customHeight="1" x14ac:dyDescent="0.2">
      <c r="A2962" s="9">
        <v>38387</v>
      </c>
      <c r="B2962" s="10">
        <v>7.5228950000000001</v>
      </c>
      <c r="C2962" s="2">
        <v>4.8366300000000004</v>
      </c>
    </row>
    <row r="2963" spans="1:3" ht="12.95" customHeight="1" x14ac:dyDescent="0.2">
      <c r="A2963" s="9">
        <v>38388</v>
      </c>
      <c r="B2963" s="10">
        <v>7.535552</v>
      </c>
      <c r="C2963" s="2">
        <v>4.8348209999999998</v>
      </c>
    </row>
    <row r="2964" spans="1:3" ht="12.95" customHeight="1" x14ac:dyDescent="0.2">
      <c r="A2964" s="9">
        <v>38389</v>
      </c>
      <c r="B2964" s="10">
        <v>7.535552</v>
      </c>
      <c r="C2964" s="2">
        <v>4.8348209999999998</v>
      </c>
    </row>
    <row r="2965" spans="1:3" ht="12.95" customHeight="1" x14ac:dyDescent="0.2">
      <c r="A2965" s="9">
        <v>38390</v>
      </c>
      <c r="B2965" s="10">
        <v>7.535552</v>
      </c>
      <c r="C2965" s="2">
        <v>4.8348209999999998</v>
      </c>
    </row>
    <row r="2966" spans="1:3" ht="12.95" customHeight="1" x14ac:dyDescent="0.2">
      <c r="A2966" s="9">
        <v>38391</v>
      </c>
      <c r="B2966" s="10">
        <v>7.5273310000000002</v>
      </c>
      <c r="C2966" s="2">
        <v>4.8310959999999996</v>
      </c>
    </row>
    <row r="2967" spans="1:3" ht="12.95" customHeight="1" x14ac:dyDescent="0.2">
      <c r="A2967" s="9">
        <v>38392</v>
      </c>
      <c r="B2967" s="10">
        <v>7.5295880000000004</v>
      </c>
      <c r="C2967" s="2">
        <v>4.8282059999999998</v>
      </c>
    </row>
    <row r="2968" spans="1:3" ht="12.95" customHeight="1" x14ac:dyDescent="0.2">
      <c r="A2968" s="9">
        <v>38393</v>
      </c>
      <c r="B2968" s="10">
        <v>7.5114099999999997</v>
      </c>
      <c r="C2968" s="2">
        <v>4.8205689999999999</v>
      </c>
    </row>
    <row r="2969" spans="1:3" ht="12.95" customHeight="1" x14ac:dyDescent="0.2">
      <c r="A2969" s="9">
        <v>38394</v>
      </c>
      <c r="B2969" s="10">
        <v>7.5004679999999997</v>
      </c>
      <c r="C2969" s="2">
        <v>4.8175660000000002</v>
      </c>
    </row>
    <row r="2970" spans="1:3" ht="12.95" customHeight="1" x14ac:dyDescent="0.2">
      <c r="A2970" s="9">
        <v>38395</v>
      </c>
      <c r="B2970" s="10">
        <v>7.5023989999999996</v>
      </c>
      <c r="C2970" s="2">
        <v>4.8250039999999998</v>
      </c>
    </row>
    <row r="2971" spans="1:3" ht="12.95" customHeight="1" x14ac:dyDescent="0.2">
      <c r="A2971" s="9">
        <v>38396</v>
      </c>
      <c r="B2971" s="10">
        <v>7.5023989999999996</v>
      </c>
      <c r="C2971" s="2">
        <v>4.8331239999999998</v>
      </c>
    </row>
    <row r="2972" spans="1:3" ht="12.95" customHeight="1" x14ac:dyDescent="0.2">
      <c r="A2972" s="9">
        <v>38397</v>
      </c>
      <c r="B2972" s="10">
        <v>7.5023989999999996</v>
      </c>
      <c r="C2972" s="2">
        <v>4.8331239999999998</v>
      </c>
    </row>
    <row r="2973" spans="1:3" ht="12.95" customHeight="1" x14ac:dyDescent="0.2">
      <c r="A2973" s="9">
        <v>38398</v>
      </c>
      <c r="B2973" s="10">
        <v>7.510192</v>
      </c>
      <c r="C2973" s="2">
        <v>4.8331239999999998</v>
      </c>
    </row>
    <row r="2974" spans="1:3" ht="12.95" customHeight="1" x14ac:dyDescent="0.2">
      <c r="A2974" s="9">
        <v>38399</v>
      </c>
      <c r="B2974" s="10">
        <v>7.5036050000000003</v>
      </c>
      <c r="C2974" s="2">
        <v>4.8360430000000001</v>
      </c>
    </row>
    <row r="2975" spans="1:3" ht="12.95" customHeight="1" x14ac:dyDescent="0.2">
      <c r="A2975" s="9">
        <v>38400</v>
      </c>
      <c r="B2975" s="10">
        <v>7.5153429999999997</v>
      </c>
      <c r="C2975" s="2">
        <v>4.860525</v>
      </c>
    </row>
    <row r="2976" spans="1:3" ht="12.95" customHeight="1" x14ac:dyDescent="0.2">
      <c r="A2976" s="9">
        <v>38401</v>
      </c>
      <c r="B2976" s="10">
        <v>7.5197079999999996</v>
      </c>
      <c r="C2976" s="2">
        <v>4.8551830000000002</v>
      </c>
    </row>
    <row r="2977" spans="1:3" ht="12.95" customHeight="1" x14ac:dyDescent="0.2">
      <c r="A2977" s="9">
        <v>38402</v>
      </c>
      <c r="B2977" s="10">
        <v>7.5226160000000002</v>
      </c>
      <c r="C2977" s="2">
        <v>4.8627120000000001</v>
      </c>
    </row>
    <row r="2978" spans="1:3" ht="12.95" customHeight="1" x14ac:dyDescent="0.2">
      <c r="A2978" s="9">
        <v>38403</v>
      </c>
      <c r="B2978" s="10">
        <v>7.5226160000000002</v>
      </c>
      <c r="C2978" s="2">
        <v>4.8627120000000001</v>
      </c>
    </row>
    <row r="2979" spans="1:3" ht="12.95" customHeight="1" x14ac:dyDescent="0.2">
      <c r="A2979" s="9">
        <v>38404</v>
      </c>
      <c r="B2979" s="10">
        <v>7.5226160000000002</v>
      </c>
      <c r="C2979" s="2">
        <v>4.8627120000000001</v>
      </c>
    </row>
    <row r="2980" spans="1:3" ht="12.95" customHeight="1" x14ac:dyDescent="0.2">
      <c r="A2980" s="9">
        <v>38405</v>
      </c>
      <c r="B2980" s="10">
        <v>7.5181959999999997</v>
      </c>
      <c r="C2980" s="2">
        <v>4.8674059999999999</v>
      </c>
    </row>
    <row r="2981" spans="1:3" ht="12.95" customHeight="1" x14ac:dyDescent="0.2">
      <c r="A2981" s="9">
        <v>38406</v>
      </c>
      <c r="B2981" s="10">
        <v>7.5130530000000002</v>
      </c>
      <c r="C2981" s="2">
        <v>4.8801899999999998</v>
      </c>
    </row>
    <row r="2982" spans="1:3" ht="12.95" customHeight="1" x14ac:dyDescent="0.2">
      <c r="A2982" s="9">
        <v>38407</v>
      </c>
      <c r="B2982" s="10">
        <v>7.5165059999999997</v>
      </c>
      <c r="C2982" s="2">
        <v>4.8862420000000002</v>
      </c>
    </row>
    <row r="2983" spans="1:3" ht="12.95" customHeight="1" x14ac:dyDescent="0.2">
      <c r="A2983" s="9">
        <v>38408</v>
      </c>
      <c r="B2983" s="10">
        <v>7.5083450000000003</v>
      </c>
      <c r="C2983" s="2">
        <v>4.8771319999999996</v>
      </c>
    </row>
    <row r="2984" spans="1:3" ht="12.95" customHeight="1" x14ac:dyDescent="0.2">
      <c r="A2984" s="9">
        <v>38409</v>
      </c>
      <c r="B2984" s="10">
        <v>7.5075130000000003</v>
      </c>
      <c r="C2984" s="2">
        <v>4.8737430000000002</v>
      </c>
    </row>
    <row r="2985" spans="1:3" ht="12.95" customHeight="1" x14ac:dyDescent="0.2">
      <c r="A2985" s="9">
        <v>38410</v>
      </c>
      <c r="B2985" s="10">
        <v>7.5075130000000003</v>
      </c>
      <c r="C2985" s="2">
        <v>4.8737430000000002</v>
      </c>
    </row>
    <row r="2986" spans="1:3" ht="12.95" customHeight="1" x14ac:dyDescent="0.2">
      <c r="A2986" s="9">
        <v>38411</v>
      </c>
      <c r="B2986" s="10">
        <v>7.5075130000000003</v>
      </c>
      <c r="C2986" s="2">
        <v>4.8737430000000002</v>
      </c>
    </row>
    <row r="2987" spans="1:3" ht="12.95" customHeight="1" x14ac:dyDescent="0.2">
      <c r="A2987" s="9">
        <v>38412</v>
      </c>
      <c r="B2987" s="10">
        <v>7.5004460000000002</v>
      </c>
      <c r="C2987" s="2">
        <v>4.8729509999999996</v>
      </c>
    </row>
    <row r="2988" spans="1:3" ht="12.95" customHeight="1" x14ac:dyDescent="0.2">
      <c r="A2988" s="9">
        <v>38413</v>
      </c>
      <c r="B2988" s="10">
        <v>7.5064120000000001</v>
      </c>
      <c r="C2988" s="2">
        <v>4.8857150000000003</v>
      </c>
    </row>
    <row r="2989" spans="1:3" ht="12.95" customHeight="1" x14ac:dyDescent="0.2">
      <c r="A2989" s="9">
        <v>38414</v>
      </c>
      <c r="B2989" s="10">
        <v>7.4874580000000002</v>
      </c>
      <c r="C2989" s="2">
        <v>4.8632489999999997</v>
      </c>
    </row>
    <row r="2990" spans="1:3" ht="12.95" customHeight="1" x14ac:dyDescent="0.2">
      <c r="A2990" s="9">
        <v>38415</v>
      </c>
      <c r="B2990" s="10">
        <v>7.4691840000000003</v>
      </c>
      <c r="C2990" s="2">
        <v>4.832859</v>
      </c>
    </row>
    <row r="2991" spans="1:3" ht="12.95" customHeight="1" x14ac:dyDescent="0.2">
      <c r="A2991" s="9">
        <v>38416</v>
      </c>
      <c r="B2991" s="10">
        <v>7.4602579999999996</v>
      </c>
      <c r="C2991" s="2">
        <v>4.8174210000000004</v>
      </c>
    </row>
    <row r="2992" spans="1:3" ht="12.95" customHeight="1" x14ac:dyDescent="0.2">
      <c r="A2992" s="9">
        <v>38417</v>
      </c>
      <c r="B2992" s="10">
        <v>7.4602579999999996</v>
      </c>
      <c r="C2992" s="2">
        <v>4.8174210000000004</v>
      </c>
    </row>
    <row r="2993" spans="1:3" ht="12.95" customHeight="1" x14ac:dyDescent="0.2">
      <c r="A2993" s="9">
        <v>38418</v>
      </c>
      <c r="B2993" s="10">
        <v>7.4602579999999996</v>
      </c>
      <c r="C2993" s="2">
        <v>4.8174210000000004</v>
      </c>
    </row>
    <row r="2994" spans="1:3" ht="12.95" customHeight="1" x14ac:dyDescent="0.2">
      <c r="A2994" s="9">
        <v>38419</v>
      </c>
      <c r="B2994" s="10">
        <v>7.4581869999999997</v>
      </c>
      <c r="C2994" s="2">
        <v>4.8167059999999999</v>
      </c>
    </row>
    <row r="2995" spans="1:3" ht="12.95" customHeight="1" x14ac:dyDescent="0.2">
      <c r="A2995" s="9">
        <v>38420</v>
      </c>
      <c r="B2995" s="10">
        <v>7.4663279999999999</v>
      </c>
      <c r="C2995" s="2">
        <v>4.8151219999999997</v>
      </c>
    </row>
    <row r="2996" spans="1:3" ht="12.95" customHeight="1" x14ac:dyDescent="0.2">
      <c r="A2996" s="9">
        <v>38421</v>
      </c>
      <c r="B2996" s="10">
        <v>7.4637580000000003</v>
      </c>
      <c r="C2996" s="2">
        <v>4.8109820000000001</v>
      </c>
    </row>
    <row r="2997" spans="1:3" ht="12.95" customHeight="1" x14ac:dyDescent="0.2">
      <c r="A2997" s="9">
        <v>38422</v>
      </c>
      <c r="B2997" s="10">
        <v>7.4739110000000002</v>
      </c>
      <c r="C2997" s="2">
        <v>4.8293559999999998</v>
      </c>
    </row>
    <row r="2998" spans="1:3" ht="12.95" customHeight="1" x14ac:dyDescent="0.2">
      <c r="A2998" s="9">
        <v>38423</v>
      </c>
      <c r="B2998" s="10">
        <v>7.4649929999999998</v>
      </c>
      <c r="C2998" s="2">
        <v>4.81799</v>
      </c>
    </row>
    <row r="2999" spans="1:3" ht="12.95" customHeight="1" x14ac:dyDescent="0.2">
      <c r="A2999" s="9">
        <v>38424</v>
      </c>
      <c r="B2999" s="10">
        <v>7.4649929999999998</v>
      </c>
      <c r="C2999" s="2">
        <v>4.81799</v>
      </c>
    </row>
    <row r="3000" spans="1:3" ht="12.95" customHeight="1" x14ac:dyDescent="0.2">
      <c r="A3000" s="9">
        <v>38425</v>
      </c>
      <c r="B3000" s="10">
        <v>7.4649929999999998</v>
      </c>
      <c r="C3000" s="2">
        <v>4.81799</v>
      </c>
    </row>
    <row r="3001" spans="1:3" ht="12.95" customHeight="1" x14ac:dyDescent="0.2">
      <c r="A3001" s="9">
        <v>38426</v>
      </c>
      <c r="B3001" s="10">
        <v>7.4619869999999997</v>
      </c>
      <c r="C3001" s="2">
        <v>4.8132539999999997</v>
      </c>
    </row>
    <row r="3002" spans="1:3" ht="12.95" customHeight="1" x14ac:dyDescent="0.2">
      <c r="A3002" s="9">
        <v>38427</v>
      </c>
      <c r="B3002" s="10">
        <v>7.4538130000000002</v>
      </c>
      <c r="C3002" s="2">
        <v>4.8070510000000004</v>
      </c>
    </row>
    <row r="3003" spans="1:3" ht="12.95" customHeight="1" x14ac:dyDescent="0.2">
      <c r="A3003" s="9">
        <v>38428</v>
      </c>
      <c r="B3003" s="10">
        <v>7.4446789999999998</v>
      </c>
      <c r="C3003" s="2">
        <v>4.8095350000000003</v>
      </c>
    </row>
    <row r="3004" spans="1:3" ht="12.95" customHeight="1" x14ac:dyDescent="0.2">
      <c r="A3004" s="9">
        <v>38429</v>
      </c>
      <c r="B3004" s="10">
        <v>7.4278659999999999</v>
      </c>
      <c r="C3004" s="2">
        <v>4.8058139999999998</v>
      </c>
    </row>
    <row r="3005" spans="1:3" ht="12.95" customHeight="1" x14ac:dyDescent="0.2">
      <c r="A3005" s="9">
        <v>38430</v>
      </c>
      <c r="B3005" s="10">
        <v>7.4419519999999997</v>
      </c>
      <c r="C3005" s="2">
        <v>4.8046689999999996</v>
      </c>
    </row>
    <row r="3006" spans="1:3" ht="12.95" customHeight="1" x14ac:dyDescent="0.2">
      <c r="A3006" s="9">
        <v>38431</v>
      </c>
      <c r="B3006" s="10">
        <v>7.4419519999999997</v>
      </c>
      <c r="C3006" s="2">
        <v>4.7966620000000004</v>
      </c>
    </row>
    <row r="3007" spans="1:3" ht="12.95" customHeight="1" x14ac:dyDescent="0.2">
      <c r="A3007" s="9">
        <v>38432</v>
      </c>
      <c r="B3007" s="10">
        <v>7.4419519999999997</v>
      </c>
      <c r="C3007" s="2">
        <v>4.8032009999999996</v>
      </c>
    </row>
    <row r="3008" spans="1:3" ht="12.95" customHeight="1" x14ac:dyDescent="0.2">
      <c r="A3008" s="9">
        <v>38433</v>
      </c>
      <c r="B3008" s="10">
        <v>7.442501</v>
      </c>
      <c r="C3008" s="2">
        <v>4.7966620000000004</v>
      </c>
    </row>
    <row r="3009" spans="1:3" ht="12.95" customHeight="1" x14ac:dyDescent="0.2">
      <c r="A3009" s="9">
        <v>38434</v>
      </c>
      <c r="B3009" s="10">
        <v>7.4564890000000004</v>
      </c>
      <c r="C3009" s="2">
        <v>4.8032009999999996</v>
      </c>
    </row>
    <row r="3010" spans="1:3" ht="12.95" customHeight="1" x14ac:dyDescent="0.2">
      <c r="A3010" s="9">
        <v>38435</v>
      </c>
      <c r="B3010" s="10">
        <v>7.4762279999999999</v>
      </c>
      <c r="C3010" s="2">
        <v>4.8066269999999998</v>
      </c>
    </row>
    <row r="3011" spans="1:3" ht="12.95" customHeight="1" x14ac:dyDescent="0.2">
      <c r="A3011" s="9">
        <v>38436</v>
      </c>
      <c r="B3011" s="10">
        <v>7.4632500000000004</v>
      </c>
      <c r="C3011" s="2">
        <v>4.8072460000000001</v>
      </c>
    </row>
    <row r="3012" spans="1:3" ht="12.95" customHeight="1" x14ac:dyDescent="0.2">
      <c r="A3012" s="9">
        <v>38437</v>
      </c>
      <c r="B3012" s="10">
        <v>7.4527080000000003</v>
      </c>
      <c r="C3012" s="2">
        <v>4.7948969999999997</v>
      </c>
    </row>
    <row r="3013" spans="1:3" ht="12.95" customHeight="1" x14ac:dyDescent="0.2">
      <c r="A3013" s="9">
        <v>38438</v>
      </c>
      <c r="B3013" s="10">
        <v>7.4527080000000003</v>
      </c>
      <c r="C3013" s="2">
        <v>4.7948969999999997</v>
      </c>
    </row>
    <row r="3014" spans="1:3" ht="12.95" customHeight="1" x14ac:dyDescent="0.2">
      <c r="A3014" s="9">
        <v>38439</v>
      </c>
      <c r="B3014" s="10">
        <v>7.4527080000000003</v>
      </c>
      <c r="C3014" s="2">
        <v>4.7948969999999997</v>
      </c>
    </row>
    <row r="3015" spans="1:3" ht="12.95" customHeight="1" x14ac:dyDescent="0.2">
      <c r="A3015" s="9">
        <v>38440</v>
      </c>
      <c r="B3015" s="10">
        <v>7.4527080000000003</v>
      </c>
      <c r="C3015" s="2">
        <v>4.7948969999999997</v>
      </c>
    </row>
    <row r="3016" spans="1:3" ht="12.95" customHeight="1" x14ac:dyDescent="0.2">
      <c r="A3016" s="9">
        <v>38441</v>
      </c>
      <c r="B3016" s="10">
        <v>7.4381909999999998</v>
      </c>
      <c r="C3016" s="2">
        <v>4.7923400000000003</v>
      </c>
    </row>
    <row r="3017" spans="1:3" ht="12.95" customHeight="1" x14ac:dyDescent="0.2">
      <c r="A3017" s="9">
        <v>38442</v>
      </c>
      <c r="B3017" s="10">
        <v>7.4417559999999998</v>
      </c>
      <c r="C3017" s="2">
        <v>4.7940189999999996</v>
      </c>
    </row>
    <row r="3018" spans="1:3" ht="12.95" customHeight="1" x14ac:dyDescent="0.2">
      <c r="A3018" s="9">
        <v>38443</v>
      </c>
      <c r="B3018" s="10">
        <v>7.432779</v>
      </c>
      <c r="C3018" s="2">
        <v>4.798127</v>
      </c>
    </row>
    <row r="3019" spans="1:3" ht="12.95" customHeight="1" x14ac:dyDescent="0.2">
      <c r="A3019" s="9">
        <v>38444</v>
      </c>
      <c r="B3019" s="10">
        <v>7.4325559999999999</v>
      </c>
      <c r="C3019" s="2">
        <v>4.7911789999999996</v>
      </c>
    </row>
    <row r="3020" spans="1:3" ht="12.95" customHeight="1" x14ac:dyDescent="0.2">
      <c r="A3020" s="9">
        <v>38445</v>
      </c>
      <c r="B3020" s="10">
        <v>7.4325559999999999</v>
      </c>
      <c r="C3020" s="2">
        <v>4.7911789999999996</v>
      </c>
    </row>
    <row r="3021" spans="1:3" ht="12.95" customHeight="1" x14ac:dyDescent="0.2">
      <c r="A3021" s="9">
        <v>38446</v>
      </c>
      <c r="B3021" s="10">
        <v>7.4325559999999999</v>
      </c>
      <c r="C3021" s="2">
        <v>4.7911789999999996</v>
      </c>
    </row>
    <row r="3022" spans="1:3" ht="12.95" customHeight="1" x14ac:dyDescent="0.2">
      <c r="A3022" s="9">
        <v>38447</v>
      </c>
      <c r="B3022" s="10">
        <v>7.4185509999999999</v>
      </c>
      <c r="C3022" s="2">
        <v>4.7769159999999999</v>
      </c>
    </row>
    <row r="3023" spans="1:3" ht="12.95" customHeight="1" x14ac:dyDescent="0.2">
      <c r="A3023" s="9">
        <v>38448</v>
      </c>
      <c r="B3023" s="10">
        <v>7.4172159999999998</v>
      </c>
      <c r="C3023" s="2">
        <v>4.772983</v>
      </c>
    </row>
    <row r="3024" spans="1:3" ht="12.95" customHeight="1" x14ac:dyDescent="0.2">
      <c r="A3024" s="9">
        <v>38449</v>
      </c>
      <c r="B3024" s="10">
        <v>7.4171769999999997</v>
      </c>
      <c r="C3024" s="2">
        <v>4.7831149999999996</v>
      </c>
    </row>
    <row r="3025" spans="1:3" ht="12.95" customHeight="1" x14ac:dyDescent="0.2">
      <c r="A3025" s="9">
        <v>38450</v>
      </c>
      <c r="B3025" s="10">
        <v>7.4127299999999998</v>
      </c>
      <c r="C3025" s="2">
        <v>4.7830240000000002</v>
      </c>
    </row>
    <row r="3026" spans="1:3" ht="12.95" customHeight="1" x14ac:dyDescent="0.2">
      <c r="A3026" s="9">
        <v>38451</v>
      </c>
      <c r="B3026" s="10">
        <v>7.411931</v>
      </c>
      <c r="C3026" s="2">
        <v>4.7834339999999997</v>
      </c>
    </row>
    <row r="3027" spans="1:3" ht="12.95" customHeight="1" x14ac:dyDescent="0.2">
      <c r="A3027" s="9">
        <v>38452</v>
      </c>
      <c r="B3027" s="10">
        <v>7.411931</v>
      </c>
      <c r="C3027" s="2">
        <v>4.7834339999999997</v>
      </c>
    </row>
    <row r="3028" spans="1:3" ht="12.95" customHeight="1" x14ac:dyDescent="0.2">
      <c r="A3028" s="9">
        <v>38453</v>
      </c>
      <c r="B3028" s="10">
        <v>7.411931</v>
      </c>
      <c r="C3028" s="2">
        <v>4.7834339999999997</v>
      </c>
    </row>
    <row r="3029" spans="1:3" ht="12.95" customHeight="1" x14ac:dyDescent="0.2">
      <c r="A3029" s="9">
        <v>38454</v>
      </c>
      <c r="B3029" s="10">
        <v>7.4049310000000004</v>
      </c>
      <c r="C3029" s="2">
        <v>4.7829290000000002</v>
      </c>
    </row>
    <row r="3030" spans="1:3" ht="12.95" customHeight="1" x14ac:dyDescent="0.2">
      <c r="A3030" s="9">
        <v>38455</v>
      </c>
      <c r="B3030" s="10">
        <v>7.4078710000000001</v>
      </c>
      <c r="C3030" s="2">
        <v>4.7845190000000004</v>
      </c>
    </row>
    <row r="3031" spans="1:3" ht="12.95" customHeight="1" x14ac:dyDescent="0.2">
      <c r="A3031" s="9">
        <v>38456</v>
      </c>
      <c r="B3031" s="10">
        <v>7.3924700000000003</v>
      </c>
      <c r="C3031" s="2">
        <v>4.774572</v>
      </c>
    </row>
    <row r="3032" spans="1:3" ht="12.95" customHeight="1" x14ac:dyDescent="0.2">
      <c r="A3032" s="9">
        <v>38457</v>
      </c>
      <c r="B3032" s="10">
        <v>7.389812</v>
      </c>
      <c r="C3032" s="2">
        <v>4.7577980000000002</v>
      </c>
    </row>
    <row r="3033" spans="1:3" ht="12.95" customHeight="1" x14ac:dyDescent="0.2">
      <c r="A3033" s="9">
        <v>38458</v>
      </c>
      <c r="B3033" s="10">
        <v>7.378145</v>
      </c>
      <c r="C3033" s="2">
        <v>4.7515099999999997</v>
      </c>
    </row>
    <row r="3034" spans="1:3" ht="12.95" customHeight="1" x14ac:dyDescent="0.2">
      <c r="A3034" s="9">
        <v>38459</v>
      </c>
      <c r="B3034" s="10">
        <v>7.378145</v>
      </c>
      <c r="C3034" s="2">
        <v>4.7515099999999997</v>
      </c>
    </row>
    <row r="3035" spans="1:3" ht="12.95" customHeight="1" x14ac:dyDescent="0.2">
      <c r="A3035" s="9">
        <v>38460</v>
      </c>
      <c r="B3035" s="10">
        <v>7.378145</v>
      </c>
      <c r="C3035" s="2">
        <v>4.7515099999999997</v>
      </c>
    </row>
    <row r="3036" spans="1:3" ht="12.95" customHeight="1" x14ac:dyDescent="0.2">
      <c r="A3036" s="9">
        <v>38461</v>
      </c>
      <c r="B3036" s="10">
        <v>7.3776219999999997</v>
      </c>
      <c r="C3036" s="2">
        <v>4.7689859999999999</v>
      </c>
    </row>
    <row r="3037" spans="1:3" ht="12.95" customHeight="1" x14ac:dyDescent="0.2">
      <c r="A3037" s="9">
        <v>38462</v>
      </c>
      <c r="B3037" s="10">
        <v>7.383095</v>
      </c>
      <c r="C3037" s="2">
        <v>4.7799399999999999</v>
      </c>
    </row>
    <row r="3038" spans="1:3" ht="12.95" customHeight="1" x14ac:dyDescent="0.2">
      <c r="A3038" s="9">
        <v>38463</v>
      </c>
      <c r="B3038" s="10">
        <v>7.3658299999999999</v>
      </c>
      <c r="C3038" s="2">
        <v>4.7696889999999996</v>
      </c>
    </row>
    <row r="3039" spans="1:3" ht="12.95" customHeight="1" x14ac:dyDescent="0.2">
      <c r="A3039" s="9">
        <v>38464</v>
      </c>
      <c r="B3039" s="10">
        <v>7.3731140000000002</v>
      </c>
      <c r="C3039" s="2">
        <v>4.7787369999999996</v>
      </c>
    </row>
    <row r="3040" spans="1:3" ht="12.95" customHeight="1" x14ac:dyDescent="0.2">
      <c r="A3040" s="9">
        <v>38465</v>
      </c>
      <c r="B3040" s="10">
        <v>7.3760690000000002</v>
      </c>
      <c r="C3040" s="2">
        <v>4.777247</v>
      </c>
    </row>
    <row r="3041" spans="1:3" ht="12.95" customHeight="1" x14ac:dyDescent="0.2">
      <c r="A3041" s="9">
        <v>38466</v>
      </c>
      <c r="B3041" s="10">
        <v>7.3760690000000002</v>
      </c>
      <c r="C3041" s="2">
        <v>4.777247</v>
      </c>
    </row>
    <row r="3042" spans="1:3" ht="12.95" customHeight="1" x14ac:dyDescent="0.2">
      <c r="A3042" s="9">
        <v>38467</v>
      </c>
      <c r="B3042" s="10">
        <v>7.3760690000000002</v>
      </c>
      <c r="C3042" s="2">
        <v>4.777247</v>
      </c>
    </row>
    <row r="3043" spans="1:3" ht="12.95" customHeight="1" x14ac:dyDescent="0.2">
      <c r="A3043" s="9">
        <v>38468</v>
      </c>
      <c r="B3043" s="10">
        <v>7.3768269999999996</v>
      </c>
      <c r="C3043" s="2">
        <v>4.7799050000000003</v>
      </c>
    </row>
    <row r="3044" spans="1:3" ht="12.95" customHeight="1" x14ac:dyDescent="0.2">
      <c r="A3044" s="9">
        <v>38469</v>
      </c>
      <c r="B3044" s="10">
        <v>7.3759990000000002</v>
      </c>
      <c r="C3044" s="2">
        <v>4.7806069999999998</v>
      </c>
    </row>
    <row r="3045" spans="1:3" ht="12.95" customHeight="1" x14ac:dyDescent="0.2">
      <c r="A3045" s="9">
        <v>38470</v>
      </c>
      <c r="B3045" s="10">
        <v>7.3781610000000004</v>
      </c>
      <c r="C3045" s="2">
        <v>4.7820090000000004</v>
      </c>
    </row>
    <row r="3046" spans="1:3" ht="12.95" customHeight="1" x14ac:dyDescent="0.2">
      <c r="A3046" s="9">
        <v>38471</v>
      </c>
      <c r="B3046" s="10">
        <v>7.3735400000000002</v>
      </c>
      <c r="C3046" s="2">
        <v>4.7861479999999998</v>
      </c>
    </row>
    <row r="3047" spans="1:3" ht="12.95" customHeight="1" x14ac:dyDescent="0.2">
      <c r="A3047" s="9">
        <v>38472</v>
      </c>
      <c r="B3047" s="10">
        <v>7.3644379999999998</v>
      </c>
      <c r="C3047" s="2">
        <v>4.7920600000000002</v>
      </c>
    </row>
    <row r="3048" spans="1:3" ht="12.95" customHeight="1" x14ac:dyDescent="0.2">
      <c r="A3048" s="9">
        <v>38473</v>
      </c>
      <c r="B3048" s="10">
        <v>7.3644379999999998</v>
      </c>
      <c r="C3048" s="2">
        <v>4.7920600000000002</v>
      </c>
    </row>
    <row r="3049" spans="1:3" ht="12.95" customHeight="1" x14ac:dyDescent="0.2">
      <c r="A3049" s="9">
        <v>38474</v>
      </c>
      <c r="B3049" s="10">
        <v>7.3644379999999998</v>
      </c>
      <c r="C3049" s="2">
        <v>4.7920600000000002</v>
      </c>
    </row>
    <row r="3050" spans="1:3" ht="12.95" customHeight="1" x14ac:dyDescent="0.2">
      <c r="A3050" s="9">
        <v>38475</v>
      </c>
      <c r="B3050" s="10">
        <v>7.3639060000000001</v>
      </c>
      <c r="C3050" s="2">
        <v>4.7836210000000001</v>
      </c>
    </row>
    <row r="3051" spans="1:3" ht="12.95" customHeight="1" x14ac:dyDescent="0.2">
      <c r="A3051" s="9">
        <v>38476</v>
      </c>
      <c r="B3051" s="10">
        <v>7.3495220000000003</v>
      </c>
      <c r="C3051" s="2">
        <v>4.7640640000000003</v>
      </c>
    </row>
    <row r="3052" spans="1:3" ht="12.95" customHeight="1" x14ac:dyDescent="0.2">
      <c r="A3052" s="9">
        <v>38477</v>
      </c>
      <c r="B3052" s="10">
        <v>7.3457319999999999</v>
      </c>
      <c r="C3052" s="2">
        <v>4.7634600000000002</v>
      </c>
    </row>
    <row r="3053" spans="1:3" ht="12.95" customHeight="1" x14ac:dyDescent="0.2">
      <c r="A3053" s="9">
        <v>38478</v>
      </c>
      <c r="B3053" s="10">
        <v>7.3514059999999999</v>
      </c>
      <c r="C3053" s="2">
        <v>4.7572679999999998</v>
      </c>
    </row>
    <row r="3054" spans="1:3" ht="12.95" customHeight="1" x14ac:dyDescent="0.2">
      <c r="A3054" s="9">
        <v>38479</v>
      </c>
      <c r="B3054" s="10">
        <v>7.3418260000000002</v>
      </c>
      <c r="C3054" s="2">
        <v>4.7455410000000002</v>
      </c>
    </row>
    <row r="3055" spans="1:3" ht="12.95" customHeight="1" x14ac:dyDescent="0.2">
      <c r="A3055" s="9">
        <v>38480</v>
      </c>
      <c r="B3055" s="10">
        <v>7.3418260000000002</v>
      </c>
      <c r="C3055" s="2">
        <v>4.7455410000000002</v>
      </c>
    </row>
    <row r="3056" spans="1:3" ht="12.95" customHeight="1" x14ac:dyDescent="0.2">
      <c r="A3056" s="9">
        <v>38481</v>
      </c>
      <c r="B3056" s="10">
        <v>7.3418260000000002</v>
      </c>
      <c r="C3056" s="2">
        <v>4.7455410000000002</v>
      </c>
    </row>
    <row r="3057" spans="1:3" ht="12.95" customHeight="1" x14ac:dyDescent="0.2">
      <c r="A3057" s="9">
        <v>38482</v>
      </c>
      <c r="B3057" s="10">
        <v>7.3412730000000002</v>
      </c>
      <c r="C3057" s="2">
        <v>4.7421179999999996</v>
      </c>
    </row>
    <row r="3058" spans="1:3" ht="12.95" customHeight="1" x14ac:dyDescent="0.2">
      <c r="A3058" s="9">
        <v>38483</v>
      </c>
      <c r="B3058" s="10">
        <v>7.336392</v>
      </c>
      <c r="C3058" s="2">
        <v>4.7457089999999997</v>
      </c>
    </row>
    <row r="3059" spans="1:3" ht="12.95" customHeight="1" x14ac:dyDescent="0.2">
      <c r="A3059" s="9">
        <v>38484</v>
      </c>
      <c r="B3059" s="10">
        <v>7.3321399999999999</v>
      </c>
      <c r="C3059" s="2">
        <v>4.7481799999999996</v>
      </c>
    </row>
    <row r="3060" spans="1:3" ht="12.95" customHeight="1" x14ac:dyDescent="0.2">
      <c r="A3060" s="9">
        <v>38485</v>
      </c>
      <c r="B3060" s="10">
        <v>7.3253510000000004</v>
      </c>
      <c r="C3060" s="2">
        <v>4.7434770000000004</v>
      </c>
    </row>
    <row r="3061" spans="1:3" ht="12.95" customHeight="1" x14ac:dyDescent="0.2">
      <c r="A3061" s="9">
        <v>38486</v>
      </c>
      <c r="B3061" s="10">
        <v>7.3238690000000002</v>
      </c>
      <c r="C3061" s="2">
        <v>4.7406750000000004</v>
      </c>
    </row>
    <row r="3062" spans="1:3" ht="12.95" customHeight="1" x14ac:dyDescent="0.2">
      <c r="A3062" s="9">
        <v>38487</v>
      </c>
      <c r="B3062" s="10">
        <v>7.3238690000000002</v>
      </c>
      <c r="C3062" s="2">
        <v>4.7406750000000004</v>
      </c>
    </row>
    <row r="3063" spans="1:3" ht="12.95" customHeight="1" x14ac:dyDescent="0.2">
      <c r="A3063" s="9">
        <v>38488</v>
      </c>
      <c r="B3063" s="10">
        <v>7.3238690000000002</v>
      </c>
      <c r="C3063" s="2">
        <v>4.7406750000000004</v>
      </c>
    </row>
    <row r="3064" spans="1:3" ht="12.95" customHeight="1" x14ac:dyDescent="0.2">
      <c r="A3064" s="9">
        <v>38489</v>
      </c>
      <c r="B3064" s="10">
        <v>7.3137639999999999</v>
      </c>
      <c r="C3064" s="2">
        <v>4.7347469999999996</v>
      </c>
    </row>
    <row r="3065" spans="1:3" ht="12.95" customHeight="1" x14ac:dyDescent="0.2">
      <c r="A3065" s="9">
        <v>38490</v>
      </c>
      <c r="B3065" s="10">
        <v>7.2981999999999996</v>
      </c>
      <c r="C3065" s="2">
        <v>4.7274260000000004</v>
      </c>
    </row>
    <row r="3066" spans="1:3" ht="12.95" customHeight="1" x14ac:dyDescent="0.2">
      <c r="A3066" s="9">
        <v>38491</v>
      </c>
      <c r="B3066" s="10">
        <v>7.3127959999999996</v>
      </c>
      <c r="C3066" s="2">
        <v>4.7427169999999998</v>
      </c>
    </row>
    <row r="3067" spans="1:3" ht="12.95" customHeight="1" x14ac:dyDescent="0.2">
      <c r="A3067" s="9">
        <v>38492</v>
      </c>
      <c r="B3067" s="10">
        <v>7.3160860000000003</v>
      </c>
      <c r="C3067" s="2">
        <v>4.7426979999999999</v>
      </c>
    </row>
    <row r="3068" spans="1:3" ht="12.95" customHeight="1" x14ac:dyDescent="0.2">
      <c r="A3068" s="9">
        <v>38493</v>
      </c>
      <c r="B3068" s="10">
        <v>7.3124820000000001</v>
      </c>
      <c r="C3068" s="2">
        <v>4.730855</v>
      </c>
    </row>
    <row r="3069" spans="1:3" ht="12.95" customHeight="1" x14ac:dyDescent="0.2">
      <c r="A3069" s="9">
        <v>38494</v>
      </c>
      <c r="B3069" s="10">
        <v>7.3124820000000001</v>
      </c>
      <c r="C3069" s="2">
        <v>4.730855</v>
      </c>
    </row>
    <row r="3070" spans="1:3" ht="12.95" customHeight="1" x14ac:dyDescent="0.2">
      <c r="A3070" s="9">
        <v>38495</v>
      </c>
      <c r="B3070" s="10">
        <v>7.3124820000000001</v>
      </c>
      <c r="C3070" s="2">
        <v>4.730855</v>
      </c>
    </row>
    <row r="3071" spans="1:3" ht="12.95" customHeight="1" x14ac:dyDescent="0.2">
      <c r="A3071" s="9">
        <v>38496</v>
      </c>
      <c r="B3071" s="10">
        <v>7.3144580000000001</v>
      </c>
      <c r="C3071" s="2">
        <v>4.7296849999999999</v>
      </c>
    </row>
    <row r="3072" spans="1:3" ht="12.95" customHeight="1" x14ac:dyDescent="0.2">
      <c r="A3072" s="9">
        <v>38497</v>
      </c>
      <c r="B3072" s="10">
        <v>7.3139440000000002</v>
      </c>
      <c r="C3072" s="2">
        <v>4.7290469999999996</v>
      </c>
    </row>
    <row r="3073" spans="1:3" ht="12.95" customHeight="1" x14ac:dyDescent="0.2">
      <c r="A3073" s="9">
        <v>38498</v>
      </c>
      <c r="B3073" s="10">
        <v>7.3088139999999999</v>
      </c>
      <c r="C3073" s="2">
        <v>4.7287879999999998</v>
      </c>
    </row>
    <row r="3074" spans="1:3" ht="12.95" customHeight="1" x14ac:dyDescent="0.2">
      <c r="A3074" s="9">
        <v>38499</v>
      </c>
      <c r="B3074" s="10">
        <v>7.3088139999999999</v>
      </c>
      <c r="C3074" s="2">
        <v>4.7287879999999998</v>
      </c>
    </row>
    <row r="3075" spans="1:3" ht="12.95" customHeight="1" x14ac:dyDescent="0.2">
      <c r="A3075" s="9">
        <v>38500</v>
      </c>
      <c r="B3075" s="10">
        <v>7.3125119999999999</v>
      </c>
      <c r="C3075" s="2">
        <v>4.7272040000000004</v>
      </c>
    </row>
    <row r="3076" spans="1:3" ht="12.95" customHeight="1" x14ac:dyDescent="0.2">
      <c r="A3076" s="9">
        <v>38501</v>
      </c>
      <c r="B3076" s="10">
        <v>7.3125119999999999</v>
      </c>
      <c r="C3076" s="2">
        <v>4.7272040000000004</v>
      </c>
    </row>
    <row r="3077" spans="1:3" ht="12.95" customHeight="1" x14ac:dyDescent="0.2">
      <c r="A3077" s="9">
        <v>38502</v>
      </c>
      <c r="B3077" s="10">
        <v>7.3125119999999999</v>
      </c>
      <c r="C3077" s="2">
        <v>4.7272040000000004</v>
      </c>
    </row>
    <row r="3078" spans="1:3" ht="12.95" customHeight="1" x14ac:dyDescent="0.2">
      <c r="A3078" s="9">
        <v>38503</v>
      </c>
      <c r="B3078" s="10">
        <v>7.30722</v>
      </c>
      <c r="C3078" s="2">
        <v>4.72898</v>
      </c>
    </row>
    <row r="3079" spans="1:3" ht="12.95" customHeight="1" x14ac:dyDescent="0.2">
      <c r="A3079" s="9">
        <v>38504</v>
      </c>
      <c r="B3079" s="10">
        <v>7.3151650000000004</v>
      </c>
      <c r="C3079" s="2">
        <v>4.7467170000000003</v>
      </c>
    </row>
    <row r="3080" spans="1:3" ht="12.95" customHeight="1" x14ac:dyDescent="0.2">
      <c r="A3080" s="9">
        <v>38505</v>
      </c>
      <c r="B3080" s="10">
        <v>7.3074329999999996</v>
      </c>
      <c r="C3080" s="2">
        <v>4.7726689999999996</v>
      </c>
    </row>
    <row r="3081" spans="1:3" ht="12.95" customHeight="1" x14ac:dyDescent="0.2">
      <c r="A3081" s="9">
        <v>38506</v>
      </c>
      <c r="B3081" s="10">
        <v>7.3162380000000002</v>
      </c>
      <c r="C3081" s="2">
        <v>4.7684530000000001</v>
      </c>
    </row>
    <row r="3082" spans="1:3" ht="12.95" customHeight="1" x14ac:dyDescent="0.2">
      <c r="A3082" s="9">
        <v>38507</v>
      </c>
      <c r="B3082" s="10">
        <v>7.323251</v>
      </c>
      <c r="C3082" s="2">
        <v>4.7752030000000003</v>
      </c>
    </row>
    <row r="3083" spans="1:3" ht="12.95" customHeight="1" x14ac:dyDescent="0.2">
      <c r="A3083" s="9">
        <v>38508</v>
      </c>
      <c r="B3083" s="10">
        <v>7.323251</v>
      </c>
      <c r="C3083" s="2">
        <v>4.7752030000000003</v>
      </c>
    </row>
    <row r="3084" spans="1:3" ht="12.95" customHeight="1" x14ac:dyDescent="0.2">
      <c r="A3084" s="9">
        <v>38509</v>
      </c>
      <c r="B3084" s="10">
        <v>7.323251</v>
      </c>
      <c r="C3084" s="2">
        <v>4.7752030000000003</v>
      </c>
    </row>
    <row r="3085" spans="1:3" ht="12.95" customHeight="1" x14ac:dyDescent="0.2">
      <c r="A3085" s="9">
        <v>38510</v>
      </c>
      <c r="B3085" s="10">
        <v>7.3155679999999998</v>
      </c>
      <c r="C3085" s="2">
        <v>4.7776699999999996</v>
      </c>
    </row>
    <row r="3086" spans="1:3" ht="12.95" customHeight="1" x14ac:dyDescent="0.2">
      <c r="A3086" s="9">
        <v>38511</v>
      </c>
      <c r="B3086" s="10">
        <v>7.3259879999999997</v>
      </c>
      <c r="C3086" s="2">
        <v>4.7869760000000001</v>
      </c>
    </row>
    <row r="3087" spans="1:3" ht="12.95" customHeight="1" x14ac:dyDescent="0.2">
      <c r="A3087" s="9">
        <v>38512</v>
      </c>
      <c r="B3087" s="10">
        <v>7.3270780000000002</v>
      </c>
      <c r="C3087" s="2">
        <v>4.7789450000000002</v>
      </c>
    </row>
    <row r="3088" spans="1:3" ht="12.95" customHeight="1" x14ac:dyDescent="0.2">
      <c r="A3088" s="9">
        <v>38513</v>
      </c>
      <c r="B3088" s="10">
        <v>7.3215190000000003</v>
      </c>
      <c r="C3088" s="2">
        <v>4.7756299999999996</v>
      </c>
    </row>
    <row r="3089" spans="1:3" ht="12.95" customHeight="1" x14ac:dyDescent="0.2">
      <c r="A3089" s="9">
        <v>38514</v>
      </c>
      <c r="B3089" s="10">
        <v>7.3163369999999999</v>
      </c>
      <c r="C3089" s="2">
        <v>4.7738069999999997</v>
      </c>
    </row>
    <row r="3090" spans="1:3" ht="12.95" customHeight="1" x14ac:dyDescent="0.2">
      <c r="A3090" s="9">
        <v>38515</v>
      </c>
      <c r="B3090" s="10">
        <v>7.3163369999999999</v>
      </c>
      <c r="C3090" s="2">
        <v>4.7738069999999997</v>
      </c>
    </row>
    <row r="3091" spans="1:3" ht="12.95" customHeight="1" x14ac:dyDescent="0.2">
      <c r="A3091" s="9">
        <v>38516</v>
      </c>
      <c r="B3091" s="10">
        <v>7.3163369999999999</v>
      </c>
      <c r="C3091" s="2">
        <v>4.7738069999999997</v>
      </c>
    </row>
    <row r="3092" spans="1:3" ht="12.95" customHeight="1" x14ac:dyDescent="0.2">
      <c r="A3092" s="9">
        <v>38517</v>
      </c>
      <c r="B3092" s="10">
        <v>7.3037640000000001</v>
      </c>
      <c r="C3092" s="2">
        <v>4.7494889999999996</v>
      </c>
    </row>
    <row r="3093" spans="1:3" ht="12.95" customHeight="1" x14ac:dyDescent="0.2">
      <c r="A3093" s="9">
        <v>38518</v>
      </c>
      <c r="B3093" s="10">
        <v>7.2938530000000004</v>
      </c>
      <c r="C3093" s="2">
        <v>4.7381140000000004</v>
      </c>
    </row>
    <row r="3094" spans="1:3" ht="12.95" customHeight="1" x14ac:dyDescent="0.2">
      <c r="A3094" s="9">
        <v>38519</v>
      </c>
      <c r="B3094" s="10">
        <v>7.3077059999999996</v>
      </c>
      <c r="C3094" s="2">
        <v>4.7514339999999997</v>
      </c>
    </row>
    <row r="3095" spans="1:3" ht="12.95" customHeight="1" x14ac:dyDescent="0.2">
      <c r="A3095" s="9">
        <v>38520</v>
      </c>
      <c r="B3095" s="10">
        <v>7.2972010000000003</v>
      </c>
      <c r="C3095" s="2">
        <v>4.7409049999999997</v>
      </c>
    </row>
    <row r="3096" spans="1:3" ht="12.95" customHeight="1" x14ac:dyDescent="0.2">
      <c r="A3096" s="9">
        <v>38521</v>
      </c>
      <c r="B3096" s="10">
        <v>7.3000550000000004</v>
      </c>
      <c r="C3096" s="2">
        <v>4.7310790000000003</v>
      </c>
    </row>
    <row r="3097" spans="1:3" ht="12.95" customHeight="1" x14ac:dyDescent="0.2">
      <c r="A3097" s="9">
        <v>38522</v>
      </c>
      <c r="B3097" s="10">
        <v>7.3000550000000004</v>
      </c>
      <c r="C3097" s="2">
        <v>4.7310790000000003</v>
      </c>
    </row>
    <row r="3098" spans="1:3" ht="12.95" customHeight="1" x14ac:dyDescent="0.2">
      <c r="A3098" s="9">
        <v>38523</v>
      </c>
      <c r="B3098" s="10">
        <v>7.3000550000000004</v>
      </c>
      <c r="C3098" s="2">
        <v>4.7310790000000003</v>
      </c>
    </row>
    <row r="3099" spans="1:3" ht="12.95" customHeight="1" x14ac:dyDescent="0.2">
      <c r="A3099" s="9">
        <v>38524</v>
      </c>
      <c r="B3099" s="10">
        <v>7.3076319999999999</v>
      </c>
      <c r="C3099" s="2">
        <v>4.7320029999999997</v>
      </c>
    </row>
    <row r="3100" spans="1:3" ht="12.95" customHeight="1" x14ac:dyDescent="0.2">
      <c r="A3100" s="9">
        <v>38525</v>
      </c>
      <c r="B3100" s="10">
        <v>7.3076319999999999</v>
      </c>
      <c r="C3100" s="2">
        <v>4.7320029999999997</v>
      </c>
    </row>
    <row r="3101" spans="1:3" ht="12.95" customHeight="1" x14ac:dyDescent="0.2">
      <c r="A3101" s="9">
        <v>38526</v>
      </c>
      <c r="B3101" s="10">
        <v>7.3076319999999999</v>
      </c>
      <c r="C3101" s="2">
        <v>4.7320029999999997</v>
      </c>
    </row>
    <row r="3102" spans="1:3" ht="12.95" customHeight="1" x14ac:dyDescent="0.2">
      <c r="A3102" s="9">
        <v>38527</v>
      </c>
      <c r="B3102" s="10">
        <v>7.3088550000000003</v>
      </c>
      <c r="C3102" s="2">
        <v>4.745393</v>
      </c>
    </row>
    <row r="3103" spans="1:3" ht="12.95" customHeight="1" x14ac:dyDescent="0.2">
      <c r="A3103" s="9">
        <v>38528</v>
      </c>
      <c r="B3103" s="10">
        <v>7.3150789999999999</v>
      </c>
      <c r="C3103" s="2">
        <v>4.7515939999999999</v>
      </c>
    </row>
    <row r="3104" spans="1:3" ht="12.95" customHeight="1" x14ac:dyDescent="0.2">
      <c r="A3104" s="9">
        <v>38529</v>
      </c>
      <c r="B3104" s="10">
        <v>7.3150789999999999</v>
      </c>
      <c r="C3104" s="2">
        <v>4.7515939999999999</v>
      </c>
    </row>
    <row r="3105" spans="1:3" ht="12.95" customHeight="1" x14ac:dyDescent="0.2">
      <c r="A3105" s="9">
        <v>38530</v>
      </c>
      <c r="B3105" s="10">
        <v>7.3150789999999999</v>
      </c>
      <c r="C3105" s="2">
        <v>4.7515939999999999</v>
      </c>
    </row>
    <row r="3106" spans="1:3" ht="12.95" customHeight="1" x14ac:dyDescent="0.2">
      <c r="A3106" s="9">
        <v>38531</v>
      </c>
      <c r="B3106" s="10">
        <v>7.3153699999999997</v>
      </c>
      <c r="C3106" s="2">
        <v>4.7428489999999996</v>
      </c>
    </row>
    <row r="3107" spans="1:3" ht="12.95" customHeight="1" x14ac:dyDescent="0.2">
      <c r="A3107" s="9">
        <v>38532</v>
      </c>
      <c r="B3107" s="10">
        <v>7.3175949999999998</v>
      </c>
      <c r="C3107" s="2">
        <v>4.7384539999999999</v>
      </c>
    </row>
    <row r="3108" spans="1:3" ht="12.95" customHeight="1" x14ac:dyDescent="0.2">
      <c r="A3108" s="9">
        <v>38533</v>
      </c>
      <c r="B3108" s="10">
        <v>7.3105029999999998</v>
      </c>
      <c r="C3108" s="2">
        <v>4.7280449999999998</v>
      </c>
    </row>
    <row r="3109" spans="1:3" ht="12.95" customHeight="1" x14ac:dyDescent="0.2">
      <c r="A3109" s="9">
        <v>38534</v>
      </c>
      <c r="B3109" s="10">
        <v>7.3079080000000003</v>
      </c>
      <c r="C3109" s="2">
        <v>4.7181280000000001</v>
      </c>
    </row>
    <row r="3110" spans="1:3" ht="12.95" customHeight="1" x14ac:dyDescent="0.2">
      <c r="A3110" s="9">
        <v>38535</v>
      </c>
      <c r="B3110" s="10">
        <v>7.3086640000000003</v>
      </c>
      <c r="C3110" s="2">
        <v>4.7113160000000001</v>
      </c>
    </row>
    <row r="3111" spans="1:3" ht="12.95" customHeight="1" x14ac:dyDescent="0.2">
      <c r="A3111" s="9">
        <v>38536</v>
      </c>
      <c r="B3111" s="10">
        <v>7.3086640000000003</v>
      </c>
      <c r="C3111" s="2">
        <v>4.7113160000000001</v>
      </c>
    </row>
    <row r="3112" spans="1:3" ht="12.95" customHeight="1" x14ac:dyDescent="0.2">
      <c r="A3112" s="9">
        <v>38537</v>
      </c>
      <c r="B3112" s="10">
        <v>7.3086640000000003</v>
      </c>
      <c r="C3112" s="2">
        <v>4.7113160000000001</v>
      </c>
    </row>
    <row r="3113" spans="1:3" ht="12.95" customHeight="1" x14ac:dyDescent="0.2">
      <c r="A3113" s="9">
        <v>38538</v>
      </c>
      <c r="B3113" s="10">
        <v>7.3006349999999998</v>
      </c>
      <c r="C3113" s="2">
        <v>4.7158680000000004</v>
      </c>
    </row>
    <row r="3114" spans="1:3" ht="12.95" customHeight="1" x14ac:dyDescent="0.2">
      <c r="A3114" s="9">
        <v>38539</v>
      </c>
      <c r="B3114" s="10">
        <v>7.3102049999999998</v>
      </c>
      <c r="C3114" s="2">
        <v>4.7104869999999996</v>
      </c>
    </row>
    <row r="3115" spans="1:3" ht="12.95" customHeight="1" x14ac:dyDescent="0.2">
      <c r="A3115" s="9">
        <v>38540</v>
      </c>
      <c r="B3115" s="10">
        <v>7.3173300000000001</v>
      </c>
      <c r="C3115" s="2">
        <v>4.7081010000000001</v>
      </c>
    </row>
    <row r="3116" spans="1:3" ht="12.95" customHeight="1" x14ac:dyDescent="0.2">
      <c r="A3116" s="9">
        <v>38541</v>
      </c>
      <c r="B3116" s="10">
        <v>7.317285</v>
      </c>
      <c r="C3116" s="2">
        <v>4.7247919999999999</v>
      </c>
    </row>
    <row r="3117" spans="1:3" ht="12.95" customHeight="1" x14ac:dyDescent="0.2">
      <c r="A3117" s="9">
        <v>38542</v>
      </c>
      <c r="B3117" s="10">
        <v>7.322381</v>
      </c>
      <c r="C3117" s="2">
        <v>4.7146869999999996</v>
      </c>
    </row>
    <row r="3118" spans="1:3" ht="12.95" customHeight="1" x14ac:dyDescent="0.2">
      <c r="A3118" s="9">
        <v>38543</v>
      </c>
      <c r="B3118" s="10">
        <v>7.322381</v>
      </c>
      <c r="C3118" s="2">
        <v>4.7146869999999996</v>
      </c>
    </row>
    <row r="3119" spans="1:3" ht="12.95" customHeight="1" x14ac:dyDescent="0.2">
      <c r="A3119" s="9">
        <v>38544</v>
      </c>
      <c r="B3119" s="10">
        <v>7.322381</v>
      </c>
      <c r="C3119" s="2">
        <v>4.7146869999999996</v>
      </c>
    </row>
    <row r="3120" spans="1:3" ht="12.95" customHeight="1" x14ac:dyDescent="0.2">
      <c r="A3120" s="9">
        <v>38545</v>
      </c>
      <c r="B3120" s="10">
        <v>7.3174469999999996</v>
      </c>
      <c r="C3120" s="2">
        <v>4.7039390000000001</v>
      </c>
    </row>
    <row r="3121" spans="1:3" ht="12.95" customHeight="1" x14ac:dyDescent="0.2">
      <c r="A3121" s="9">
        <v>38546</v>
      </c>
      <c r="B3121" s="10">
        <v>7.3085459999999998</v>
      </c>
      <c r="C3121" s="2">
        <v>4.6948970000000001</v>
      </c>
    </row>
    <row r="3122" spans="1:3" ht="12.95" customHeight="1" x14ac:dyDescent="0.2">
      <c r="A3122" s="9">
        <v>38547</v>
      </c>
      <c r="B3122" s="10">
        <v>7.315385</v>
      </c>
      <c r="C3122" s="2">
        <v>4.6947660000000004</v>
      </c>
    </row>
    <row r="3123" spans="1:3" ht="12.95" customHeight="1" x14ac:dyDescent="0.2">
      <c r="A3123" s="9">
        <v>38548</v>
      </c>
      <c r="B3123" s="10">
        <v>7.3031629999999996</v>
      </c>
      <c r="C3123" s="2">
        <v>4.6920419999999998</v>
      </c>
    </row>
    <row r="3124" spans="1:3" ht="12.95" customHeight="1" x14ac:dyDescent="0.2">
      <c r="A3124" s="9">
        <v>38549</v>
      </c>
      <c r="B3124" s="10">
        <v>7.3030280000000003</v>
      </c>
      <c r="C3124" s="2">
        <v>4.6823290000000002</v>
      </c>
    </row>
    <row r="3125" spans="1:3" ht="12.95" customHeight="1" x14ac:dyDescent="0.2">
      <c r="A3125" s="9">
        <v>38550</v>
      </c>
      <c r="B3125" s="10">
        <v>7.3030280000000003</v>
      </c>
      <c r="C3125" s="2">
        <v>4.6823290000000002</v>
      </c>
    </row>
    <row r="3126" spans="1:3" ht="12.95" customHeight="1" x14ac:dyDescent="0.2">
      <c r="A3126" s="9">
        <v>38551</v>
      </c>
      <c r="B3126" s="10">
        <v>7.3030280000000003</v>
      </c>
      <c r="C3126" s="2">
        <v>4.6823290000000002</v>
      </c>
    </row>
    <row r="3127" spans="1:3" ht="12.95" customHeight="1" x14ac:dyDescent="0.2">
      <c r="A3127" s="9">
        <v>38552</v>
      </c>
      <c r="B3127" s="10">
        <v>7.2996270000000001</v>
      </c>
      <c r="C3127" s="2">
        <v>4.6789480000000001</v>
      </c>
    </row>
    <row r="3128" spans="1:3" ht="12.95" customHeight="1" x14ac:dyDescent="0.2">
      <c r="A3128" s="9">
        <v>38553</v>
      </c>
      <c r="B3128" s="10">
        <v>7.3038569999999998</v>
      </c>
      <c r="C3128" s="2">
        <v>4.6732719999999999</v>
      </c>
    </row>
    <row r="3129" spans="1:3" ht="12.95" customHeight="1" x14ac:dyDescent="0.2">
      <c r="A3129" s="9">
        <v>38554</v>
      </c>
      <c r="B3129" s="10">
        <v>7.2929300000000001</v>
      </c>
      <c r="C3129" s="2">
        <v>4.6656839999999997</v>
      </c>
    </row>
    <row r="3130" spans="1:3" ht="12.95" customHeight="1" x14ac:dyDescent="0.2">
      <c r="A3130" s="9">
        <v>38555</v>
      </c>
      <c r="B3130" s="10">
        <v>7.2988499999999998</v>
      </c>
      <c r="C3130" s="2">
        <v>4.672161</v>
      </c>
    </row>
    <row r="3131" spans="1:3" ht="12.95" customHeight="1" x14ac:dyDescent="0.2">
      <c r="A3131" s="9">
        <v>38556</v>
      </c>
      <c r="B3131" s="10">
        <v>7.2967919999999999</v>
      </c>
      <c r="C3131" s="2">
        <v>4.6696479999999996</v>
      </c>
    </row>
    <row r="3132" spans="1:3" ht="12.95" customHeight="1" x14ac:dyDescent="0.2">
      <c r="A3132" s="9">
        <v>38557</v>
      </c>
      <c r="B3132" s="10">
        <v>7.2967919999999999</v>
      </c>
      <c r="C3132" s="2">
        <v>4.6696479999999996</v>
      </c>
    </row>
    <row r="3133" spans="1:3" ht="12.95" customHeight="1" x14ac:dyDescent="0.2">
      <c r="A3133" s="9">
        <v>38558</v>
      </c>
      <c r="B3133" s="10">
        <v>7.2967919999999999</v>
      </c>
      <c r="C3133" s="2">
        <v>4.6696479999999996</v>
      </c>
    </row>
    <row r="3134" spans="1:3" ht="12.95" customHeight="1" x14ac:dyDescent="0.2">
      <c r="A3134" s="9">
        <v>38559</v>
      </c>
      <c r="B3134" s="10">
        <v>7.2962949999999998</v>
      </c>
      <c r="C3134" s="2">
        <v>4.6681350000000004</v>
      </c>
    </row>
    <row r="3135" spans="1:3" ht="12.95" customHeight="1" x14ac:dyDescent="0.2">
      <c r="A3135" s="9">
        <v>38560</v>
      </c>
      <c r="B3135" s="10">
        <v>7.2907219999999997</v>
      </c>
      <c r="C3135" s="2">
        <v>4.6687510000000003</v>
      </c>
    </row>
    <row r="3136" spans="1:3" ht="12.95" customHeight="1" x14ac:dyDescent="0.2">
      <c r="A3136" s="9">
        <v>38561</v>
      </c>
      <c r="B3136" s="10">
        <v>7.2906870000000001</v>
      </c>
      <c r="C3136" s="2">
        <v>4.6681309999999998</v>
      </c>
    </row>
    <row r="3137" spans="1:3" ht="12.95" customHeight="1" x14ac:dyDescent="0.2">
      <c r="A3137" s="9">
        <v>38562</v>
      </c>
      <c r="B3137" s="10">
        <v>7.294041</v>
      </c>
      <c r="C3137" s="2">
        <v>4.6631130000000001</v>
      </c>
    </row>
    <row r="3138" spans="1:3" ht="12.95" customHeight="1" x14ac:dyDescent="0.2">
      <c r="A3138" s="9">
        <v>38563</v>
      </c>
      <c r="B3138" s="10">
        <v>7.2967469999999999</v>
      </c>
      <c r="C3138" s="2">
        <v>4.6792020000000001</v>
      </c>
    </row>
    <row r="3139" spans="1:3" ht="12.95" customHeight="1" x14ac:dyDescent="0.2">
      <c r="A3139" s="9">
        <v>38564</v>
      </c>
      <c r="B3139" s="10">
        <v>7.2967469999999999</v>
      </c>
      <c r="C3139" s="2">
        <v>4.6792020000000001</v>
      </c>
    </row>
    <row r="3140" spans="1:3" ht="12.95" customHeight="1" x14ac:dyDescent="0.2">
      <c r="A3140" s="9">
        <v>38565</v>
      </c>
      <c r="B3140" s="10">
        <v>7.2967469999999999</v>
      </c>
      <c r="C3140" s="2">
        <v>4.6792020000000001</v>
      </c>
    </row>
    <row r="3141" spans="1:3" ht="12.95" customHeight="1" x14ac:dyDescent="0.2">
      <c r="A3141" s="9">
        <v>38566</v>
      </c>
      <c r="B3141" s="10">
        <v>7.294181</v>
      </c>
      <c r="C3141" s="2">
        <v>4.6748580000000004</v>
      </c>
    </row>
    <row r="3142" spans="1:3" ht="12.95" customHeight="1" x14ac:dyDescent="0.2">
      <c r="A3142" s="9">
        <v>38567</v>
      </c>
      <c r="B3142" s="10">
        <v>7.2988499999999998</v>
      </c>
      <c r="C3142" s="2">
        <v>4.6907779999999999</v>
      </c>
    </row>
    <row r="3143" spans="1:3" ht="12.95" customHeight="1" x14ac:dyDescent="0.2">
      <c r="A3143" s="9">
        <v>38568</v>
      </c>
      <c r="B3143" s="10">
        <v>7.2978889999999996</v>
      </c>
      <c r="C3143" s="2">
        <v>4.6826369999999997</v>
      </c>
    </row>
    <row r="3144" spans="1:3" ht="12.95" customHeight="1" x14ac:dyDescent="0.2">
      <c r="A3144" s="9">
        <v>38569</v>
      </c>
      <c r="B3144" s="10">
        <v>7.3134600000000001</v>
      </c>
      <c r="C3144" s="2">
        <v>4.6977520000000004</v>
      </c>
    </row>
    <row r="3145" spans="1:3" ht="12.95" customHeight="1" x14ac:dyDescent="0.2">
      <c r="A3145" s="9">
        <v>38570</v>
      </c>
      <c r="B3145" s="10">
        <v>7.3134600000000001</v>
      </c>
      <c r="C3145" s="2">
        <v>4.6977520000000004</v>
      </c>
    </row>
    <row r="3146" spans="1:3" ht="12.95" customHeight="1" x14ac:dyDescent="0.2">
      <c r="A3146" s="9">
        <v>38571</v>
      </c>
      <c r="B3146" s="10">
        <v>7.3134600000000001</v>
      </c>
      <c r="C3146" s="2">
        <v>4.6977520000000004</v>
      </c>
    </row>
    <row r="3147" spans="1:3" ht="12.95" customHeight="1" x14ac:dyDescent="0.2">
      <c r="A3147" s="9">
        <v>38572</v>
      </c>
      <c r="B3147" s="10">
        <v>7.3134600000000001</v>
      </c>
      <c r="C3147" s="2">
        <v>4.6977520000000004</v>
      </c>
    </row>
    <row r="3148" spans="1:3" ht="12.95" customHeight="1" x14ac:dyDescent="0.2">
      <c r="A3148" s="9">
        <v>38573</v>
      </c>
      <c r="B3148" s="10">
        <v>7.3319700000000001</v>
      </c>
      <c r="C3148" s="2">
        <v>4.7002819999999996</v>
      </c>
    </row>
    <row r="3149" spans="1:3" ht="12.95" customHeight="1" x14ac:dyDescent="0.2">
      <c r="A3149" s="9">
        <v>38574</v>
      </c>
      <c r="B3149" s="10">
        <v>7.332973</v>
      </c>
      <c r="C3149" s="2">
        <v>4.7130099999999997</v>
      </c>
    </row>
    <row r="3150" spans="1:3" ht="12.95" customHeight="1" x14ac:dyDescent="0.2">
      <c r="A3150" s="9">
        <v>38575</v>
      </c>
      <c r="B3150" s="10">
        <v>7.3593089999999997</v>
      </c>
      <c r="C3150" s="2">
        <v>4.7314579999999999</v>
      </c>
    </row>
    <row r="3151" spans="1:3" ht="12.95" customHeight="1" x14ac:dyDescent="0.2">
      <c r="A3151" s="9">
        <v>38576</v>
      </c>
      <c r="B3151" s="10">
        <v>7.3616359999999998</v>
      </c>
      <c r="C3151" s="2">
        <v>4.7378270000000002</v>
      </c>
    </row>
    <row r="3152" spans="1:3" ht="12.95" customHeight="1" x14ac:dyDescent="0.2">
      <c r="A3152" s="9">
        <v>38577</v>
      </c>
      <c r="B3152" s="10">
        <v>7.3578720000000004</v>
      </c>
      <c r="C3152" s="2">
        <v>4.7366239999999999</v>
      </c>
    </row>
    <row r="3153" spans="1:3" ht="12.95" customHeight="1" x14ac:dyDescent="0.2">
      <c r="A3153" s="9">
        <v>38578</v>
      </c>
      <c r="B3153" s="10">
        <v>7.3578720000000004</v>
      </c>
      <c r="C3153" s="2">
        <v>4.7366239999999999</v>
      </c>
    </row>
    <row r="3154" spans="1:3" ht="12.95" customHeight="1" x14ac:dyDescent="0.2">
      <c r="A3154" s="9">
        <v>38579</v>
      </c>
      <c r="B3154" s="10">
        <v>7.3578720000000004</v>
      </c>
      <c r="C3154" s="2">
        <v>4.7366239999999999</v>
      </c>
    </row>
    <row r="3155" spans="1:3" ht="12.95" customHeight="1" x14ac:dyDescent="0.2">
      <c r="A3155" s="9">
        <v>38580</v>
      </c>
      <c r="B3155" s="10">
        <v>7.3578720000000004</v>
      </c>
      <c r="C3155" s="2">
        <v>4.7366239999999999</v>
      </c>
    </row>
    <row r="3156" spans="1:3" ht="12.95" customHeight="1" x14ac:dyDescent="0.2">
      <c r="A3156" s="9">
        <v>38581</v>
      </c>
      <c r="B3156" s="10">
        <v>7.3540859999999997</v>
      </c>
      <c r="C3156" s="2">
        <v>4.7415130000000003</v>
      </c>
    </row>
    <row r="3157" spans="1:3" ht="12.95" customHeight="1" x14ac:dyDescent="0.2">
      <c r="A3157" s="9">
        <v>38582</v>
      </c>
      <c r="B3157" s="10">
        <v>7.3428740000000001</v>
      </c>
      <c r="C3157" s="2">
        <v>4.7394780000000001</v>
      </c>
    </row>
    <row r="3158" spans="1:3" ht="12.95" customHeight="1" x14ac:dyDescent="0.2">
      <c r="A3158" s="9">
        <v>38583</v>
      </c>
      <c r="B3158" s="10">
        <v>7.3511819999999997</v>
      </c>
      <c r="C3158" s="2">
        <v>4.756507</v>
      </c>
    </row>
    <row r="3159" spans="1:3" ht="12.95" customHeight="1" x14ac:dyDescent="0.2">
      <c r="A3159" s="9">
        <v>38584</v>
      </c>
      <c r="B3159" s="10">
        <v>7.3592909999999998</v>
      </c>
      <c r="C3159" s="2">
        <v>4.7537570000000002</v>
      </c>
    </row>
    <row r="3160" spans="1:3" ht="12.95" customHeight="1" x14ac:dyDescent="0.2">
      <c r="A3160" s="9">
        <v>38585</v>
      </c>
      <c r="B3160" s="10">
        <v>7.3592909999999998</v>
      </c>
      <c r="C3160" s="2">
        <v>4.7537570000000002</v>
      </c>
    </row>
    <row r="3161" spans="1:3" ht="12.95" customHeight="1" x14ac:dyDescent="0.2">
      <c r="A3161" s="9">
        <v>38586</v>
      </c>
      <c r="B3161" s="10">
        <v>7.3592909999999998</v>
      </c>
      <c r="C3161" s="2">
        <v>4.7537570000000002</v>
      </c>
    </row>
    <row r="3162" spans="1:3" ht="12.95" customHeight="1" x14ac:dyDescent="0.2">
      <c r="A3162" s="9">
        <v>38587</v>
      </c>
      <c r="B3162" s="10">
        <v>7.3691230000000001</v>
      </c>
      <c r="C3162" s="2">
        <v>4.7457000000000003</v>
      </c>
    </row>
    <row r="3163" spans="1:3" ht="12.95" customHeight="1" x14ac:dyDescent="0.2">
      <c r="A3163" s="9">
        <v>38588</v>
      </c>
      <c r="B3163" s="10">
        <v>7.3730700000000002</v>
      </c>
      <c r="C3163" s="2">
        <v>4.7445750000000002</v>
      </c>
    </row>
    <row r="3164" spans="1:3" ht="12.95" customHeight="1" x14ac:dyDescent="0.2">
      <c r="A3164" s="9">
        <v>38589</v>
      </c>
      <c r="B3164" s="10">
        <v>7.3751959999999999</v>
      </c>
      <c r="C3164" s="2">
        <v>4.7422810000000002</v>
      </c>
    </row>
    <row r="3165" spans="1:3" ht="12.95" customHeight="1" x14ac:dyDescent="0.2">
      <c r="A3165" s="9">
        <v>38590</v>
      </c>
      <c r="B3165" s="10">
        <v>7.3752680000000002</v>
      </c>
      <c r="C3165" s="2">
        <v>4.7634619999999996</v>
      </c>
    </row>
    <row r="3166" spans="1:3" ht="12.95" customHeight="1" x14ac:dyDescent="0.2">
      <c r="A3166" s="9">
        <v>38591</v>
      </c>
      <c r="B3166" s="10">
        <v>7.3773</v>
      </c>
      <c r="C3166" s="2">
        <v>4.770937</v>
      </c>
    </row>
    <row r="3167" spans="1:3" ht="12.95" customHeight="1" x14ac:dyDescent="0.2">
      <c r="A3167" s="9">
        <v>38592</v>
      </c>
      <c r="B3167" s="10">
        <v>7.3773</v>
      </c>
      <c r="C3167" s="2">
        <v>4.770937</v>
      </c>
    </row>
    <row r="3168" spans="1:3" ht="12.95" customHeight="1" x14ac:dyDescent="0.2">
      <c r="A3168" s="9">
        <v>38593</v>
      </c>
      <c r="B3168" s="10">
        <v>7.3773</v>
      </c>
      <c r="C3168" s="2">
        <v>4.770937</v>
      </c>
    </row>
    <row r="3169" spans="1:3" ht="12.95" customHeight="1" x14ac:dyDescent="0.2">
      <c r="A3169" s="9">
        <v>38594</v>
      </c>
      <c r="B3169" s="10">
        <v>7.3810760000000002</v>
      </c>
      <c r="C3169" s="2">
        <v>4.7764680000000004</v>
      </c>
    </row>
    <row r="3170" spans="1:3" ht="12.95" customHeight="1" x14ac:dyDescent="0.2">
      <c r="A3170" s="9">
        <v>38595</v>
      </c>
      <c r="B3170" s="10">
        <v>7.378355</v>
      </c>
      <c r="C3170" s="2">
        <v>4.7623800000000003</v>
      </c>
    </row>
    <row r="3171" spans="1:3" ht="12.95" customHeight="1" x14ac:dyDescent="0.2">
      <c r="A3171" s="9">
        <v>38596</v>
      </c>
      <c r="B3171" s="10">
        <v>7.3965670000000001</v>
      </c>
      <c r="C3171" s="2">
        <v>4.7812330000000003</v>
      </c>
    </row>
    <row r="3172" spans="1:3" ht="12.95" customHeight="1" x14ac:dyDescent="0.2">
      <c r="A3172" s="9">
        <v>38597</v>
      </c>
      <c r="B3172" s="10">
        <v>7.419028</v>
      </c>
      <c r="C3172" s="2">
        <v>4.7948219999999999</v>
      </c>
    </row>
    <row r="3173" spans="1:3" ht="12.95" customHeight="1" x14ac:dyDescent="0.2">
      <c r="A3173" s="9">
        <v>38598</v>
      </c>
      <c r="B3173" s="10">
        <v>7.4386429999999999</v>
      </c>
      <c r="C3173" s="2">
        <v>4.821834</v>
      </c>
    </row>
    <row r="3174" spans="1:3" ht="12.95" customHeight="1" x14ac:dyDescent="0.2">
      <c r="A3174" s="9">
        <v>38599</v>
      </c>
      <c r="B3174" s="10">
        <v>7.4386429999999999</v>
      </c>
      <c r="C3174" s="2">
        <v>4.821834</v>
      </c>
    </row>
    <row r="3175" spans="1:3" ht="12.95" customHeight="1" x14ac:dyDescent="0.2">
      <c r="A3175" s="9">
        <v>38600</v>
      </c>
      <c r="B3175" s="10">
        <v>7.4386429999999999</v>
      </c>
      <c r="C3175" s="2">
        <v>4.821834</v>
      </c>
    </row>
    <row r="3176" spans="1:3" ht="12.95" customHeight="1" x14ac:dyDescent="0.2">
      <c r="A3176" s="9">
        <v>38601</v>
      </c>
      <c r="B3176" s="10">
        <v>7.4336029999999997</v>
      </c>
      <c r="C3176" s="2">
        <v>4.8185669999999998</v>
      </c>
    </row>
    <row r="3177" spans="1:3" ht="12.95" customHeight="1" x14ac:dyDescent="0.2">
      <c r="A3177" s="9">
        <v>38602</v>
      </c>
      <c r="B3177" s="10">
        <v>7.437074</v>
      </c>
      <c r="C3177" s="2">
        <v>4.8170700000000002</v>
      </c>
    </row>
    <row r="3178" spans="1:3" ht="12.95" customHeight="1" x14ac:dyDescent="0.2">
      <c r="A3178" s="9">
        <v>38603</v>
      </c>
      <c r="B3178" s="10">
        <v>7.4444670000000004</v>
      </c>
      <c r="C3178" s="2">
        <v>4.8215459999999997</v>
      </c>
    </row>
    <row r="3179" spans="1:3" ht="12.95" customHeight="1" x14ac:dyDescent="0.2">
      <c r="A3179" s="9">
        <v>38604</v>
      </c>
      <c r="B3179" s="10">
        <v>7.440887</v>
      </c>
      <c r="C3179" s="2">
        <v>4.823601</v>
      </c>
    </row>
    <row r="3180" spans="1:3" ht="12.95" customHeight="1" x14ac:dyDescent="0.2">
      <c r="A3180" s="9">
        <v>38605</v>
      </c>
      <c r="B3180" s="10">
        <v>7.4394770000000001</v>
      </c>
      <c r="C3180" s="2">
        <v>4.8214370000000004</v>
      </c>
    </row>
    <row r="3181" spans="1:3" ht="12.95" customHeight="1" x14ac:dyDescent="0.2">
      <c r="A3181" s="9">
        <v>38606</v>
      </c>
      <c r="B3181" s="10">
        <v>7.4394770000000001</v>
      </c>
      <c r="C3181" s="2">
        <v>4.8214370000000004</v>
      </c>
    </row>
    <row r="3182" spans="1:3" ht="12.95" customHeight="1" x14ac:dyDescent="0.2">
      <c r="A3182" s="9">
        <v>38607</v>
      </c>
      <c r="B3182" s="10">
        <v>7.4394770000000001</v>
      </c>
      <c r="C3182" s="2">
        <v>4.8214370000000004</v>
      </c>
    </row>
    <row r="3183" spans="1:3" ht="12.95" customHeight="1" x14ac:dyDescent="0.2">
      <c r="A3183" s="9">
        <v>38608</v>
      </c>
      <c r="B3183" s="10">
        <v>7.4334009999999999</v>
      </c>
      <c r="C3183" s="2">
        <v>4.815315</v>
      </c>
    </row>
    <row r="3184" spans="1:3" ht="12.95" customHeight="1" x14ac:dyDescent="0.2">
      <c r="A3184" s="9">
        <v>38609</v>
      </c>
      <c r="B3184" s="10">
        <v>7.4207289999999997</v>
      </c>
      <c r="C3184" s="2">
        <v>4.7965410000000004</v>
      </c>
    </row>
    <row r="3185" spans="1:3" ht="12.95" customHeight="1" x14ac:dyDescent="0.2">
      <c r="A3185" s="9">
        <v>38610</v>
      </c>
      <c r="B3185" s="10">
        <v>7.4262499999999996</v>
      </c>
      <c r="C3185" s="2">
        <v>4.8004199999999999</v>
      </c>
    </row>
    <row r="3186" spans="1:3" ht="12.95" customHeight="1" x14ac:dyDescent="0.2">
      <c r="A3186" s="9">
        <v>38611</v>
      </c>
      <c r="B3186" s="10">
        <v>7.4149029999999998</v>
      </c>
      <c r="C3186" s="2">
        <v>4.7980479999999996</v>
      </c>
    </row>
    <row r="3187" spans="1:3" ht="12.95" customHeight="1" x14ac:dyDescent="0.2">
      <c r="A3187" s="9">
        <v>38612</v>
      </c>
      <c r="B3187" s="10">
        <v>7.4177419999999996</v>
      </c>
      <c r="C3187" s="2">
        <v>4.7831710000000003</v>
      </c>
    </row>
    <row r="3188" spans="1:3" ht="12.95" customHeight="1" x14ac:dyDescent="0.2">
      <c r="A3188" s="9">
        <v>38613</v>
      </c>
      <c r="B3188" s="10">
        <v>7.4177419999999996</v>
      </c>
      <c r="C3188" s="2">
        <v>4.7831710000000003</v>
      </c>
    </row>
    <row r="3189" spans="1:3" ht="12.95" customHeight="1" x14ac:dyDescent="0.2">
      <c r="A3189" s="9">
        <v>38614</v>
      </c>
      <c r="B3189" s="10">
        <v>7.4177419999999996</v>
      </c>
      <c r="C3189" s="2">
        <v>4.7831710000000003</v>
      </c>
    </row>
    <row r="3190" spans="1:3" ht="12.95" customHeight="1" x14ac:dyDescent="0.2">
      <c r="A3190" s="9">
        <v>38615</v>
      </c>
      <c r="B3190" s="10">
        <v>7.4259399999999998</v>
      </c>
      <c r="C3190" s="2">
        <v>4.7900020000000003</v>
      </c>
    </row>
    <row r="3191" spans="1:3" ht="12.95" customHeight="1" x14ac:dyDescent="0.2">
      <c r="A3191" s="9">
        <v>38616</v>
      </c>
      <c r="B3191" s="10">
        <v>7.417198</v>
      </c>
      <c r="C3191" s="2">
        <v>4.7791220000000001</v>
      </c>
    </row>
    <row r="3192" spans="1:3" ht="12.95" customHeight="1" x14ac:dyDescent="0.2">
      <c r="A3192" s="9">
        <v>38617</v>
      </c>
      <c r="B3192" s="10">
        <v>7.4307559999999997</v>
      </c>
      <c r="C3192" s="2">
        <v>4.7903269999999996</v>
      </c>
    </row>
    <row r="3193" spans="1:3" ht="12.95" customHeight="1" x14ac:dyDescent="0.2">
      <c r="A3193" s="9">
        <v>38618</v>
      </c>
      <c r="B3193" s="10">
        <v>7.4363929999999998</v>
      </c>
      <c r="C3193" s="2">
        <v>4.7921079999999998</v>
      </c>
    </row>
    <row r="3194" spans="1:3" ht="12.95" customHeight="1" x14ac:dyDescent="0.2">
      <c r="A3194" s="9">
        <v>38619</v>
      </c>
      <c r="B3194" s="10">
        <v>7.4425999999999997</v>
      </c>
      <c r="C3194" s="2">
        <v>4.7853149999999998</v>
      </c>
    </row>
    <row r="3195" spans="1:3" ht="12.95" customHeight="1" x14ac:dyDescent="0.2">
      <c r="A3195" s="9">
        <v>38620</v>
      </c>
      <c r="B3195" s="10">
        <v>7.4425999999999997</v>
      </c>
      <c r="C3195" s="2">
        <v>4.7853149999999998</v>
      </c>
    </row>
    <row r="3196" spans="1:3" ht="12.95" customHeight="1" x14ac:dyDescent="0.2">
      <c r="A3196" s="9">
        <v>38621</v>
      </c>
      <c r="B3196" s="10">
        <v>7.4425999999999997</v>
      </c>
      <c r="C3196" s="2">
        <v>4.7853149999999998</v>
      </c>
    </row>
    <row r="3197" spans="1:3" ht="12.95" customHeight="1" x14ac:dyDescent="0.2">
      <c r="A3197" s="9">
        <v>38622</v>
      </c>
      <c r="B3197" s="10">
        <v>7.4365610000000002</v>
      </c>
      <c r="C3197" s="2">
        <v>4.7798949999999998</v>
      </c>
    </row>
    <row r="3198" spans="1:3" ht="12.95" customHeight="1" x14ac:dyDescent="0.2">
      <c r="A3198" s="9">
        <v>38623</v>
      </c>
      <c r="B3198" s="10">
        <v>7.437284</v>
      </c>
      <c r="C3198" s="2">
        <v>4.7766760000000001</v>
      </c>
    </row>
    <row r="3199" spans="1:3" ht="12.95" customHeight="1" x14ac:dyDescent="0.2">
      <c r="A3199" s="9">
        <v>38624</v>
      </c>
      <c r="B3199" s="10">
        <v>7.4433040000000004</v>
      </c>
      <c r="C3199" s="2">
        <v>4.7873060000000001</v>
      </c>
    </row>
    <row r="3200" spans="1:3" ht="12.95" customHeight="1" x14ac:dyDescent="0.2">
      <c r="A3200" s="9">
        <v>38625</v>
      </c>
      <c r="B3200" s="10">
        <v>7.4386960000000002</v>
      </c>
      <c r="C3200" s="2">
        <v>4.7732910000000004</v>
      </c>
    </row>
    <row r="3201" spans="1:3" ht="12.95" customHeight="1" x14ac:dyDescent="0.2">
      <c r="A3201" s="9">
        <v>38626</v>
      </c>
      <c r="B3201" s="10">
        <v>7.4345850000000002</v>
      </c>
      <c r="C3201" s="2">
        <v>4.7792399999999997</v>
      </c>
    </row>
    <row r="3202" spans="1:3" ht="12.95" customHeight="1" x14ac:dyDescent="0.2">
      <c r="A3202" s="9">
        <v>38627</v>
      </c>
      <c r="B3202" s="10">
        <v>7.4345850000000002</v>
      </c>
      <c r="C3202" s="2">
        <v>4.7792399999999997</v>
      </c>
    </row>
    <row r="3203" spans="1:3" ht="12.95" customHeight="1" x14ac:dyDescent="0.2">
      <c r="A3203" s="9">
        <v>38628</v>
      </c>
      <c r="B3203" s="10">
        <v>7.4345850000000002</v>
      </c>
      <c r="C3203" s="2">
        <v>4.7792399999999997</v>
      </c>
    </row>
    <row r="3204" spans="1:3" ht="12.95" customHeight="1" x14ac:dyDescent="0.2">
      <c r="A3204" s="9">
        <v>38629</v>
      </c>
      <c r="B3204" s="10">
        <v>7.4342730000000001</v>
      </c>
      <c r="C3204" s="2">
        <v>4.7833439999999996</v>
      </c>
    </row>
    <row r="3205" spans="1:3" ht="12.95" customHeight="1" x14ac:dyDescent="0.2">
      <c r="A3205" s="9">
        <v>38630</v>
      </c>
      <c r="B3205" s="10">
        <v>7.4211600000000004</v>
      </c>
      <c r="C3205" s="2">
        <v>4.7853750000000002</v>
      </c>
    </row>
    <row r="3206" spans="1:3" ht="12.95" customHeight="1" x14ac:dyDescent="0.2">
      <c r="A3206" s="9">
        <v>38631</v>
      </c>
      <c r="B3206" s="10">
        <v>7.404166</v>
      </c>
      <c r="C3206" s="2">
        <v>4.7750329999999996</v>
      </c>
    </row>
    <row r="3207" spans="1:3" ht="12.95" customHeight="1" x14ac:dyDescent="0.2">
      <c r="A3207" s="9">
        <v>38632</v>
      </c>
      <c r="B3207" s="10">
        <v>7.399197</v>
      </c>
      <c r="C3207" s="2">
        <v>4.784789</v>
      </c>
    </row>
    <row r="3208" spans="1:3" ht="12.95" customHeight="1" x14ac:dyDescent="0.2">
      <c r="A3208" s="9">
        <v>38633</v>
      </c>
      <c r="B3208" s="10">
        <v>7.3904030000000001</v>
      </c>
      <c r="C3208" s="2">
        <v>4.7729290000000004</v>
      </c>
    </row>
    <row r="3209" spans="1:3" ht="12.95" customHeight="1" x14ac:dyDescent="0.2">
      <c r="A3209" s="9">
        <v>38634</v>
      </c>
      <c r="B3209" s="10">
        <v>7.3904030000000001</v>
      </c>
      <c r="C3209" s="2">
        <v>4.7729290000000004</v>
      </c>
    </row>
    <row r="3210" spans="1:3" ht="12.95" customHeight="1" x14ac:dyDescent="0.2">
      <c r="A3210" s="9">
        <v>38635</v>
      </c>
      <c r="B3210" s="10">
        <v>7.3904030000000001</v>
      </c>
      <c r="C3210" s="2">
        <v>4.7729290000000004</v>
      </c>
    </row>
    <row r="3211" spans="1:3" ht="12.95" customHeight="1" x14ac:dyDescent="0.2">
      <c r="A3211" s="9">
        <v>38636</v>
      </c>
      <c r="B3211" s="10">
        <v>7.4039679999999999</v>
      </c>
      <c r="C3211" s="2">
        <v>4.7795290000000001</v>
      </c>
    </row>
    <row r="3212" spans="1:3" ht="12.95" customHeight="1" x14ac:dyDescent="0.2">
      <c r="A3212" s="9">
        <v>38637</v>
      </c>
      <c r="B3212" s="10">
        <v>7.4003500000000004</v>
      </c>
      <c r="C3212" s="2">
        <v>4.7802790000000002</v>
      </c>
    </row>
    <row r="3213" spans="1:3" ht="12.95" customHeight="1" x14ac:dyDescent="0.2">
      <c r="A3213" s="9">
        <v>38638</v>
      </c>
      <c r="B3213" s="10">
        <v>7.3928500000000001</v>
      </c>
      <c r="C3213" s="2">
        <v>4.7779030000000002</v>
      </c>
    </row>
    <row r="3214" spans="1:3" ht="12.95" customHeight="1" x14ac:dyDescent="0.2">
      <c r="A3214" s="9">
        <v>38639</v>
      </c>
      <c r="B3214" s="10">
        <v>7.3805449999999997</v>
      </c>
      <c r="C3214" s="2">
        <v>4.756119</v>
      </c>
    </row>
    <row r="3215" spans="1:3" ht="12.95" customHeight="1" x14ac:dyDescent="0.2">
      <c r="A3215" s="9">
        <v>38640</v>
      </c>
      <c r="B3215" s="10">
        <v>7.3707900000000004</v>
      </c>
      <c r="C3215" s="2">
        <v>4.7547350000000002</v>
      </c>
    </row>
    <row r="3216" spans="1:3" ht="12.95" customHeight="1" x14ac:dyDescent="0.2">
      <c r="A3216" s="9">
        <v>38641</v>
      </c>
      <c r="B3216" s="10">
        <v>7.3707900000000004</v>
      </c>
      <c r="C3216" s="2">
        <v>4.7547350000000002</v>
      </c>
    </row>
    <row r="3217" spans="1:3" ht="12.95" customHeight="1" x14ac:dyDescent="0.2">
      <c r="A3217" s="9">
        <v>38642</v>
      </c>
      <c r="B3217" s="10">
        <v>7.3707900000000004</v>
      </c>
      <c r="C3217" s="2">
        <v>4.7547350000000002</v>
      </c>
    </row>
    <row r="3218" spans="1:3" ht="12.95" customHeight="1" x14ac:dyDescent="0.2">
      <c r="A3218" s="9">
        <v>38643</v>
      </c>
      <c r="B3218" s="10">
        <v>7.3709360000000004</v>
      </c>
      <c r="C3218" s="2">
        <v>4.7462559999999998</v>
      </c>
    </row>
    <row r="3219" spans="1:3" ht="12.95" customHeight="1" x14ac:dyDescent="0.2">
      <c r="A3219" s="9">
        <v>38644</v>
      </c>
      <c r="B3219" s="10">
        <v>7.3634760000000004</v>
      </c>
      <c r="C3219" s="2">
        <v>4.7374869999999998</v>
      </c>
    </row>
    <row r="3220" spans="1:3" ht="12.95" customHeight="1" x14ac:dyDescent="0.2">
      <c r="A3220" s="9">
        <v>38645</v>
      </c>
      <c r="B3220" s="10">
        <v>7.359839</v>
      </c>
      <c r="C3220" s="2">
        <v>4.7430810000000001</v>
      </c>
    </row>
    <row r="3221" spans="1:3" ht="12.95" customHeight="1" x14ac:dyDescent="0.2">
      <c r="A3221" s="9">
        <v>38646</v>
      </c>
      <c r="B3221" s="10">
        <v>7.3617889999999999</v>
      </c>
      <c r="C3221" s="2">
        <v>4.7455610000000004</v>
      </c>
    </row>
    <row r="3222" spans="1:3" ht="12.95" customHeight="1" x14ac:dyDescent="0.2">
      <c r="A3222" s="9">
        <v>38647</v>
      </c>
      <c r="B3222" s="10">
        <v>7.360322</v>
      </c>
      <c r="C3222" s="2">
        <v>4.7593420000000002</v>
      </c>
    </row>
    <row r="3223" spans="1:3" ht="12.95" customHeight="1" x14ac:dyDescent="0.2">
      <c r="A3223" s="9">
        <v>38648</v>
      </c>
      <c r="B3223" s="10">
        <v>7.360322</v>
      </c>
      <c r="C3223" s="2">
        <v>4.7593420000000002</v>
      </c>
    </row>
    <row r="3224" spans="1:3" ht="12.95" customHeight="1" x14ac:dyDescent="0.2">
      <c r="A3224" s="9">
        <v>38649</v>
      </c>
      <c r="B3224" s="10">
        <v>7.360322</v>
      </c>
      <c r="C3224" s="2">
        <v>4.7593420000000002</v>
      </c>
    </row>
    <row r="3225" spans="1:3" ht="12.95" customHeight="1" x14ac:dyDescent="0.2">
      <c r="A3225" s="9">
        <v>38650</v>
      </c>
      <c r="B3225" s="10">
        <v>7.3620900000000002</v>
      </c>
      <c r="C3225" s="2">
        <v>4.7641819999999999</v>
      </c>
    </row>
    <row r="3226" spans="1:3" ht="12.95" customHeight="1" x14ac:dyDescent="0.2">
      <c r="A3226" s="9">
        <v>38651</v>
      </c>
      <c r="B3226" s="10">
        <v>7.3603069999999997</v>
      </c>
      <c r="C3226" s="2">
        <v>4.7654949999999996</v>
      </c>
    </row>
    <row r="3227" spans="1:3" ht="12.95" customHeight="1" x14ac:dyDescent="0.2">
      <c r="A3227" s="9">
        <v>38652</v>
      </c>
      <c r="B3227" s="10">
        <v>7.3720869999999996</v>
      </c>
      <c r="C3227" s="2">
        <v>4.7675660000000004</v>
      </c>
    </row>
    <row r="3228" spans="1:3" ht="12.95" customHeight="1" x14ac:dyDescent="0.2">
      <c r="A3228" s="9">
        <v>38653</v>
      </c>
      <c r="B3228" s="10">
        <v>7.3747299999999996</v>
      </c>
      <c r="C3228" s="2">
        <v>4.7649609999999996</v>
      </c>
    </row>
    <row r="3229" spans="1:3" ht="12.95" customHeight="1" x14ac:dyDescent="0.2">
      <c r="A3229" s="9">
        <v>38654</v>
      </c>
      <c r="B3229" s="10">
        <v>7.3812069999999999</v>
      </c>
      <c r="C3229" s="2">
        <v>4.7737720000000001</v>
      </c>
    </row>
    <row r="3230" spans="1:3" ht="12.95" customHeight="1" x14ac:dyDescent="0.2">
      <c r="A3230" s="9">
        <v>38655</v>
      </c>
      <c r="B3230" s="10">
        <v>7.3812069999999999</v>
      </c>
      <c r="C3230" s="2">
        <v>4.7737720000000001</v>
      </c>
    </row>
    <row r="3231" spans="1:3" ht="12.95" customHeight="1" x14ac:dyDescent="0.2">
      <c r="A3231" s="9">
        <v>38656</v>
      </c>
      <c r="B3231" s="10">
        <v>7.3812069999999999</v>
      </c>
      <c r="C3231" s="2">
        <v>4.7737720000000001</v>
      </c>
    </row>
    <row r="3232" spans="1:3" ht="12.95" customHeight="1" x14ac:dyDescent="0.2">
      <c r="A3232" s="9">
        <v>38657</v>
      </c>
      <c r="B3232" s="10">
        <v>7.3764459999999996</v>
      </c>
      <c r="C3232" s="2">
        <v>4.7731630000000003</v>
      </c>
    </row>
    <row r="3233" spans="1:3" ht="12.95" customHeight="1" x14ac:dyDescent="0.2">
      <c r="A3233" s="9">
        <v>38658</v>
      </c>
      <c r="B3233" s="10">
        <v>7.3764459999999996</v>
      </c>
      <c r="C3233" s="2">
        <v>4.7731630000000003</v>
      </c>
    </row>
    <row r="3234" spans="1:3" ht="12.95" customHeight="1" x14ac:dyDescent="0.2">
      <c r="A3234" s="9">
        <v>38659</v>
      </c>
      <c r="B3234" s="10">
        <v>7.3798430000000002</v>
      </c>
      <c r="C3234" s="2">
        <v>4.7787629999999996</v>
      </c>
    </row>
    <row r="3235" spans="1:3" ht="12.95" customHeight="1" x14ac:dyDescent="0.2">
      <c r="A3235" s="9">
        <v>38660</v>
      </c>
      <c r="B3235" s="10">
        <v>7.3833120000000001</v>
      </c>
      <c r="C3235" s="2">
        <v>4.7813179999999997</v>
      </c>
    </row>
    <row r="3236" spans="1:3" ht="12.95" customHeight="1" x14ac:dyDescent="0.2">
      <c r="A3236" s="9">
        <v>38661</v>
      </c>
      <c r="B3236" s="10">
        <v>7.3959039999999998</v>
      </c>
      <c r="C3236" s="2">
        <v>4.7913350000000001</v>
      </c>
    </row>
    <row r="3237" spans="1:3" ht="12.95" customHeight="1" x14ac:dyDescent="0.2">
      <c r="A3237" s="9">
        <v>38662</v>
      </c>
      <c r="B3237" s="10">
        <v>7.3959039999999998</v>
      </c>
      <c r="C3237" s="2">
        <v>4.7913350000000001</v>
      </c>
    </row>
    <row r="3238" spans="1:3" ht="12.95" customHeight="1" x14ac:dyDescent="0.2">
      <c r="A3238" s="9">
        <v>38663</v>
      </c>
      <c r="B3238" s="10">
        <v>7.3959039999999998</v>
      </c>
      <c r="C3238" s="2">
        <v>4.7913350000000001</v>
      </c>
    </row>
    <row r="3239" spans="1:3" ht="12.95" customHeight="1" x14ac:dyDescent="0.2">
      <c r="A3239" s="9">
        <v>38664</v>
      </c>
      <c r="B3239" s="10">
        <v>7.3834900000000001</v>
      </c>
      <c r="C3239" s="2">
        <v>4.7857729999999998</v>
      </c>
    </row>
    <row r="3240" spans="1:3" ht="12.95" customHeight="1" x14ac:dyDescent="0.2">
      <c r="A3240" s="9">
        <v>38665</v>
      </c>
      <c r="B3240" s="10">
        <v>7.372986</v>
      </c>
      <c r="C3240" s="2">
        <v>4.7805140000000002</v>
      </c>
    </row>
    <row r="3241" spans="1:3" ht="12.95" customHeight="1" x14ac:dyDescent="0.2">
      <c r="A3241" s="9">
        <v>38666</v>
      </c>
      <c r="B3241" s="10">
        <v>7.3656030000000001</v>
      </c>
      <c r="C3241" s="2">
        <v>4.775417</v>
      </c>
    </row>
    <row r="3242" spans="1:3" ht="12.95" customHeight="1" x14ac:dyDescent="0.2">
      <c r="A3242" s="9">
        <v>38667</v>
      </c>
      <c r="B3242" s="10">
        <v>7.3609020000000003</v>
      </c>
      <c r="C3242" s="2">
        <v>4.7804270000000004</v>
      </c>
    </row>
    <row r="3243" spans="1:3" ht="12.95" customHeight="1" x14ac:dyDescent="0.2">
      <c r="A3243" s="9">
        <v>38668</v>
      </c>
      <c r="B3243" s="10">
        <v>7.3644210000000001</v>
      </c>
      <c r="C3243" s="2">
        <v>4.7911140000000003</v>
      </c>
    </row>
    <row r="3244" spans="1:3" ht="12.95" customHeight="1" x14ac:dyDescent="0.2">
      <c r="A3244" s="9">
        <v>38669</v>
      </c>
      <c r="B3244" s="10">
        <v>7.3644210000000001</v>
      </c>
      <c r="C3244" s="2">
        <v>4.7911140000000003</v>
      </c>
    </row>
    <row r="3245" spans="1:3" ht="12.95" customHeight="1" x14ac:dyDescent="0.2">
      <c r="A3245" s="9">
        <v>38670</v>
      </c>
      <c r="B3245" s="10">
        <v>7.3644210000000001</v>
      </c>
      <c r="C3245" s="2">
        <v>4.7911140000000003</v>
      </c>
    </row>
    <row r="3246" spans="1:3" ht="12.95" customHeight="1" x14ac:dyDescent="0.2">
      <c r="A3246" s="9">
        <v>38671</v>
      </c>
      <c r="B3246" s="10">
        <v>7.358441</v>
      </c>
      <c r="C3246" s="2">
        <v>4.7813129999999999</v>
      </c>
    </row>
    <row r="3247" spans="1:3" ht="12.95" customHeight="1" x14ac:dyDescent="0.2">
      <c r="A3247" s="9">
        <v>38672</v>
      </c>
      <c r="B3247" s="10">
        <v>7.3548369999999998</v>
      </c>
      <c r="C3247" s="2">
        <v>4.7743180000000001</v>
      </c>
    </row>
    <row r="3248" spans="1:3" ht="12.95" customHeight="1" x14ac:dyDescent="0.2">
      <c r="A3248" s="9">
        <v>38673</v>
      </c>
      <c r="B3248" s="10">
        <v>7.3536530000000004</v>
      </c>
      <c r="C3248" s="2">
        <v>4.7571830000000004</v>
      </c>
    </row>
    <row r="3249" spans="1:3" ht="12.95" customHeight="1" x14ac:dyDescent="0.2">
      <c r="A3249" s="9">
        <v>38674</v>
      </c>
      <c r="B3249" s="10">
        <v>7.3560059999999998</v>
      </c>
      <c r="C3249" s="2">
        <v>4.758705</v>
      </c>
    </row>
    <row r="3250" spans="1:3" ht="12.95" customHeight="1" x14ac:dyDescent="0.2">
      <c r="A3250" s="9">
        <v>38675</v>
      </c>
      <c r="B3250" s="10">
        <v>7.3508839999999998</v>
      </c>
      <c r="C3250" s="2">
        <v>4.7510880000000002</v>
      </c>
    </row>
    <row r="3251" spans="1:3" ht="12.95" customHeight="1" x14ac:dyDescent="0.2">
      <c r="A3251" s="9">
        <v>38676</v>
      </c>
      <c r="B3251" s="10">
        <v>7.3508839999999998</v>
      </c>
      <c r="C3251" s="2">
        <v>4.7510880000000002</v>
      </c>
    </row>
    <row r="3252" spans="1:3" ht="12.95" customHeight="1" x14ac:dyDescent="0.2">
      <c r="A3252" s="9">
        <v>38677</v>
      </c>
      <c r="B3252" s="10">
        <v>7.3508839999999998</v>
      </c>
      <c r="C3252" s="2">
        <v>4.7510880000000002</v>
      </c>
    </row>
    <row r="3253" spans="1:3" ht="12.95" customHeight="1" x14ac:dyDescent="0.2">
      <c r="A3253" s="9">
        <v>38678</v>
      </c>
      <c r="B3253" s="10">
        <v>7.3604690000000002</v>
      </c>
      <c r="C3253" s="2">
        <v>4.7520619999999996</v>
      </c>
    </row>
    <row r="3254" spans="1:3" ht="12.95" customHeight="1" x14ac:dyDescent="0.2">
      <c r="A3254" s="9">
        <v>38679</v>
      </c>
      <c r="B3254" s="10">
        <v>7.3904690000000004</v>
      </c>
      <c r="C3254" s="2">
        <v>4.7782169999999997</v>
      </c>
    </row>
    <row r="3255" spans="1:3" ht="12.95" customHeight="1" x14ac:dyDescent="0.2">
      <c r="A3255" s="9">
        <v>38680</v>
      </c>
      <c r="B3255" s="10">
        <v>7.3915540000000002</v>
      </c>
      <c r="C3255" s="2">
        <v>4.7724390000000003</v>
      </c>
    </row>
    <row r="3256" spans="1:3" ht="12.95" customHeight="1" x14ac:dyDescent="0.2">
      <c r="A3256" s="9">
        <v>38681</v>
      </c>
      <c r="B3256" s="10">
        <v>7.4006090000000002</v>
      </c>
      <c r="C3256" s="2">
        <v>4.7724310000000001</v>
      </c>
    </row>
    <row r="3257" spans="1:3" ht="12.95" customHeight="1" x14ac:dyDescent="0.2">
      <c r="A3257" s="9">
        <v>38682</v>
      </c>
      <c r="B3257" s="10">
        <v>7.3864999999999998</v>
      </c>
      <c r="C3257" s="2">
        <v>4.7725660000000003</v>
      </c>
    </row>
    <row r="3258" spans="1:3" ht="12.95" customHeight="1" x14ac:dyDescent="0.2">
      <c r="A3258" s="9">
        <v>38683</v>
      </c>
      <c r="B3258" s="10">
        <v>7.3864999999999998</v>
      </c>
      <c r="C3258" s="2">
        <v>4.7725660000000003</v>
      </c>
    </row>
    <row r="3259" spans="1:3" ht="12.95" customHeight="1" x14ac:dyDescent="0.2">
      <c r="A3259" s="9">
        <v>38684</v>
      </c>
      <c r="B3259" s="10">
        <v>7.3864999999999998</v>
      </c>
      <c r="C3259" s="2">
        <v>4.7725660000000003</v>
      </c>
    </row>
    <row r="3260" spans="1:3" ht="12.95" customHeight="1" x14ac:dyDescent="0.2">
      <c r="A3260" s="9">
        <v>38685</v>
      </c>
      <c r="B3260" s="10">
        <v>7.3907689999999997</v>
      </c>
      <c r="C3260" s="2">
        <v>4.7784110000000002</v>
      </c>
    </row>
    <row r="3261" spans="1:3" ht="12.95" customHeight="1" x14ac:dyDescent="0.2">
      <c r="A3261" s="9">
        <v>38686</v>
      </c>
      <c r="B3261" s="10">
        <v>7.4001900000000003</v>
      </c>
      <c r="C3261" s="2">
        <v>4.7835749999999999</v>
      </c>
    </row>
    <row r="3262" spans="1:3" ht="12.95" customHeight="1" x14ac:dyDescent="0.2">
      <c r="A3262" s="9">
        <v>38687</v>
      </c>
      <c r="B3262" s="10">
        <v>7.3959169999999999</v>
      </c>
      <c r="C3262" s="2">
        <v>4.7746399999999998</v>
      </c>
    </row>
    <row r="3263" spans="1:3" ht="12.95" customHeight="1" x14ac:dyDescent="0.2">
      <c r="A3263" s="9">
        <v>38688</v>
      </c>
      <c r="B3263" s="10">
        <v>7.3966370000000001</v>
      </c>
      <c r="C3263" s="2">
        <v>4.7784979999999999</v>
      </c>
    </row>
    <row r="3264" spans="1:3" ht="12.95" customHeight="1" x14ac:dyDescent="0.2">
      <c r="A3264" s="9">
        <v>38689</v>
      </c>
      <c r="B3264" s="10">
        <v>7.3859510000000004</v>
      </c>
      <c r="C3264" s="2">
        <v>4.785507</v>
      </c>
    </row>
    <row r="3265" spans="1:3" ht="12.95" customHeight="1" x14ac:dyDescent="0.2">
      <c r="A3265" s="9">
        <v>38690</v>
      </c>
      <c r="B3265" s="10">
        <v>7.3859510000000004</v>
      </c>
      <c r="C3265" s="2">
        <v>4.785507</v>
      </c>
    </row>
    <row r="3266" spans="1:3" ht="12.95" customHeight="1" x14ac:dyDescent="0.2">
      <c r="A3266" s="9">
        <v>38691</v>
      </c>
      <c r="B3266" s="10">
        <v>7.3859510000000004</v>
      </c>
      <c r="C3266" s="2">
        <v>4.785507</v>
      </c>
    </row>
    <row r="3267" spans="1:3" ht="12.95" customHeight="1" x14ac:dyDescent="0.2">
      <c r="A3267" s="9">
        <v>38692</v>
      </c>
      <c r="B3267" s="10">
        <v>7.3702189999999996</v>
      </c>
      <c r="C3267" s="2">
        <v>4.7725309999999999</v>
      </c>
    </row>
    <row r="3268" spans="1:3" ht="12.95" customHeight="1" x14ac:dyDescent="0.2">
      <c r="A3268" s="9">
        <v>38693</v>
      </c>
      <c r="B3268" s="10">
        <v>7.3670609999999996</v>
      </c>
      <c r="C3268" s="2">
        <v>4.7797710000000002</v>
      </c>
    </row>
    <row r="3269" spans="1:3" ht="12.95" customHeight="1" x14ac:dyDescent="0.2">
      <c r="A3269" s="9">
        <v>38694</v>
      </c>
      <c r="B3269" s="10">
        <v>7.3843519999999998</v>
      </c>
      <c r="C3269" s="2">
        <v>4.7965910000000003</v>
      </c>
    </row>
    <row r="3270" spans="1:3" ht="12.95" customHeight="1" x14ac:dyDescent="0.2">
      <c r="A3270" s="9">
        <v>38695</v>
      </c>
      <c r="B3270" s="10">
        <v>7.3814200000000003</v>
      </c>
      <c r="C3270" s="2">
        <v>4.7974909999999999</v>
      </c>
    </row>
    <row r="3271" spans="1:3" ht="12.95" customHeight="1" x14ac:dyDescent="0.2">
      <c r="A3271" s="9">
        <v>38696</v>
      </c>
      <c r="B3271" s="10">
        <v>7.381602</v>
      </c>
      <c r="C3271" s="2">
        <v>4.7954280000000002</v>
      </c>
    </row>
    <row r="3272" spans="1:3" ht="12.95" customHeight="1" x14ac:dyDescent="0.2">
      <c r="A3272" s="9">
        <v>38697</v>
      </c>
      <c r="B3272" s="10">
        <v>7.381602</v>
      </c>
      <c r="C3272" s="2">
        <v>4.7954280000000002</v>
      </c>
    </row>
    <row r="3273" spans="1:3" ht="12.95" customHeight="1" x14ac:dyDescent="0.2">
      <c r="A3273" s="9">
        <v>38698</v>
      </c>
      <c r="B3273" s="10">
        <v>7.381602</v>
      </c>
      <c r="C3273" s="2">
        <v>4.7954280000000002</v>
      </c>
    </row>
    <row r="3274" spans="1:3" ht="12.95" customHeight="1" x14ac:dyDescent="0.2">
      <c r="A3274" s="9">
        <v>38699</v>
      </c>
      <c r="B3274" s="10">
        <v>7.3950370000000003</v>
      </c>
      <c r="C3274" s="2">
        <v>4.8025960000000003</v>
      </c>
    </row>
    <row r="3275" spans="1:3" ht="12.95" customHeight="1" x14ac:dyDescent="0.2">
      <c r="A3275" s="9">
        <v>38700</v>
      </c>
      <c r="B3275" s="10">
        <v>7.3973659999999999</v>
      </c>
      <c r="C3275" s="2">
        <v>4.7919710000000002</v>
      </c>
    </row>
    <row r="3276" spans="1:3" ht="12.95" customHeight="1" x14ac:dyDescent="0.2">
      <c r="A3276" s="9">
        <v>38701</v>
      </c>
      <c r="B3276" s="10">
        <v>7.4023690000000002</v>
      </c>
      <c r="C3276" s="2">
        <v>4.7970769999999998</v>
      </c>
    </row>
    <row r="3277" spans="1:3" ht="12.95" customHeight="1" x14ac:dyDescent="0.2">
      <c r="A3277" s="9">
        <v>38702</v>
      </c>
      <c r="B3277" s="10">
        <v>7.3964629999999998</v>
      </c>
      <c r="C3277" s="2">
        <v>4.7972910000000004</v>
      </c>
    </row>
    <row r="3278" spans="1:3" ht="12.95" customHeight="1" x14ac:dyDescent="0.2">
      <c r="A3278" s="9">
        <v>38703</v>
      </c>
      <c r="B3278" s="10">
        <v>7.3851329999999997</v>
      </c>
      <c r="C3278" s="2">
        <v>4.7784750000000003</v>
      </c>
    </row>
    <row r="3279" spans="1:3" ht="12.95" customHeight="1" x14ac:dyDescent="0.2">
      <c r="A3279" s="9">
        <v>38704</v>
      </c>
      <c r="B3279" s="10">
        <v>7.3851329999999997</v>
      </c>
      <c r="C3279" s="2">
        <v>4.7784750000000003</v>
      </c>
    </row>
    <row r="3280" spans="1:3" ht="12.95" customHeight="1" x14ac:dyDescent="0.2">
      <c r="A3280" s="9">
        <v>38705</v>
      </c>
      <c r="B3280" s="10">
        <v>7.3851329999999997</v>
      </c>
      <c r="C3280" s="2">
        <v>4.7784750000000003</v>
      </c>
    </row>
    <row r="3281" spans="1:3" ht="12.95" customHeight="1" x14ac:dyDescent="0.2">
      <c r="A3281" s="9">
        <v>38706</v>
      </c>
      <c r="B3281" s="10">
        <v>7.3867539999999998</v>
      </c>
      <c r="C3281" s="2">
        <v>4.7656479999999997</v>
      </c>
    </row>
    <row r="3282" spans="1:3" ht="12.95" customHeight="1" x14ac:dyDescent="0.2">
      <c r="A3282" s="9">
        <v>38707</v>
      </c>
      <c r="B3282" s="10">
        <v>7.3951320000000003</v>
      </c>
      <c r="C3282" s="2">
        <v>4.7639839999999998</v>
      </c>
    </row>
    <row r="3283" spans="1:3" ht="12.95" customHeight="1" x14ac:dyDescent="0.2">
      <c r="A3283" s="9">
        <v>38708</v>
      </c>
      <c r="B3283" s="10">
        <v>7.4068639999999997</v>
      </c>
      <c r="C3283" s="2">
        <v>4.7654019999999999</v>
      </c>
    </row>
    <row r="3284" spans="1:3" ht="12.95" customHeight="1" x14ac:dyDescent="0.2">
      <c r="A3284" s="9">
        <v>38709</v>
      </c>
      <c r="B3284" s="10">
        <v>7.4073919999999998</v>
      </c>
      <c r="C3284" s="2">
        <v>4.7666620000000002</v>
      </c>
    </row>
    <row r="3285" spans="1:3" ht="12.95" customHeight="1" x14ac:dyDescent="0.2">
      <c r="A3285" s="9">
        <v>38710</v>
      </c>
      <c r="B3285" s="10">
        <v>7.3949509999999998</v>
      </c>
      <c r="C3285" s="2">
        <v>4.7531499999999998</v>
      </c>
    </row>
    <row r="3286" spans="1:3" ht="12.95" customHeight="1" x14ac:dyDescent="0.2">
      <c r="A3286" s="9">
        <v>38711</v>
      </c>
      <c r="B3286" s="10">
        <v>7.3949509999999998</v>
      </c>
      <c r="C3286" s="2">
        <v>4.7531499999999998</v>
      </c>
    </row>
    <row r="3287" spans="1:3" ht="12.95" customHeight="1" x14ac:dyDescent="0.2">
      <c r="A3287" s="9">
        <v>38712</v>
      </c>
      <c r="B3287" s="10">
        <v>7.3949509999999998</v>
      </c>
      <c r="C3287" s="2">
        <v>4.7531499999999998</v>
      </c>
    </row>
    <row r="3288" spans="1:3" ht="12.95" customHeight="1" x14ac:dyDescent="0.2">
      <c r="A3288" s="9">
        <v>38713</v>
      </c>
      <c r="B3288" s="10">
        <v>7.3949509999999998</v>
      </c>
      <c r="C3288" s="2">
        <v>4.7531499999999998</v>
      </c>
    </row>
    <row r="3289" spans="1:3" ht="12.95" customHeight="1" x14ac:dyDescent="0.2">
      <c r="A3289" s="9">
        <v>38714</v>
      </c>
      <c r="B3289" s="10">
        <v>7.3897389999999996</v>
      </c>
      <c r="C3289" s="2">
        <v>4.7452249999999996</v>
      </c>
    </row>
    <row r="3290" spans="1:3" ht="12.95" customHeight="1" x14ac:dyDescent="0.2">
      <c r="A3290" s="9">
        <v>38715</v>
      </c>
      <c r="B3290" s="10">
        <v>7.3870389999999997</v>
      </c>
      <c r="C3290" s="2">
        <v>4.7434909999999997</v>
      </c>
    </row>
    <row r="3291" spans="1:3" ht="12.95" customHeight="1" x14ac:dyDescent="0.2">
      <c r="A3291" s="9">
        <v>38716</v>
      </c>
      <c r="B3291" s="10">
        <v>7.3845590000000003</v>
      </c>
      <c r="C3291" s="2">
        <v>4.7382479999999996</v>
      </c>
    </row>
    <row r="3292" spans="1:3" ht="12.95" customHeight="1" x14ac:dyDescent="0.2">
      <c r="A3292" s="9">
        <v>38717</v>
      </c>
      <c r="B3292" s="10">
        <v>7.3756259999999996</v>
      </c>
      <c r="C3292" s="2">
        <v>4.7443879999999998</v>
      </c>
    </row>
    <row r="3293" spans="1:3" ht="12.95" customHeight="1" x14ac:dyDescent="0.2">
      <c r="A3293" s="9">
        <v>38718</v>
      </c>
      <c r="B3293" s="10">
        <v>7.3756259999999996</v>
      </c>
      <c r="C3293" s="2">
        <v>4.7443879999999998</v>
      </c>
    </row>
    <row r="3294" spans="1:3" ht="12.95" customHeight="1" x14ac:dyDescent="0.2">
      <c r="A3294" s="9">
        <v>38719</v>
      </c>
      <c r="B3294" s="10">
        <v>7.3756259999999996</v>
      </c>
      <c r="C3294" s="2">
        <v>4.7443879999999998</v>
      </c>
    </row>
    <row r="3295" spans="1:3" ht="12.95" customHeight="1" x14ac:dyDescent="0.2">
      <c r="A3295" s="9">
        <v>38720</v>
      </c>
      <c r="B3295" s="10">
        <v>7.3697169999999996</v>
      </c>
      <c r="C3295" s="2">
        <v>4.7427229999999998</v>
      </c>
    </row>
    <row r="3296" spans="1:3" ht="12.95" customHeight="1" x14ac:dyDescent="0.2">
      <c r="A3296" s="9">
        <v>38721</v>
      </c>
      <c r="B3296" s="10">
        <v>7.3761720000000004</v>
      </c>
      <c r="C3296" s="2">
        <v>4.7499339999999997</v>
      </c>
    </row>
    <row r="3297" spans="1:3" ht="12.95" customHeight="1" x14ac:dyDescent="0.2">
      <c r="A3297" s="9">
        <v>38722</v>
      </c>
      <c r="B3297" s="10">
        <v>7.3821690000000002</v>
      </c>
      <c r="C3297" s="2">
        <v>4.7571649999999996</v>
      </c>
    </row>
    <row r="3298" spans="1:3" ht="12.95" customHeight="1" x14ac:dyDescent="0.2">
      <c r="A3298" s="9">
        <v>38723</v>
      </c>
      <c r="B3298" s="10">
        <v>7.3825190000000003</v>
      </c>
      <c r="C3298" s="2">
        <v>4.7681449999999996</v>
      </c>
    </row>
    <row r="3299" spans="1:3" ht="12.95" customHeight="1" x14ac:dyDescent="0.2">
      <c r="A3299" s="9">
        <v>38724</v>
      </c>
      <c r="B3299" s="10">
        <v>7.3825190000000003</v>
      </c>
      <c r="C3299" s="2">
        <v>4.7681449999999996</v>
      </c>
    </row>
    <row r="3300" spans="1:3" ht="12.95" customHeight="1" x14ac:dyDescent="0.2">
      <c r="A3300" s="9">
        <v>38725</v>
      </c>
      <c r="B3300" s="10">
        <v>7.3825190000000003</v>
      </c>
      <c r="C3300" s="2">
        <v>4.7681449999999996</v>
      </c>
    </row>
    <row r="3301" spans="1:3" ht="12.95" customHeight="1" x14ac:dyDescent="0.2">
      <c r="A3301" s="9">
        <v>38726</v>
      </c>
      <c r="B3301" s="10">
        <v>7.3825190000000003</v>
      </c>
      <c r="C3301" s="2">
        <v>4.7681449999999996</v>
      </c>
    </row>
    <row r="3302" spans="1:3" ht="12.95" customHeight="1" x14ac:dyDescent="0.2">
      <c r="A3302" s="9">
        <v>38727</v>
      </c>
      <c r="B3302" s="10">
        <v>7.388884</v>
      </c>
      <c r="C3302" s="2">
        <v>4.7911320000000002</v>
      </c>
    </row>
    <row r="3303" spans="1:3" ht="12.95" customHeight="1" x14ac:dyDescent="0.2">
      <c r="A3303" s="9">
        <v>38728</v>
      </c>
      <c r="B3303" s="10">
        <v>7.3814679999999999</v>
      </c>
      <c r="C3303" s="2">
        <v>4.7832220000000003</v>
      </c>
    </row>
    <row r="3304" spans="1:3" ht="12.95" customHeight="1" x14ac:dyDescent="0.2">
      <c r="A3304" s="9">
        <v>38729</v>
      </c>
      <c r="B3304" s="10">
        <v>7.3845770000000002</v>
      </c>
      <c r="C3304" s="2">
        <v>4.7722480000000003</v>
      </c>
    </row>
    <row r="3305" spans="1:3" ht="12.95" customHeight="1" x14ac:dyDescent="0.2">
      <c r="A3305" s="9">
        <v>38730</v>
      </c>
      <c r="B3305" s="10">
        <v>7.3831340000000001</v>
      </c>
      <c r="C3305" s="2">
        <v>4.7673110000000003</v>
      </c>
    </row>
    <row r="3306" spans="1:3" ht="12.95" customHeight="1" x14ac:dyDescent="0.2">
      <c r="A3306" s="9">
        <v>38731</v>
      </c>
      <c r="B3306" s="10">
        <v>7.3864330000000002</v>
      </c>
      <c r="C3306" s="2">
        <v>4.772831</v>
      </c>
    </row>
    <row r="3307" spans="1:3" ht="12.95" customHeight="1" x14ac:dyDescent="0.2">
      <c r="A3307" s="9">
        <v>38732</v>
      </c>
      <c r="B3307" s="10">
        <v>7.3864330000000002</v>
      </c>
      <c r="C3307" s="2">
        <v>4.772831</v>
      </c>
    </row>
    <row r="3308" spans="1:3" ht="12.95" customHeight="1" x14ac:dyDescent="0.2">
      <c r="A3308" s="9">
        <v>38733</v>
      </c>
      <c r="B3308" s="10">
        <v>7.3864330000000002</v>
      </c>
      <c r="C3308" s="2">
        <v>4.772831</v>
      </c>
    </row>
    <row r="3309" spans="1:3" ht="12.95" customHeight="1" x14ac:dyDescent="0.2">
      <c r="A3309" s="9">
        <v>38734</v>
      </c>
      <c r="B3309" s="10">
        <v>7.3709670000000003</v>
      </c>
      <c r="C3309" s="2">
        <v>4.7585329999999999</v>
      </c>
    </row>
    <row r="3310" spans="1:3" ht="12.95" customHeight="1" x14ac:dyDescent="0.2">
      <c r="A3310" s="9">
        <v>38735</v>
      </c>
      <c r="B3310" s="10">
        <v>7.3803799999999997</v>
      </c>
      <c r="C3310" s="2">
        <v>4.7630720000000002</v>
      </c>
    </row>
    <row r="3311" spans="1:3" ht="12.95" customHeight="1" x14ac:dyDescent="0.2">
      <c r="A3311" s="9">
        <v>38736</v>
      </c>
      <c r="B3311" s="10">
        <v>7.3811499999999999</v>
      </c>
      <c r="C3311" s="2">
        <v>4.7728099999999998</v>
      </c>
    </row>
    <row r="3312" spans="1:3" ht="12.95" customHeight="1" x14ac:dyDescent="0.2">
      <c r="A3312" s="9">
        <v>38737</v>
      </c>
      <c r="B3312" s="10">
        <v>7.3796840000000001</v>
      </c>
      <c r="C3312" s="2">
        <v>4.7540319999999996</v>
      </c>
    </row>
    <row r="3313" spans="1:3" ht="12.95" customHeight="1" x14ac:dyDescent="0.2">
      <c r="A3313" s="9">
        <v>38738</v>
      </c>
      <c r="B3313" s="10">
        <v>7.3826739999999997</v>
      </c>
      <c r="C3313" s="2">
        <v>4.7611720000000002</v>
      </c>
    </row>
    <row r="3314" spans="1:3" ht="12.95" customHeight="1" x14ac:dyDescent="0.2">
      <c r="A3314" s="9">
        <v>38739</v>
      </c>
      <c r="B3314" s="10">
        <v>7.3826739999999997</v>
      </c>
      <c r="C3314" s="2">
        <v>4.7611720000000002</v>
      </c>
    </row>
    <row r="3315" spans="1:3" ht="12.95" customHeight="1" x14ac:dyDescent="0.2">
      <c r="A3315" s="9">
        <v>38740</v>
      </c>
      <c r="B3315" s="10">
        <v>7.3826739999999997</v>
      </c>
      <c r="C3315" s="2">
        <v>4.7611720000000002</v>
      </c>
    </row>
    <row r="3316" spans="1:3" ht="12.95" customHeight="1" x14ac:dyDescent="0.2">
      <c r="A3316" s="9">
        <v>38741</v>
      </c>
      <c r="B3316" s="10">
        <v>7.379677</v>
      </c>
      <c r="C3316" s="2">
        <v>4.7666170000000001</v>
      </c>
    </row>
    <row r="3317" spans="1:3" ht="12.95" customHeight="1" x14ac:dyDescent="0.2">
      <c r="A3317" s="9">
        <v>38742</v>
      </c>
      <c r="B3317" s="10">
        <v>7.3842239999999997</v>
      </c>
      <c r="C3317" s="2">
        <v>4.7664759999999999</v>
      </c>
    </row>
    <row r="3318" spans="1:3" ht="12.95" customHeight="1" x14ac:dyDescent="0.2">
      <c r="A3318" s="9">
        <v>38743</v>
      </c>
      <c r="B3318" s="10">
        <v>7.3769590000000003</v>
      </c>
      <c r="C3318" s="2">
        <v>4.7614789999999996</v>
      </c>
    </row>
    <row r="3319" spans="1:3" ht="12.95" customHeight="1" x14ac:dyDescent="0.2">
      <c r="A3319" s="9">
        <v>38744</v>
      </c>
      <c r="B3319" s="10">
        <v>7.370692</v>
      </c>
      <c r="C3319" s="2">
        <v>4.7589699999999997</v>
      </c>
    </row>
    <row r="3320" spans="1:3" ht="12.95" customHeight="1" x14ac:dyDescent="0.2">
      <c r="A3320" s="9">
        <v>38745</v>
      </c>
      <c r="B3320" s="10">
        <v>7.3630329999999997</v>
      </c>
      <c r="C3320" s="2">
        <v>4.7423890000000002</v>
      </c>
    </row>
    <row r="3321" spans="1:3" ht="12.95" customHeight="1" x14ac:dyDescent="0.2">
      <c r="A3321" s="9">
        <v>38746</v>
      </c>
      <c r="B3321" s="10">
        <v>7.3630329999999997</v>
      </c>
      <c r="C3321" s="2">
        <v>4.7423890000000002</v>
      </c>
    </row>
    <row r="3322" spans="1:3" ht="12.95" customHeight="1" x14ac:dyDescent="0.2">
      <c r="A3322" s="9">
        <v>38747</v>
      </c>
      <c r="B3322" s="10">
        <v>7.3630329999999997</v>
      </c>
      <c r="C3322" s="2">
        <v>4.7423890000000002</v>
      </c>
    </row>
    <row r="3323" spans="1:3" ht="12.95" customHeight="1" x14ac:dyDescent="0.2">
      <c r="A3323" s="9">
        <v>38748</v>
      </c>
      <c r="B3323" s="10">
        <v>7.3593330000000003</v>
      </c>
      <c r="C3323" s="2">
        <v>4.7336029999999996</v>
      </c>
    </row>
    <row r="3324" spans="1:3" ht="12.95" customHeight="1" x14ac:dyDescent="0.2">
      <c r="A3324" s="9">
        <v>38749</v>
      </c>
      <c r="B3324" s="10">
        <v>7.3496680000000003</v>
      </c>
      <c r="C3324" s="2">
        <v>4.730734</v>
      </c>
    </row>
    <row r="3325" spans="1:3" ht="12.95" customHeight="1" x14ac:dyDescent="0.2">
      <c r="A3325" s="9">
        <v>38750</v>
      </c>
      <c r="B3325" s="10">
        <v>7.3490589999999996</v>
      </c>
      <c r="C3325" s="2">
        <v>4.7306460000000001</v>
      </c>
    </row>
    <row r="3326" spans="1:3" ht="12.95" customHeight="1" x14ac:dyDescent="0.2">
      <c r="A3326" s="9">
        <v>38751</v>
      </c>
      <c r="B3326" s="10">
        <v>7.3384780000000003</v>
      </c>
      <c r="C3326" s="2">
        <v>4.7201890000000004</v>
      </c>
    </row>
    <row r="3327" spans="1:3" ht="12.95" customHeight="1" x14ac:dyDescent="0.2">
      <c r="A3327" s="9">
        <v>38752</v>
      </c>
      <c r="B3327" s="10">
        <v>7.3410089999999997</v>
      </c>
      <c r="C3327" s="2">
        <v>4.7248559999999999</v>
      </c>
    </row>
    <row r="3328" spans="1:3" ht="12.95" customHeight="1" x14ac:dyDescent="0.2">
      <c r="A3328" s="9">
        <v>38753</v>
      </c>
      <c r="B3328" s="10">
        <v>7.3410089999999997</v>
      </c>
      <c r="C3328" s="2">
        <v>4.7248559999999999</v>
      </c>
    </row>
    <row r="3329" spans="1:3" ht="12.95" customHeight="1" x14ac:dyDescent="0.2">
      <c r="A3329" s="9">
        <v>38754</v>
      </c>
      <c r="B3329" s="10">
        <v>7.3410089999999997</v>
      </c>
      <c r="C3329" s="2">
        <v>4.7248559999999999</v>
      </c>
    </row>
    <row r="3330" spans="1:3" ht="12.95" customHeight="1" x14ac:dyDescent="0.2">
      <c r="A3330" s="9">
        <v>38755</v>
      </c>
      <c r="B3330" s="10">
        <v>7.3353640000000002</v>
      </c>
      <c r="C3330" s="2">
        <v>4.7160630000000001</v>
      </c>
    </row>
    <row r="3331" spans="1:3" ht="12.95" customHeight="1" x14ac:dyDescent="0.2">
      <c r="A3331" s="9">
        <v>38756</v>
      </c>
      <c r="B3331" s="10">
        <v>7.3300689999999999</v>
      </c>
      <c r="C3331" s="2">
        <v>4.7132649999999998</v>
      </c>
    </row>
    <row r="3332" spans="1:3" ht="12.95" customHeight="1" x14ac:dyDescent="0.2">
      <c r="A3332" s="9">
        <v>38757</v>
      </c>
      <c r="B3332" s="10">
        <v>7.3482099999999999</v>
      </c>
      <c r="C3332" s="2">
        <v>4.7334509999999996</v>
      </c>
    </row>
    <row r="3333" spans="1:3" ht="12.95" customHeight="1" x14ac:dyDescent="0.2">
      <c r="A3333" s="9">
        <v>38758</v>
      </c>
      <c r="B3333" s="10">
        <v>7.3479900000000002</v>
      </c>
      <c r="C3333" s="2">
        <v>4.7247880000000002</v>
      </c>
    </row>
    <row r="3334" spans="1:3" ht="12.95" customHeight="1" x14ac:dyDescent="0.2">
      <c r="A3334" s="9">
        <v>38759</v>
      </c>
      <c r="B3334" s="10">
        <v>7.3531079999999998</v>
      </c>
      <c r="C3334" s="2">
        <v>4.7280790000000001</v>
      </c>
    </row>
    <row r="3335" spans="1:3" ht="12.95" customHeight="1" x14ac:dyDescent="0.2">
      <c r="A3335" s="9">
        <v>38760</v>
      </c>
      <c r="B3335" s="10">
        <v>7.3531079999999998</v>
      </c>
      <c r="C3335" s="2">
        <v>4.7280790000000001</v>
      </c>
    </row>
    <row r="3336" spans="1:3" ht="12.95" customHeight="1" x14ac:dyDescent="0.2">
      <c r="A3336" s="9">
        <v>38761</v>
      </c>
      <c r="B3336" s="10">
        <v>7.3531079999999998</v>
      </c>
      <c r="C3336" s="2">
        <v>4.7280790000000001</v>
      </c>
    </row>
    <row r="3337" spans="1:3" ht="12.95" customHeight="1" x14ac:dyDescent="0.2">
      <c r="A3337" s="9">
        <v>38762</v>
      </c>
      <c r="B3337" s="10">
        <v>7.3376000000000001</v>
      </c>
      <c r="C3337" s="2">
        <v>4.7153780000000003</v>
      </c>
    </row>
    <row r="3338" spans="1:3" ht="12.95" customHeight="1" x14ac:dyDescent="0.2">
      <c r="A3338" s="9">
        <v>38763</v>
      </c>
      <c r="B3338" s="10">
        <v>7.3211839999999997</v>
      </c>
      <c r="C3338" s="2">
        <v>4.7021090000000001</v>
      </c>
    </row>
    <row r="3339" spans="1:3" ht="12.95" customHeight="1" x14ac:dyDescent="0.2">
      <c r="A3339" s="9">
        <v>38764</v>
      </c>
      <c r="B3339" s="10">
        <v>7.3115300000000003</v>
      </c>
      <c r="C3339" s="2">
        <v>4.6934969999999998</v>
      </c>
    </row>
    <row r="3340" spans="1:3" ht="12.95" customHeight="1" x14ac:dyDescent="0.2">
      <c r="A3340" s="9">
        <v>38765</v>
      </c>
      <c r="B3340" s="10">
        <v>7.3254049999999999</v>
      </c>
      <c r="C3340" s="2">
        <v>4.7024039999999996</v>
      </c>
    </row>
    <row r="3341" spans="1:3" ht="12.95" customHeight="1" x14ac:dyDescent="0.2">
      <c r="A3341" s="9">
        <v>38766</v>
      </c>
      <c r="B3341" s="10">
        <v>7.3009209999999998</v>
      </c>
      <c r="C3341" s="2">
        <v>4.6776790000000004</v>
      </c>
    </row>
    <row r="3342" spans="1:3" ht="12.95" customHeight="1" x14ac:dyDescent="0.2">
      <c r="A3342" s="9">
        <v>38767</v>
      </c>
      <c r="B3342" s="10">
        <v>7.3009209999999998</v>
      </c>
      <c r="C3342" s="2">
        <v>4.6776790000000004</v>
      </c>
    </row>
    <row r="3343" spans="1:3" ht="12.95" customHeight="1" x14ac:dyDescent="0.2">
      <c r="A3343" s="9">
        <v>38768</v>
      </c>
      <c r="B3343" s="10">
        <v>7.3009209999999998</v>
      </c>
      <c r="C3343" s="2">
        <v>4.6776790000000004</v>
      </c>
    </row>
    <row r="3344" spans="1:3" ht="12.95" customHeight="1" x14ac:dyDescent="0.2">
      <c r="A3344" s="9">
        <v>38769</v>
      </c>
      <c r="B3344" s="10">
        <v>7.3010549999999999</v>
      </c>
      <c r="C3344" s="2">
        <v>4.6768660000000004</v>
      </c>
    </row>
    <row r="3345" spans="1:3" ht="12.95" customHeight="1" x14ac:dyDescent="0.2">
      <c r="A3345" s="9">
        <v>38770</v>
      </c>
      <c r="B3345" s="10">
        <v>7.3016740000000002</v>
      </c>
      <c r="C3345" s="2">
        <v>4.6826610000000004</v>
      </c>
    </row>
    <row r="3346" spans="1:3" ht="12.95" customHeight="1" x14ac:dyDescent="0.2">
      <c r="A3346" s="9">
        <v>38771</v>
      </c>
      <c r="B3346" s="10">
        <v>7.3045790000000004</v>
      </c>
      <c r="C3346" s="2">
        <v>4.6896370000000003</v>
      </c>
    </row>
    <row r="3347" spans="1:3" ht="12.95" customHeight="1" x14ac:dyDescent="0.2">
      <c r="A3347" s="9">
        <v>38772</v>
      </c>
      <c r="B3347" s="10">
        <v>7.3119160000000001</v>
      </c>
      <c r="C3347" s="2">
        <v>4.6868249999999998</v>
      </c>
    </row>
    <row r="3348" spans="1:3" ht="12.95" customHeight="1" x14ac:dyDescent="0.2">
      <c r="A3348" s="9">
        <v>38773</v>
      </c>
      <c r="B3348" s="10">
        <v>7.3185330000000004</v>
      </c>
      <c r="C3348" s="2">
        <v>4.6895639999999998</v>
      </c>
    </row>
    <row r="3349" spans="1:3" ht="12.95" customHeight="1" x14ac:dyDescent="0.2">
      <c r="A3349" s="9">
        <v>38774</v>
      </c>
      <c r="B3349" s="10">
        <v>7.3185330000000004</v>
      </c>
      <c r="C3349" s="2">
        <v>4.6895639999999998</v>
      </c>
    </row>
    <row r="3350" spans="1:3" ht="12.95" customHeight="1" x14ac:dyDescent="0.2">
      <c r="A3350" s="9">
        <v>38775</v>
      </c>
      <c r="B3350" s="10">
        <v>7.3185330000000004</v>
      </c>
      <c r="C3350" s="2">
        <v>4.6895639999999998</v>
      </c>
    </row>
    <row r="3351" spans="1:3" ht="12.95" customHeight="1" x14ac:dyDescent="0.2">
      <c r="A3351" s="9">
        <v>38776</v>
      </c>
      <c r="B3351" s="10">
        <v>7.3075770000000002</v>
      </c>
      <c r="C3351" s="2">
        <v>4.6741570000000001</v>
      </c>
    </row>
    <row r="3352" spans="1:3" ht="12.95" customHeight="1" x14ac:dyDescent="0.2">
      <c r="A3352" s="9">
        <v>38777</v>
      </c>
      <c r="B3352" s="10">
        <v>7.3154070000000004</v>
      </c>
      <c r="C3352" s="2">
        <v>4.6731870000000004</v>
      </c>
    </row>
    <row r="3353" spans="1:3" ht="12.95" customHeight="1" x14ac:dyDescent="0.2">
      <c r="A3353" s="9">
        <v>38778</v>
      </c>
      <c r="B3353" s="10">
        <v>7.3055060000000003</v>
      </c>
      <c r="C3353" s="2">
        <v>4.6758230000000003</v>
      </c>
    </row>
    <row r="3354" spans="1:3" ht="12.95" customHeight="1" x14ac:dyDescent="0.2">
      <c r="A3354" s="9">
        <v>38779</v>
      </c>
      <c r="B3354" s="10">
        <v>7.3058740000000002</v>
      </c>
      <c r="C3354" s="2">
        <v>4.6712749999999996</v>
      </c>
    </row>
    <row r="3355" spans="1:3" ht="12.95" customHeight="1" x14ac:dyDescent="0.2">
      <c r="A3355" s="9">
        <v>38780</v>
      </c>
      <c r="B3355" s="10">
        <v>7.3074919999999999</v>
      </c>
      <c r="C3355" s="2">
        <v>4.6764960000000002</v>
      </c>
    </row>
    <row r="3356" spans="1:3" ht="12.95" customHeight="1" x14ac:dyDescent="0.2">
      <c r="A3356" s="9">
        <v>38781</v>
      </c>
      <c r="B3356" s="10">
        <v>7.3074919999999999</v>
      </c>
      <c r="C3356" s="2">
        <v>4.6764960000000002</v>
      </c>
    </row>
    <row r="3357" spans="1:3" ht="12.95" customHeight="1" x14ac:dyDescent="0.2">
      <c r="A3357" s="9">
        <v>38782</v>
      </c>
      <c r="B3357" s="10">
        <v>7.3074919999999999</v>
      </c>
      <c r="C3357" s="2">
        <v>4.6764960000000002</v>
      </c>
    </row>
    <row r="3358" spans="1:3" ht="12.95" customHeight="1" x14ac:dyDescent="0.2">
      <c r="A3358" s="9">
        <v>38783</v>
      </c>
      <c r="B3358" s="10">
        <v>7.3203189999999996</v>
      </c>
      <c r="C3358" s="2">
        <v>4.6913090000000004</v>
      </c>
    </row>
    <row r="3359" spans="1:3" ht="12.95" customHeight="1" x14ac:dyDescent="0.2">
      <c r="A3359" s="9">
        <v>38784</v>
      </c>
      <c r="B3359" s="10">
        <v>7.3223729999999998</v>
      </c>
      <c r="C3359" s="2">
        <v>4.6923250000000003</v>
      </c>
    </row>
    <row r="3360" spans="1:3" ht="12.95" customHeight="1" x14ac:dyDescent="0.2">
      <c r="A3360" s="9">
        <v>38785</v>
      </c>
      <c r="B3360" s="10">
        <v>7.3257620000000001</v>
      </c>
      <c r="C3360" s="2">
        <v>4.6923919999999999</v>
      </c>
    </row>
    <row r="3361" spans="1:3" ht="12.95" customHeight="1" x14ac:dyDescent="0.2">
      <c r="A3361" s="9">
        <v>38786</v>
      </c>
      <c r="B3361" s="10">
        <v>7.3282559999999997</v>
      </c>
      <c r="C3361" s="2">
        <v>4.6900839999999997</v>
      </c>
    </row>
    <row r="3362" spans="1:3" ht="12.95" customHeight="1" x14ac:dyDescent="0.2">
      <c r="A3362" s="9">
        <v>38787</v>
      </c>
      <c r="B3362" s="10">
        <v>7.3185269999999996</v>
      </c>
      <c r="C3362" s="2">
        <v>4.6713009999999997</v>
      </c>
    </row>
    <row r="3363" spans="1:3" ht="12.95" customHeight="1" x14ac:dyDescent="0.2">
      <c r="A3363" s="9">
        <v>38788</v>
      </c>
      <c r="B3363" s="10">
        <v>7.3185269999999996</v>
      </c>
      <c r="C3363" s="2">
        <v>4.6713009999999997</v>
      </c>
    </row>
    <row r="3364" spans="1:3" ht="12.95" customHeight="1" x14ac:dyDescent="0.2">
      <c r="A3364" s="9">
        <v>38789</v>
      </c>
      <c r="B3364" s="10">
        <v>7.3185269999999996</v>
      </c>
      <c r="C3364" s="2">
        <v>4.6713009999999997</v>
      </c>
    </row>
    <row r="3365" spans="1:3" ht="12.95" customHeight="1" x14ac:dyDescent="0.2">
      <c r="A3365" s="9">
        <v>38790</v>
      </c>
      <c r="B3365" s="10">
        <v>7.3228840000000002</v>
      </c>
      <c r="C3365" s="2">
        <v>4.6642570000000001</v>
      </c>
    </row>
    <row r="3366" spans="1:3" ht="12.95" customHeight="1" x14ac:dyDescent="0.2">
      <c r="A3366" s="9">
        <v>38791</v>
      </c>
      <c r="B3366" s="10">
        <v>7.3119259999999997</v>
      </c>
      <c r="C3366" s="2">
        <v>4.6653010000000004</v>
      </c>
    </row>
    <row r="3367" spans="1:3" ht="12.95" customHeight="1" x14ac:dyDescent="0.2">
      <c r="A3367" s="9">
        <v>38792</v>
      </c>
      <c r="B3367" s="10">
        <v>7.322565</v>
      </c>
      <c r="C3367" s="2">
        <v>4.67537</v>
      </c>
    </row>
    <row r="3368" spans="1:3" ht="12.95" customHeight="1" x14ac:dyDescent="0.2">
      <c r="A3368" s="9">
        <v>38793</v>
      </c>
      <c r="B3368" s="10">
        <v>7.3273580000000003</v>
      </c>
      <c r="C3368" s="2">
        <v>4.6826160000000003</v>
      </c>
    </row>
    <row r="3369" spans="1:3" ht="12.95" customHeight="1" x14ac:dyDescent="0.2">
      <c r="A3369" s="9">
        <v>38794</v>
      </c>
      <c r="B3369" s="10">
        <v>7.331429</v>
      </c>
      <c r="C3369" s="2">
        <v>4.6658369999999998</v>
      </c>
    </row>
    <row r="3370" spans="1:3" ht="12.95" customHeight="1" x14ac:dyDescent="0.2">
      <c r="A3370" s="9">
        <v>38795</v>
      </c>
      <c r="B3370" s="10">
        <v>7.331429</v>
      </c>
      <c r="C3370" s="2">
        <v>4.6658369999999998</v>
      </c>
    </row>
    <row r="3371" spans="1:3" ht="12.95" customHeight="1" x14ac:dyDescent="0.2">
      <c r="A3371" s="9">
        <v>38796</v>
      </c>
      <c r="B3371" s="10">
        <v>7.331429</v>
      </c>
      <c r="C3371" s="2">
        <v>4.6658369999999998</v>
      </c>
    </row>
    <row r="3372" spans="1:3" ht="12.95" customHeight="1" x14ac:dyDescent="0.2">
      <c r="A3372" s="9">
        <v>38797</v>
      </c>
      <c r="B3372" s="10">
        <v>7.3513919999999997</v>
      </c>
      <c r="C3372" s="2">
        <v>4.6785410000000001</v>
      </c>
    </row>
    <row r="3373" spans="1:3" ht="12.95" customHeight="1" x14ac:dyDescent="0.2">
      <c r="A3373" s="9">
        <v>38798</v>
      </c>
      <c r="B3373" s="10">
        <v>7.3524589999999996</v>
      </c>
      <c r="C3373" s="2">
        <v>4.6756500000000001</v>
      </c>
    </row>
    <row r="3374" spans="1:3" ht="12.95" customHeight="1" x14ac:dyDescent="0.2">
      <c r="A3374" s="9">
        <v>38799</v>
      </c>
      <c r="B3374" s="10">
        <v>7.3516560000000002</v>
      </c>
      <c r="C3374" s="2">
        <v>4.6689040000000004</v>
      </c>
    </row>
    <row r="3375" spans="1:3" ht="12.95" customHeight="1" x14ac:dyDescent="0.2">
      <c r="A3375" s="9">
        <v>38800</v>
      </c>
      <c r="B3375" s="10">
        <v>7.3390930000000001</v>
      </c>
      <c r="C3375" s="2">
        <v>4.6585580000000002</v>
      </c>
    </row>
    <row r="3376" spans="1:3" ht="12.95" customHeight="1" x14ac:dyDescent="0.2">
      <c r="A3376" s="9">
        <v>38801</v>
      </c>
      <c r="B3376" s="10">
        <v>7.3392140000000001</v>
      </c>
      <c r="C3376" s="2">
        <v>4.6530240000000003</v>
      </c>
    </row>
    <row r="3377" spans="1:3" ht="12.95" customHeight="1" x14ac:dyDescent="0.2">
      <c r="A3377" s="9">
        <v>38802</v>
      </c>
      <c r="B3377" s="10">
        <v>7.3392140000000001</v>
      </c>
      <c r="C3377" s="2">
        <v>4.6530240000000003</v>
      </c>
    </row>
    <row r="3378" spans="1:3" ht="12.95" customHeight="1" x14ac:dyDescent="0.2">
      <c r="A3378" s="9">
        <v>38803</v>
      </c>
      <c r="B3378" s="10">
        <v>7.3392140000000001</v>
      </c>
      <c r="C3378" s="2">
        <v>4.6530240000000003</v>
      </c>
    </row>
    <row r="3379" spans="1:3" ht="12.95" customHeight="1" x14ac:dyDescent="0.2">
      <c r="A3379" s="9">
        <v>38804</v>
      </c>
      <c r="B3379" s="10">
        <v>7.3226180000000003</v>
      </c>
      <c r="C3379" s="2">
        <v>4.6551929999999997</v>
      </c>
    </row>
    <row r="3380" spans="1:3" ht="12.95" customHeight="1" x14ac:dyDescent="0.2">
      <c r="A3380" s="9">
        <v>38805</v>
      </c>
      <c r="B3380" s="10">
        <v>7.3293619999999997</v>
      </c>
      <c r="C3380" s="2">
        <v>4.6606649999999998</v>
      </c>
    </row>
    <row r="3381" spans="1:3" ht="12.95" customHeight="1" x14ac:dyDescent="0.2">
      <c r="A3381" s="9">
        <v>38806</v>
      </c>
      <c r="B3381" s="10">
        <v>7.3218540000000001</v>
      </c>
      <c r="C3381" s="2">
        <v>4.653524</v>
      </c>
    </row>
    <row r="3382" spans="1:3" ht="12.95" customHeight="1" x14ac:dyDescent="0.2">
      <c r="A3382" s="9">
        <v>38807</v>
      </c>
      <c r="B3382" s="10">
        <v>7.3235539999999997</v>
      </c>
      <c r="C3382" s="2">
        <v>4.648695</v>
      </c>
    </row>
    <row r="3383" spans="1:3" ht="12.95" customHeight="1" x14ac:dyDescent="0.2">
      <c r="A3383" s="9">
        <v>38808</v>
      </c>
      <c r="B3383" s="10">
        <v>7.324662</v>
      </c>
      <c r="C3383" s="2">
        <v>4.6382099999999999</v>
      </c>
    </row>
    <row r="3384" spans="1:3" ht="12.95" customHeight="1" x14ac:dyDescent="0.2">
      <c r="A3384" s="9">
        <v>38809</v>
      </c>
      <c r="B3384" s="10">
        <v>7.324662</v>
      </c>
      <c r="C3384" s="2">
        <v>4.6382099999999999</v>
      </c>
    </row>
    <row r="3385" spans="1:3" ht="12.95" customHeight="1" x14ac:dyDescent="0.2">
      <c r="A3385" s="9">
        <v>38810</v>
      </c>
      <c r="B3385" s="10">
        <v>7.324662</v>
      </c>
      <c r="C3385" s="2">
        <v>4.6382099999999999</v>
      </c>
    </row>
    <row r="3386" spans="1:3" ht="12.95" customHeight="1" x14ac:dyDescent="0.2">
      <c r="A3386" s="9">
        <v>38811</v>
      </c>
      <c r="B3386" s="10">
        <v>7.3375120000000003</v>
      </c>
      <c r="C3386" s="2">
        <v>4.6460530000000002</v>
      </c>
    </row>
    <row r="3387" spans="1:3" ht="12.95" customHeight="1" x14ac:dyDescent="0.2">
      <c r="A3387" s="9">
        <v>38812</v>
      </c>
      <c r="B3387" s="10">
        <v>7.3318669999999999</v>
      </c>
      <c r="C3387" s="2">
        <v>4.6360210000000004</v>
      </c>
    </row>
    <row r="3388" spans="1:3" ht="12.95" customHeight="1" x14ac:dyDescent="0.2">
      <c r="A3388" s="9">
        <v>38813</v>
      </c>
      <c r="B3388" s="10">
        <v>7.3298249999999996</v>
      </c>
      <c r="C3388" s="2">
        <v>4.6414799999999996</v>
      </c>
    </row>
    <row r="3389" spans="1:3" ht="12.95" customHeight="1" x14ac:dyDescent="0.2">
      <c r="A3389" s="9">
        <v>38814</v>
      </c>
      <c r="B3389" s="10">
        <v>7.3353330000000003</v>
      </c>
      <c r="C3389" s="2">
        <v>4.6452619999999998</v>
      </c>
    </row>
    <row r="3390" spans="1:3" ht="12.95" customHeight="1" x14ac:dyDescent="0.2">
      <c r="A3390" s="9">
        <v>38815</v>
      </c>
      <c r="B3390" s="10">
        <v>7.333996</v>
      </c>
      <c r="C3390" s="2">
        <v>4.6538459999999997</v>
      </c>
    </row>
    <row r="3391" spans="1:3" ht="12.95" customHeight="1" x14ac:dyDescent="0.2">
      <c r="A3391" s="9">
        <v>38816</v>
      </c>
      <c r="B3391" s="10">
        <v>7.333996</v>
      </c>
      <c r="C3391" s="2">
        <v>4.6538459999999997</v>
      </c>
    </row>
    <row r="3392" spans="1:3" ht="12.95" customHeight="1" x14ac:dyDescent="0.2">
      <c r="A3392" s="9">
        <v>38817</v>
      </c>
      <c r="B3392" s="10">
        <v>7.333996</v>
      </c>
      <c r="C3392" s="2">
        <v>4.6538459999999997</v>
      </c>
    </row>
    <row r="3393" spans="1:3" ht="12.95" customHeight="1" x14ac:dyDescent="0.2">
      <c r="A3393" s="9">
        <v>38818</v>
      </c>
      <c r="B3393" s="10">
        <v>7.32918</v>
      </c>
      <c r="C3393" s="2">
        <v>4.6543340000000004</v>
      </c>
    </row>
    <row r="3394" spans="1:3" ht="12.95" customHeight="1" x14ac:dyDescent="0.2">
      <c r="A3394" s="9">
        <v>38819</v>
      </c>
      <c r="B3394" s="10">
        <v>7.3253079999999997</v>
      </c>
      <c r="C3394" s="2">
        <v>4.6433239999999998</v>
      </c>
    </row>
    <row r="3395" spans="1:3" ht="12.95" customHeight="1" x14ac:dyDescent="0.2">
      <c r="A3395" s="9">
        <v>38820</v>
      </c>
      <c r="B3395" s="10">
        <v>7.3228650000000002</v>
      </c>
      <c r="C3395" s="2">
        <v>4.654166</v>
      </c>
    </row>
    <row r="3396" spans="1:3" ht="12.95" customHeight="1" x14ac:dyDescent="0.2">
      <c r="A3396" s="9">
        <v>38821</v>
      </c>
      <c r="B3396" s="10">
        <v>7.3202660000000002</v>
      </c>
      <c r="C3396" s="2">
        <v>4.6605119999999998</v>
      </c>
    </row>
    <row r="3397" spans="1:3" ht="12.95" customHeight="1" x14ac:dyDescent="0.2">
      <c r="A3397" s="9">
        <v>38822</v>
      </c>
      <c r="B3397" s="10">
        <v>7.3058399999999999</v>
      </c>
      <c r="C3397" s="2">
        <v>4.648072</v>
      </c>
    </row>
    <row r="3398" spans="1:3" ht="12.95" customHeight="1" x14ac:dyDescent="0.2">
      <c r="A3398" s="9">
        <v>38823</v>
      </c>
      <c r="B3398" s="10">
        <v>7.3058399999999999</v>
      </c>
      <c r="C3398" s="2">
        <v>4.648072</v>
      </c>
    </row>
    <row r="3399" spans="1:3" ht="12.95" customHeight="1" x14ac:dyDescent="0.2">
      <c r="A3399" s="9">
        <v>38824</v>
      </c>
      <c r="B3399" s="10">
        <v>7.3058399999999999</v>
      </c>
      <c r="C3399" s="2">
        <v>4.648072</v>
      </c>
    </row>
    <row r="3400" spans="1:3" ht="12.95" customHeight="1" x14ac:dyDescent="0.2">
      <c r="A3400" s="9">
        <v>38825</v>
      </c>
      <c r="B3400" s="10">
        <v>7.3058399999999999</v>
      </c>
      <c r="C3400" s="2">
        <v>4.648072</v>
      </c>
    </row>
    <row r="3401" spans="1:3" ht="12.95" customHeight="1" x14ac:dyDescent="0.2">
      <c r="A3401" s="9">
        <v>38826</v>
      </c>
      <c r="B3401" s="10">
        <v>7.3026010000000001</v>
      </c>
      <c r="C3401" s="2">
        <v>4.6670930000000004</v>
      </c>
    </row>
    <row r="3402" spans="1:3" ht="12.95" customHeight="1" x14ac:dyDescent="0.2">
      <c r="A3402" s="9">
        <v>38827</v>
      </c>
      <c r="B3402" s="10">
        <v>7.3048650000000004</v>
      </c>
      <c r="C3402" s="2">
        <v>4.6607960000000004</v>
      </c>
    </row>
    <row r="3403" spans="1:3" ht="12.95" customHeight="1" x14ac:dyDescent="0.2">
      <c r="A3403" s="9">
        <v>38828</v>
      </c>
      <c r="B3403" s="10">
        <v>7.3028250000000003</v>
      </c>
      <c r="C3403" s="2">
        <v>4.6505919999999996</v>
      </c>
    </row>
    <row r="3404" spans="1:3" ht="12.95" customHeight="1" x14ac:dyDescent="0.2">
      <c r="A3404" s="9">
        <v>38829</v>
      </c>
      <c r="B3404" s="10">
        <v>7.2945010000000003</v>
      </c>
      <c r="C3404" s="2">
        <v>4.6308410000000002</v>
      </c>
    </row>
    <row r="3405" spans="1:3" ht="12.95" customHeight="1" x14ac:dyDescent="0.2">
      <c r="A3405" s="9">
        <v>38830</v>
      </c>
      <c r="B3405" s="10">
        <v>7.2945010000000003</v>
      </c>
      <c r="C3405" s="2">
        <v>4.6308410000000002</v>
      </c>
    </row>
    <row r="3406" spans="1:3" ht="12.95" customHeight="1" x14ac:dyDescent="0.2">
      <c r="A3406" s="9">
        <v>38831</v>
      </c>
      <c r="B3406" s="10">
        <v>7.2945010000000003</v>
      </c>
      <c r="C3406" s="2">
        <v>4.6308410000000002</v>
      </c>
    </row>
    <row r="3407" spans="1:3" ht="12.95" customHeight="1" x14ac:dyDescent="0.2">
      <c r="A3407" s="9">
        <v>38832</v>
      </c>
      <c r="B3407" s="10">
        <v>7.2927819999999999</v>
      </c>
      <c r="C3407" s="2">
        <v>4.6397649999999997</v>
      </c>
    </row>
    <row r="3408" spans="1:3" ht="12.95" customHeight="1" x14ac:dyDescent="0.2">
      <c r="A3408" s="9">
        <v>38833</v>
      </c>
      <c r="B3408" s="10">
        <v>7.2952079999999997</v>
      </c>
      <c r="C3408" s="2">
        <v>4.6389469999999999</v>
      </c>
    </row>
    <row r="3409" spans="1:3" ht="12.95" customHeight="1" x14ac:dyDescent="0.2">
      <c r="A3409" s="9">
        <v>38834</v>
      </c>
      <c r="B3409" s="10">
        <v>7.2949809999999999</v>
      </c>
      <c r="C3409" s="2">
        <v>4.6261530000000004</v>
      </c>
    </row>
    <row r="3410" spans="1:3" ht="12.95" customHeight="1" x14ac:dyDescent="0.2">
      <c r="A3410" s="9">
        <v>38835</v>
      </c>
      <c r="B3410" s="10">
        <v>7.2972770000000002</v>
      </c>
      <c r="C3410" s="2">
        <v>4.6167769999999999</v>
      </c>
    </row>
    <row r="3411" spans="1:3" ht="12.95" customHeight="1" x14ac:dyDescent="0.2">
      <c r="A3411" s="9">
        <v>38836</v>
      </c>
      <c r="B3411" s="10">
        <v>7.2912800000000004</v>
      </c>
      <c r="C3411" s="2">
        <v>4.6385139999999998</v>
      </c>
    </row>
    <row r="3412" spans="1:3" ht="12.95" customHeight="1" x14ac:dyDescent="0.2">
      <c r="A3412" s="9">
        <v>38837</v>
      </c>
      <c r="B3412" s="10">
        <v>7.2912800000000004</v>
      </c>
      <c r="C3412" s="2">
        <v>4.6385139999999998</v>
      </c>
    </row>
    <row r="3413" spans="1:3" ht="12.95" customHeight="1" x14ac:dyDescent="0.2">
      <c r="A3413" s="9">
        <v>38838</v>
      </c>
      <c r="B3413" s="10">
        <v>7.2912800000000004</v>
      </c>
      <c r="C3413" s="2">
        <v>4.6385139999999998</v>
      </c>
    </row>
    <row r="3414" spans="1:3" ht="12.95" customHeight="1" x14ac:dyDescent="0.2">
      <c r="A3414" s="9">
        <v>38839</v>
      </c>
      <c r="B3414" s="10">
        <v>7.2912800000000004</v>
      </c>
      <c r="C3414" s="2">
        <v>4.6385139999999998</v>
      </c>
    </row>
    <row r="3415" spans="1:3" ht="12.95" customHeight="1" x14ac:dyDescent="0.2">
      <c r="A3415" s="9">
        <v>38840</v>
      </c>
      <c r="B3415" s="10">
        <v>7.2922890000000002</v>
      </c>
      <c r="C3415" s="2">
        <v>4.6673640000000001</v>
      </c>
    </row>
    <row r="3416" spans="1:3" ht="12.95" customHeight="1" x14ac:dyDescent="0.2">
      <c r="A3416" s="9">
        <v>38841</v>
      </c>
      <c r="B3416" s="10">
        <v>7.2885489999999997</v>
      </c>
      <c r="C3416" s="2">
        <v>4.6616879999999998</v>
      </c>
    </row>
    <row r="3417" spans="1:3" ht="12.95" customHeight="1" x14ac:dyDescent="0.2">
      <c r="A3417" s="9">
        <v>38842</v>
      </c>
      <c r="B3417" s="10">
        <v>7.286524</v>
      </c>
      <c r="C3417" s="2">
        <v>4.6666610000000004</v>
      </c>
    </row>
    <row r="3418" spans="1:3" ht="12.95" customHeight="1" x14ac:dyDescent="0.2">
      <c r="A3418" s="9">
        <v>38843</v>
      </c>
      <c r="B3418" s="10">
        <v>7.2744869999999997</v>
      </c>
      <c r="C3418" s="2">
        <v>4.659548</v>
      </c>
    </row>
    <row r="3419" spans="1:3" ht="12.95" customHeight="1" x14ac:dyDescent="0.2">
      <c r="A3419" s="9">
        <v>38844</v>
      </c>
      <c r="B3419" s="10">
        <v>7.2744869999999997</v>
      </c>
      <c r="C3419" s="2">
        <v>4.659548</v>
      </c>
    </row>
    <row r="3420" spans="1:3" ht="12.95" customHeight="1" x14ac:dyDescent="0.2">
      <c r="A3420" s="9">
        <v>38845</v>
      </c>
      <c r="B3420" s="10">
        <v>7.2744869999999997</v>
      </c>
      <c r="C3420" s="2">
        <v>4.659548</v>
      </c>
    </row>
    <row r="3421" spans="1:3" ht="12.95" customHeight="1" x14ac:dyDescent="0.2">
      <c r="A3421" s="9">
        <v>38846</v>
      </c>
      <c r="B3421" s="10">
        <v>7.277164</v>
      </c>
      <c r="C3421" s="2">
        <v>4.6693379999999998</v>
      </c>
    </row>
    <row r="3422" spans="1:3" ht="12.95" customHeight="1" x14ac:dyDescent="0.2">
      <c r="A3422" s="9">
        <v>38847</v>
      </c>
      <c r="B3422" s="10">
        <v>7.2769050000000002</v>
      </c>
      <c r="C3422" s="2">
        <v>4.6667769999999997</v>
      </c>
    </row>
    <row r="3423" spans="1:3" ht="12.95" customHeight="1" x14ac:dyDescent="0.2">
      <c r="A3423" s="9">
        <v>38848</v>
      </c>
      <c r="B3423" s="10">
        <v>7.2783759999999997</v>
      </c>
      <c r="C3423" s="2">
        <v>4.6713149999999999</v>
      </c>
    </row>
    <row r="3424" spans="1:3" ht="12.95" customHeight="1" x14ac:dyDescent="0.2">
      <c r="A3424" s="9">
        <v>38849</v>
      </c>
      <c r="B3424" s="10">
        <v>7.2741530000000001</v>
      </c>
      <c r="C3424" s="2">
        <v>4.6599310000000003</v>
      </c>
    </row>
    <row r="3425" spans="1:3" ht="12.95" customHeight="1" x14ac:dyDescent="0.2">
      <c r="A3425" s="9">
        <v>38850</v>
      </c>
      <c r="B3425" s="10">
        <v>7.2702419999999996</v>
      </c>
      <c r="C3425" s="2">
        <v>4.6916890000000002</v>
      </c>
    </row>
    <row r="3426" spans="1:3" ht="12.95" customHeight="1" x14ac:dyDescent="0.2">
      <c r="A3426" s="9">
        <v>38851</v>
      </c>
      <c r="B3426" s="10">
        <v>7.2702419999999996</v>
      </c>
      <c r="C3426" s="2">
        <v>4.6916890000000002</v>
      </c>
    </row>
    <row r="3427" spans="1:3" ht="12.95" customHeight="1" x14ac:dyDescent="0.2">
      <c r="A3427" s="9">
        <v>38852</v>
      </c>
      <c r="B3427" s="10">
        <v>7.2702419999999996</v>
      </c>
      <c r="C3427" s="2">
        <v>4.6916890000000002</v>
      </c>
    </row>
    <row r="3428" spans="1:3" ht="12.95" customHeight="1" x14ac:dyDescent="0.2">
      <c r="A3428" s="9">
        <v>38853</v>
      </c>
      <c r="B3428" s="10">
        <v>7.277787</v>
      </c>
      <c r="C3428" s="2">
        <v>4.6908070000000004</v>
      </c>
    </row>
    <row r="3429" spans="1:3" ht="12.95" customHeight="1" x14ac:dyDescent="0.2">
      <c r="A3429" s="9">
        <v>38854</v>
      </c>
      <c r="B3429" s="10">
        <v>7.2648409999999997</v>
      </c>
      <c r="C3429" s="2">
        <v>4.6758329999999999</v>
      </c>
    </row>
    <row r="3430" spans="1:3" ht="12.95" customHeight="1" x14ac:dyDescent="0.2">
      <c r="A3430" s="9">
        <v>38855</v>
      </c>
      <c r="B3430" s="10">
        <v>7.264589</v>
      </c>
      <c r="C3430" s="2">
        <v>4.6816969999999998</v>
      </c>
    </row>
    <row r="3431" spans="1:3" ht="12.95" customHeight="1" x14ac:dyDescent="0.2">
      <c r="A3431" s="9">
        <v>38856</v>
      </c>
      <c r="B3431" s="10">
        <v>7.2688699999999997</v>
      </c>
      <c r="C3431" s="2">
        <v>4.6901989999999998</v>
      </c>
    </row>
    <row r="3432" spans="1:3" ht="12.95" customHeight="1" x14ac:dyDescent="0.2">
      <c r="A3432" s="9">
        <v>38857</v>
      </c>
      <c r="B3432" s="10">
        <v>7.2651589999999997</v>
      </c>
      <c r="C3432" s="2">
        <v>4.6664260000000004</v>
      </c>
    </row>
    <row r="3433" spans="1:3" ht="12.95" customHeight="1" x14ac:dyDescent="0.2">
      <c r="A3433" s="9">
        <v>38858</v>
      </c>
      <c r="B3433" s="10">
        <v>7.2651589999999997</v>
      </c>
      <c r="C3433" s="2">
        <v>4.6664260000000004</v>
      </c>
    </row>
    <row r="3434" spans="1:3" ht="12.95" customHeight="1" x14ac:dyDescent="0.2">
      <c r="A3434" s="9">
        <v>38859</v>
      </c>
      <c r="B3434" s="10">
        <v>7.2651589999999997</v>
      </c>
      <c r="C3434" s="2">
        <v>4.6664260000000004</v>
      </c>
    </row>
    <row r="3435" spans="1:3" ht="12.95" customHeight="1" x14ac:dyDescent="0.2">
      <c r="A3435" s="9">
        <v>38860</v>
      </c>
      <c r="B3435" s="10">
        <v>7.2695619999999996</v>
      </c>
      <c r="C3435" s="2">
        <v>4.6852039999999997</v>
      </c>
    </row>
    <row r="3436" spans="1:3" ht="12.95" customHeight="1" x14ac:dyDescent="0.2">
      <c r="A3436" s="9">
        <v>38861</v>
      </c>
      <c r="B3436" s="10">
        <v>7.2639839999999998</v>
      </c>
      <c r="C3436" s="2">
        <v>4.6834199999999999</v>
      </c>
    </row>
    <row r="3437" spans="1:3" ht="12.95" customHeight="1" x14ac:dyDescent="0.2">
      <c r="A3437" s="9">
        <v>38862</v>
      </c>
      <c r="B3437" s="10">
        <v>7.2681240000000003</v>
      </c>
      <c r="C3437" s="2">
        <v>4.6863910000000004</v>
      </c>
    </row>
    <row r="3438" spans="1:3" ht="12.95" customHeight="1" x14ac:dyDescent="0.2">
      <c r="A3438" s="9">
        <v>38863</v>
      </c>
      <c r="B3438" s="10">
        <v>7.2653980000000002</v>
      </c>
      <c r="C3438" s="2">
        <v>4.6725820000000002</v>
      </c>
    </row>
    <row r="3439" spans="1:3" ht="12.95" customHeight="1" x14ac:dyDescent="0.2">
      <c r="A3439" s="9">
        <v>38864</v>
      </c>
      <c r="B3439" s="10">
        <v>7.2644640000000003</v>
      </c>
      <c r="C3439" s="2">
        <v>4.6647809999999996</v>
      </c>
    </row>
    <row r="3440" spans="1:3" ht="12.95" customHeight="1" x14ac:dyDescent="0.2">
      <c r="A3440" s="9">
        <v>38865</v>
      </c>
      <c r="B3440" s="10">
        <v>7.2644640000000003</v>
      </c>
      <c r="C3440" s="2">
        <v>4.6647809999999996</v>
      </c>
    </row>
    <row r="3441" spans="1:3" ht="12.95" customHeight="1" x14ac:dyDescent="0.2">
      <c r="A3441" s="9">
        <v>38866</v>
      </c>
      <c r="B3441" s="10">
        <v>7.2644640000000003</v>
      </c>
      <c r="C3441" s="2">
        <v>4.6647809999999996</v>
      </c>
    </row>
    <row r="3442" spans="1:3" ht="12.95" customHeight="1" x14ac:dyDescent="0.2">
      <c r="A3442" s="9">
        <v>38867</v>
      </c>
      <c r="B3442" s="10">
        <v>7.2694910000000004</v>
      </c>
      <c r="C3442" s="2">
        <v>4.6569450000000003</v>
      </c>
    </row>
    <row r="3443" spans="1:3" ht="12.95" customHeight="1" x14ac:dyDescent="0.2">
      <c r="A3443" s="9">
        <v>38868</v>
      </c>
      <c r="B3443" s="10">
        <v>7.264151</v>
      </c>
      <c r="C3443" s="2">
        <v>4.6594939999999996</v>
      </c>
    </row>
    <row r="3444" spans="1:3" ht="12.95" customHeight="1" x14ac:dyDescent="0.2">
      <c r="A3444" s="9">
        <v>38869</v>
      </c>
      <c r="B3444" s="10">
        <v>7.264456</v>
      </c>
      <c r="C3444" s="2">
        <v>4.6611840000000004</v>
      </c>
    </row>
    <row r="3445" spans="1:3" ht="12.95" customHeight="1" x14ac:dyDescent="0.2">
      <c r="A3445" s="9">
        <v>38870</v>
      </c>
      <c r="B3445" s="10">
        <v>7.2644279999999997</v>
      </c>
      <c r="C3445" s="2">
        <v>4.650722</v>
      </c>
    </row>
    <row r="3446" spans="1:3" ht="12.95" customHeight="1" x14ac:dyDescent="0.2">
      <c r="A3446" s="9">
        <v>38871</v>
      </c>
      <c r="B3446" s="10">
        <v>7.2566009999999999</v>
      </c>
      <c r="C3446" s="2">
        <v>4.6421450000000002</v>
      </c>
    </row>
    <row r="3447" spans="1:3" ht="12.95" customHeight="1" x14ac:dyDescent="0.2">
      <c r="A3447" s="9">
        <v>38872</v>
      </c>
      <c r="B3447" s="10">
        <v>7.2566009999999999</v>
      </c>
      <c r="C3447" s="2">
        <v>4.6421450000000002</v>
      </c>
    </row>
    <row r="3448" spans="1:3" ht="12.95" customHeight="1" x14ac:dyDescent="0.2">
      <c r="A3448" s="9">
        <v>38873</v>
      </c>
      <c r="B3448" s="10">
        <v>7.2566009999999999</v>
      </c>
      <c r="C3448" s="2">
        <v>4.6421450000000002</v>
      </c>
    </row>
    <row r="3449" spans="1:3" ht="12.95" customHeight="1" x14ac:dyDescent="0.2">
      <c r="A3449" s="9">
        <v>38874</v>
      </c>
      <c r="B3449" s="10">
        <v>7.2521370000000003</v>
      </c>
      <c r="C3449" s="2">
        <v>4.6476139999999999</v>
      </c>
    </row>
    <row r="3450" spans="1:3" ht="12.95" customHeight="1" x14ac:dyDescent="0.2">
      <c r="A3450" s="9">
        <v>38875</v>
      </c>
      <c r="B3450" s="10">
        <v>7.2542819999999999</v>
      </c>
      <c r="C3450" s="2">
        <v>4.6582429999999997</v>
      </c>
    </row>
    <row r="3451" spans="1:3" ht="12.95" customHeight="1" x14ac:dyDescent="0.2">
      <c r="A3451" s="9">
        <v>38876</v>
      </c>
      <c r="B3451" s="10">
        <v>7.2523119999999999</v>
      </c>
      <c r="C3451" s="2">
        <v>4.6471309999999999</v>
      </c>
    </row>
    <row r="3452" spans="1:3" ht="12.95" customHeight="1" x14ac:dyDescent="0.2">
      <c r="A3452" s="9">
        <v>38877</v>
      </c>
      <c r="B3452" s="10">
        <v>7.250877</v>
      </c>
      <c r="C3452" s="2">
        <v>4.642938</v>
      </c>
    </row>
    <row r="3453" spans="1:3" ht="12.95" customHeight="1" x14ac:dyDescent="0.2">
      <c r="A3453" s="9">
        <v>38878</v>
      </c>
      <c r="B3453" s="10">
        <v>7.255776</v>
      </c>
      <c r="C3453" s="2">
        <v>4.6541220000000001</v>
      </c>
    </row>
    <row r="3454" spans="1:3" ht="12.95" customHeight="1" x14ac:dyDescent="0.2">
      <c r="A3454" s="9">
        <v>38879</v>
      </c>
      <c r="B3454" s="10">
        <v>7.255776</v>
      </c>
      <c r="C3454" s="2">
        <v>4.6541220000000001</v>
      </c>
    </row>
    <row r="3455" spans="1:3" ht="12.95" customHeight="1" x14ac:dyDescent="0.2">
      <c r="A3455" s="9">
        <v>38880</v>
      </c>
      <c r="B3455" s="10">
        <v>7.255776</v>
      </c>
      <c r="C3455" s="2">
        <v>4.6541220000000001</v>
      </c>
    </row>
    <row r="3456" spans="1:3" ht="12.95" customHeight="1" x14ac:dyDescent="0.2">
      <c r="A3456" s="9">
        <v>38881</v>
      </c>
      <c r="B3456" s="10">
        <v>7.253552</v>
      </c>
      <c r="C3456" s="2">
        <v>4.6655639999999998</v>
      </c>
    </row>
    <row r="3457" spans="1:3" ht="12.95" customHeight="1" x14ac:dyDescent="0.2">
      <c r="A3457" s="9">
        <v>38882</v>
      </c>
      <c r="B3457" s="10">
        <v>7.249746</v>
      </c>
      <c r="C3457" s="2">
        <v>4.6679199999999996</v>
      </c>
    </row>
    <row r="3458" spans="1:3" ht="12.95" customHeight="1" x14ac:dyDescent="0.2">
      <c r="A3458" s="9">
        <v>38883</v>
      </c>
      <c r="B3458" s="10">
        <v>7.2501620000000004</v>
      </c>
      <c r="C3458" s="2">
        <v>4.6736040000000001</v>
      </c>
    </row>
    <row r="3459" spans="1:3" ht="12.95" customHeight="1" x14ac:dyDescent="0.2">
      <c r="A3459" s="9">
        <v>38884</v>
      </c>
      <c r="B3459" s="10">
        <v>7.2501620000000004</v>
      </c>
      <c r="C3459" s="2">
        <v>4.6736040000000001</v>
      </c>
    </row>
    <row r="3460" spans="1:3" ht="12.95" customHeight="1" x14ac:dyDescent="0.2">
      <c r="A3460" s="9">
        <v>38885</v>
      </c>
      <c r="B3460" s="10">
        <v>7.2532810000000003</v>
      </c>
      <c r="C3460" s="2">
        <v>4.6635900000000001</v>
      </c>
    </row>
    <row r="3461" spans="1:3" ht="12.95" customHeight="1" x14ac:dyDescent="0.2">
      <c r="A3461" s="9">
        <v>38886</v>
      </c>
      <c r="B3461" s="10">
        <v>7.2532810000000003</v>
      </c>
      <c r="C3461" s="2">
        <v>4.6635900000000001</v>
      </c>
    </row>
    <row r="3462" spans="1:3" ht="12.95" customHeight="1" x14ac:dyDescent="0.2">
      <c r="A3462" s="9">
        <v>38887</v>
      </c>
      <c r="B3462" s="10">
        <v>7.2532810000000003</v>
      </c>
      <c r="C3462" s="2">
        <v>4.6635900000000001</v>
      </c>
    </row>
    <row r="3463" spans="1:3" ht="12.95" customHeight="1" x14ac:dyDescent="0.2">
      <c r="A3463" s="9">
        <v>38888</v>
      </c>
      <c r="B3463" s="10">
        <v>7.2528189999999997</v>
      </c>
      <c r="C3463" s="2">
        <v>4.6555099999999996</v>
      </c>
    </row>
    <row r="3464" spans="1:3" ht="12.95" customHeight="1" x14ac:dyDescent="0.2">
      <c r="A3464" s="9">
        <v>38889</v>
      </c>
      <c r="B3464" s="10">
        <v>7.2544370000000002</v>
      </c>
      <c r="C3464" s="2">
        <v>4.6532629999999999</v>
      </c>
    </row>
    <row r="3465" spans="1:3" ht="12.95" customHeight="1" x14ac:dyDescent="0.2">
      <c r="A3465" s="9">
        <v>38890</v>
      </c>
      <c r="B3465" s="10">
        <v>7.260262</v>
      </c>
      <c r="C3465" s="2">
        <v>4.6546110000000001</v>
      </c>
    </row>
    <row r="3466" spans="1:3" ht="12.95" customHeight="1" x14ac:dyDescent="0.2">
      <c r="A3466" s="9">
        <v>38891</v>
      </c>
      <c r="B3466" s="10">
        <v>7.260262</v>
      </c>
      <c r="C3466" s="2">
        <v>4.6546110000000001</v>
      </c>
    </row>
    <row r="3467" spans="1:3" ht="12.95" customHeight="1" x14ac:dyDescent="0.2">
      <c r="A3467" s="9">
        <v>38892</v>
      </c>
      <c r="B3467" s="10">
        <v>7.2601170000000002</v>
      </c>
      <c r="C3467" s="2">
        <v>4.6411280000000001</v>
      </c>
    </row>
    <row r="3468" spans="1:3" ht="12.95" customHeight="1" x14ac:dyDescent="0.2">
      <c r="A3468" s="9">
        <v>38893</v>
      </c>
      <c r="B3468" s="10">
        <v>7.2601170000000002</v>
      </c>
      <c r="C3468" s="2">
        <v>4.6411280000000001</v>
      </c>
    </row>
    <row r="3469" spans="1:3" ht="12.95" customHeight="1" x14ac:dyDescent="0.2">
      <c r="A3469" s="9">
        <v>38894</v>
      </c>
      <c r="B3469" s="10">
        <v>7.2601170000000002</v>
      </c>
      <c r="C3469" s="2">
        <v>4.6411280000000001</v>
      </c>
    </row>
    <row r="3470" spans="1:3" ht="12.95" customHeight="1" x14ac:dyDescent="0.2">
      <c r="A3470" s="9">
        <v>38895</v>
      </c>
      <c r="B3470" s="10">
        <v>7.2529409999999999</v>
      </c>
      <c r="C3470" s="2">
        <v>4.6406939999999999</v>
      </c>
    </row>
    <row r="3471" spans="1:3" ht="12.95" customHeight="1" x14ac:dyDescent="0.2">
      <c r="A3471" s="9">
        <v>38896</v>
      </c>
      <c r="B3471" s="10">
        <v>7.2530020000000004</v>
      </c>
      <c r="C3471" s="2">
        <v>4.6324339999999999</v>
      </c>
    </row>
    <row r="3472" spans="1:3" ht="12.95" customHeight="1" x14ac:dyDescent="0.2">
      <c r="A3472" s="9">
        <v>38897</v>
      </c>
      <c r="B3472" s="10">
        <v>7.2552979999999998</v>
      </c>
      <c r="C3472" s="2">
        <v>4.6404209999999999</v>
      </c>
    </row>
    <row r="3473" spans="1:3" ht="12.95" customHeight="1" x14ac:dyDescent="0.2">
      <c r="A3473" s="9">
        <v>38898</v>
      </c>
      <c r="B3473" s="10">
        <v>7.2569790000000003</v>
      </c>
      <c r="C3473" s="2">
        <v>4.6400119999999996</v>
      </c>
    </row>
    <row r="3474" spans="1:3" ht="12.95" customHeight="1" x14ac:dyDescent="0.2">
      <c r="A3474" s="9">
        <v>38899</v>
      </c>
      <c r="B3474" s="10">
        <v>7.2443059999999999</v>
      </c>
      <c r="C3474" s="2">
        <v>4.6230409999999997</v>
      </c>
    </row>
    <row r="3475" spans="1:3" ht="12.95" customHeight="1" x14ac:dyDescent="0.2">
      <c r="A3475" s="9">
        <v>38900</v>
      </c>
      <c r="B3475" s="10">
        <v>7.2443059999999999</v>
      </c>
      <c r="C3475" s="2">
        <v>4.6230409999999997</v>
      </c>
    </row>
    <row r="3476" spans="1:3" ht="12.95" customHeight="1" x14ac:dyDescent="0.2">
      <c r="A3476" s="9">
        <v>38901</v>
      </c>
      <c r="B3476" s="10">
        <v>7.2443059999999999</v>
      </c>
      <c r="C3476" s="2">
        <v>4.6230409999999997</v>
      </c>
    </row>
    <row r="3477" spans="1:3" ht="12.95" customHeight="1" x14ac:dyDescent="0.2">
      <c r="A3477" s="9">
        <v>38902</v>
      </c>
      <c r="B3477" s="10">
        <v>7.2470460000000001</v>
      </c>
      <c r="C3477" s="2">
        <v>4.6274480000000002</v>
      </c>
    </row>
    <row r="3478" spans="1:3" ht="12.95" customHeight="1" x14ac:dyDescent="0.2">
      <c r="A3478" s="9">
        <v>38903</v>
      </c>
      <c r="B3478" s="10">
        <v>7.2360899999999999</v>
      </c>
      <c r="C3478" s="2">
        <v>4.6130880000000003</v>
      </c>
    </row>
    <row r="3479" spans="1:3" ht="12.95" customHeight="1" x14ac:dyDescent="0.2">
      <c r="A3479" s="9">
        <v>38904</v>
      </c>
      <c r="B3479" s="10">
        <v>7.2416099999999997</v>
      </c>
      <c r="C3479" s="2">
        <v>4.6242720000000004</v>
      </c>
    </row>
    <row r="3480" spans="1:3" ht="12.95" customHeight="1" x14ac:dyDescent="0.2">
      <c r="A3480" s="9">
        <v>38905</v>
      </c>
      <c r="B3480" s="10">
        <v>7.2423890000000002</v>
      </c>
      <c r="C3480" s="2">
        <v>4.6147499999999999</v>
      </c>
    </row>
    <row r="3481" spans="1:3" ht="12.95" customHeight="1" x14ac:dyDescent="0.2">
      <c r="A3481" s="9">
        <v>38906</v>
      </c>
      <c r="B3481" s="10">
        <v>7.245323</v>
      </c>
      <c r="C3481" s="2">
        <v>4.6177970000000004</v>
      </c>
    </row>
    <row r="3482" spans="1:3" ht="12.95" customHeight="1" x14ac:dyDescent="0.2">
      <c r="A3482" s="9">
        <v>38907</v>
      </c>
      <c r="B3482" s="10">
        <v>7.245323</v>
      </c>
      <c r="C3482" s="2">
        <v>4.6177970000000004</v>
      </c>
    </row>
    <row r="3483" spans="1:3" ht="12.95" customHeight="1" x14ac:dyDescent="0.2">
      <c r="A3483" s="9">
        <v>38908</v>
      </c>
      <c r="B3483" s="10">
        <v>7.245323</v>
      </c>
      <c r="C3483" s="2">
        <v>4.6177970000000004</v>
      </c>
    </row>
    <row r="3484" spans="1:3" ht="12.95" customHeight="1" x14ac:dyDescent="0.2">
      <c r="A3484" s="9">
        <v>38909</v>
      </c>
      <c r="B3484" s="10">
        <v>7.2504850000000003</v>
      </c>
      <c r="C3484" s="2">
        <v>4.6272799999999998</v>
      </c>
    </row>
    <row r="3485" spans="1:3" ht="12.95" customHeight="1" x14ac:dyDescent="0.2">
      <c r="A3485" s="9">
        <v>38910</v>
      </c>
      <c r="B3485" s="10">
        <v>7.2499840000000004</v>
      </c>
      <c r="C3485" s="2">
        <v>4.6305059999999996</v>
      </c>
    </row>
    <row r="3486" spans="1:3" ht="12.95" customHeight="1" x14ac:dyDescent="0.2">
      <c r="A3486" s="9">
        <v>38911</v>
      </c>
      <c r="B3486" s="10">
        <v>7.2504920000000004</v>
      </c>
      <c r="C3486" s="2">
        <v>4.6293530000000001</v>
      </c>
    </row>
    <row r="3487" spans="1:3" ht="12.95" customHeight="1" x14ac:dyDescent="0.2">
      <c r="A3487" s="9">
        <v>38912</v>
      </c>
      <c r="B3487" s="10">
        <v>7.2464690000000003</v>
      </c>
      <c r="C3487" s="2">
        <v>4.6365530000000001</v>
      </c>
    </row>
    <row r="3488" spans="1:3" ht="12.95" customHeight="1" x14ac:dyDescent="0.2">
      <c r="A3488" s="9">
        <v>38913</v>
      </c>
      <c r="B3488" s="10">
        <v>7.247376</v>
      </c>
      <c r="C3488" s="2">
        <v>4.6421830000000002</v>
      </c>
    </row>
    <row r="3489" spans="1:3" ht="12.95" customHeight="1" x14ac:dyDescent="0.2">
      <c r="A3489" s="9">
        <v>38914</v>
      </c>
      <c r="B3489" s="10">
        <v>7.247376</v>
      </c>
      <c r="C3489" s="2">
        <v>4.6421830000000002</v>
      </c>
    </row>
    <row r="3490" spans="1:3" ht="12.95" customHeight="1" x14ac:dyDescent="0.2">
      <c r="A3490" s="9">
        <v>38915</v>
      </c>
      <c r="B3490" s="10">
        <v>7.247376</v>
      </c>
      <c r="C3490" s="2">
        <v>4.6421830000000002</v>
      </c>
    </row>
    <row r="3491" spans="1:3" ht="12.95" customHeight="1" x14ac:dyDescent="0.2">
      <c r="A3491" s="9">
        <v>38916</v>
      </c>
      <c r="B3491" s="10">
        <v>7.243017</v>
      </c>
      <c r="C3491" s="2">
        <v>4.6370149999999999</v>
      </c>
    </row>
    <row r="3492" spans="1:3" ht="12.95" customHeight="1" x14ac:dyDescent="0.2">
      <c r="A3492" s="9">
        <v>38917</v>
      </c>
      <c r="B3492" s="10">
        <v>7.2400659999999997</v>
      </c>
      <c r="C3492" s="2">
        <v>4.6330489999999998</v>
      </c>
    </row>
    <row r="3493" spans="1:3" ht="12.95" customHeight="1" x14ac:dyDescent="0.2">
      <c r="A3493" s="9">
        <v>38918</v>
      </c>
      <c r="B3493" s="10">
        <v>7.2382280000000003</v>
      </c>
      <c r="C3493" s="2">
        <v>4.6129810000000004</v>
      </c>
    </row>
    <row r="3494" spans="1:3" ht="12.95" customHeight="1" x14ac:dyDescent="0.2">
      <c r="A3494" s="9">
        <v>38919</v>
      </c>
      <c r="B3494" s="10">
        <v>7.2385099999999998</v>
      </c>
      <c r="C3494" s="2">
        <v>4.6093419999999998</v>
      </c>
    </row>
    <row r="3495" spans="1:3" ht="12.95" customHeight="1" x14ac:dyDescent="0.2">
      <c r="A3495" s="9">
        <v>38920</v>
      </c>
      <c r="B3495" s="10">
        <v>7.2395180000000003</v>
      </c>
      <c r="C3495" s="2">
        <v>4.6108640000000003</v>
      </c>
    </row>
    <row r="3496" spans="1:3" ht="12.95" customHeight="1" x14ac:dyDescent="0.2">
      <c r="A3496" s="9">
        <v>38921</v>
      </c>
      <c r="B3496" s="10">
        <v>7.2395180000000003</v>
      </c>
      <c r="C3496" s="2">
        <v>4.6108640000000003</v>
      </c>
    </row>
    <row r="3497" spans="1:3" ht="12.95" customHeight="1" x14ac:dyDescent="0.2">
      <c r="A3497" s="9">
        <v>38922</v>
      </c>
      <c r="B3497" s="10">
        <v>7.2395180000000003</v>
      </c>
      <c r="C3497" s="2">
        <v>4.6108640000000003</v>
      </c>
    </row>
    <row r="3498" spans="1:3" ht="12.95" customHeight="1" x14ac:dyDescent="0.2">
      <c r="A3498" s="9">
        <v>38923</v>
      </c>
      <c r="B3498" s="10">
        <v>7.2452040000000002</v>
      </c>
      <c r="C3498" s="2">
        <v>4.6010059999999999</v>
      </c>
    </row>
    <row r="3499" spans="1:3" ht="12.95" customHeight="1" x14ac:dyDescent="0.2">
      <c r="A3499" s="9">
        <v>38924</v>
      </c>
      <c r="B3499" s="10">
        <v>7.2500600000000004</v>
      </c>
      <c r="C3499" s="2">
        <v>4.6064299999999996</v>
      </c>
    </row>
    <row r="3500" spans="1:3" ht="12.95" customHeight="1" x14ac:dyDescent="0.2">
      <c r="A3500" s="9">
        <v>38925</v>
      </c>
      <c r="B3500" s="10">
        <v>7.2543569999999997</v>
      </c>
      <c r="C3500" s="2">
        <v>4.6050639999999996</v>
      </c>
    </row>
    <row r="3501" spans="1:3" ht="12.95" customHeight="1" x14ac:dyDescent="0.2">
      <c r="A3501" s="9">
        <v>38926</v>
      </c>
      <c r="B3501" s="10">
        <v>7.2524790000000001</v>
      </c>
      <c r="C3501" s="2">
        <v>4.6044559999999999</v>
      </c>
    </row>
    <row r="3502" spans="1:3" ht="12.95" customHeight="1" x14ac:dyDescent="0.2">
      <c r="A3502" s="9">
        <v>38927</v>
      </c>
      <c r="B3502" s="10">
        <v>7.2581189999999998</v>
      </c>
      <c r="C3502" s="2">
        <v>4.6171239999999996</v>
      </c>
    </row>
    <row r="3503" spans="1:3" ht="12.95" customHeight="1" x14ac:dyDescent="0.2">
      <c r="A3503" s="9">
        <v>38928</v>
      </c>
      <c r="B3503" s="10">
        <v>7.2581189999999998</v>
      </c>
      <c r="C3503" s="2">
        <v>4.6171239999999996</v>
      </c>
    </row>
    <row r="3504" spans="1:3" ht="12.95" customHeight="1" x14ac:dyDescent="0.2">
      <c r="A3504" s="9">
        <v>38929</v>
      </c>
      <c r="B3504" s="10">
        <v>7.2581189999999998</v>
      </c>
      <c r="C3504" s="2">
        <v>4.6171239999999996</v>
      </c>
    </row>
    <row r="3505" spans="1:3" ht="12.95" customHeight="1" x14ac:dyDescent="0.2">
      <c r="A3505" s="9">
        <v>38930</v>
      </c>
      <c r="B3505" s="10">
        <v>7.2498180000000003</v>
      </c>
      <c r="C3505" s="2">
        <v>4.6118439999999996</v>
      </c>
    </row>
    <row r="3506" spans="1:3" ht="12.95" customHeight="1" x14ac:dyDescent="0.2">
      <c r="A3506" s="9">
        <v>38931</v>
      </c>
      <c r="B3506" s="10">
        <v>7.2518789999999997</v>
      </c>
      <c r="C3506" s="2">
        <v>4.6119810000000001</v>
      </c>
    </row>
    <row r="3507" spans="1:3" ht="12.95" customHeight="1" x14ac:dyDescent="0.2">
      <c r="A3507" s="9">
        <v>38932</v>
      </c>
      <c r="B3507" s="10">
        <v>7.252383</v>
      </c>
      <c r="C3507" s="2">
        <v>4.611129</v>
      </c>
    </row>
    <row r="3508" spans="1:3" ht="12.95" customHeight="1" x14ac:dyDescent="0.2">
      <c r="A3508" s="9">
        <v>38933</v>
      </c>
      <c r="B3508" s="10">
        <v>7.2581300000000004</v>
      </c>
      <c r="C3508" s="2">
        <v>4.6112640000000003</v>
      </c>
    </row>
    <row r="3509" spans="1:3" ht="12.95" customHeight="1" x14ac:dyDescent="0.2">
      <c r="A3509" s="9">
        <v>38934</v>
      </c>
      <c r="B3509" s="10">
        <v>7.2616019999999999</v>
      </c>
      <c r="C3509" s="2">
        <v>4.6061540000000001</v>
      </c>
    </row>
    <row r="3510" spans="1:3" ht="12.95" customHeight="1" x14ac:dyDescent="0.2">
      <c r="A3510" s="9">
        <v>38935</v>
      </c>
      <c r="B3510" s="10">
        <v>7.2616019999999999</v>
      </c>
      <c r="C3510" s="2">
        <v>4.6061540000000001</v>
      </c>
    </row>
    <row r="3511" spans="1:3" ht="12.95" customHeight="1" x14ac:dyDescent="0.2">
      <c r="A3511" s="9">
        <v>38936</v>
      </c>
      <c r="B3511" s="10">
        <v>7.2616019999999999</v>
      </c>
      <c r="C3511" s="2">
        <v>4.6061540000000001</v>
      </c>
    </row>
    <row r="3512" spans="1:3" ht="12.95" customHeight="1" x14ac:dyDescent="0.2">
      <c r="A3512" s="9">
        <v>38937</v>
      </c>
      <c r="B3512" s="10">
        <v>7.2653970000000001</v>
      </c>
      <c r="C3512" s="2">
        <v>4.6196970000000004</v>
      </c>
    </row>
    <row r="3513" spans="1:3" ht="12.95" customHeight="1" x14ac:dyDescent="0.2">
      <c r="A3513" s="9">
        <v>38938</v>
      </c>
      <c r="B3513" s="10">
        <v>7.269107</v>
      </c>
      <c r="C3513" s="2">
        <v>4.6220559999999997</v>
      </c>
    </row>
    <row r="3514" spans="1:3" ht="12.95" customHeight="1" x14ac:dyDescent="0.2">
      <c r="A3514" s="9">
        <v>38939</v>
      </c>
      <c r="B3514" s="10">
        <v>7.2823849999999997</v>
      </c>
      <c r="C3514" s="2">
        <v>4.6246169999999998</v>
      </c>
    </row>
    <row r="3515" spans="1:3" ht="12.95" customHeight="1" x14ac:dyDescent="0.2">
      <c r="A3515" s="9">
        <v>38940</v>
      </c>
      <c r="B3515" s="10">
        <v>7.2768280000000001</v>
      </c>
      <c r="C3515" s="2">
        <v>4.6210880000000003</v>
      </c>
    </row>
    <row r="3516" spans="1:3" ht="12.95" customHeight="1" x14ac:dyDescent="0.2">
      <c r="A3516" s="9">
        <v>38941</v>
      </c>
      <c r="B3516" s="10">
        <v>7.2765570000000004</v>
      </c>
      <c r="C3516" s="2">
        <v>4.6086239999999998</v>
      </c>
    </row>
    <row r="3517" spans="1:3" ht="12.95" customHeight="1" x14ac:dyDescent="0.2">
      <c r="A3517" s="9">
        <v>38942</v>
      </c>
      <c r="B3517" s="10">
        <v>7.2765570000000004</v>
      </c>
      <c r="C3517" s="2">
        <v>4.6086239999999998</v>
      </c>
    </row>
    <row r="3518" spans="1:3" ht="12.95" customHeight="1" x14ac:dyDescent="0.2">
      <c r="A3518" s="9">
        <v>38943</v>
      </c>
      <c r="B3518" s="10">
        <v>7.2765570000000004</v>
      </c>
      <c r="C3518" s="2">
        <v>4.6086239999999998</v>
      </c>
    </row>
    <row r="3519" spans="1:3" ht="12.95" customHeight="1" x14ac:dyDescent="0.2">
      <c r="A3519" s="9">
        <v>38944</v>
      </c>
      <c r="B3519" s="10">
        <v>7.2682349999999998</v>
      </c>
      <c r="C3519" s="2">
        <v>4.5998580000000002</v>
      </c>
    </row>
    <row r="3520" spans="1:3" ht="12.95" customHeight="1" x14ac:dyDescent="0.2">
      <c r="A3520" s="9">
        <v>38945</v>
      </c>
      <c r="B3520" s="10">
        <v>7.2682349999999998</v>
      </c>
      <c r="C3520" s="2">
        <v>4.5998580000000002</v>
      </c>
    </row>
    <row r="3521" spans="1:3" ht="12.95" customHeight="1" x14ac:dyDescent="0.2">
      <c r="A3521" s="9">
        <v>38946</v>
      </c>
      <c r="B3521" s="10">
        <v>7.2635139999999998</v>
      </c>
      <c r="C3521" s="2">
        <v>4.5991980000000003</v>
      </c>
    </row>
    <row r="3522" spans="1:3" ht="12.95" customHeight="1" x14ac:dyDescent="0.2">
      <c r="A3522" s="9">
        <v>38947</v>
      </c>
      <c r="B3522" s="10">
        <v>7.2746620000000002</v>
      </c>
      <c r="C3522" s="2">
        <v>4.6091759999999997</v>
      </c>
    </row>
    <row r="3523" spans="1:3" ht="12.95" customHeight="1" x14ac:dyDescent="0.2">
      <c r="A3523" s="9">
        <v>38948</v>
      </c>
      <c r="B3523" s="10">
        <v>7.2765069999999996</v>
      </c>
      <c r="C3523" s="2">
        <v>4.6024710000000004</v>
      </c>
    </row>
    <row r="3524" spans="1:3" ht="12.95" customHeight="1" x14ac:dyDescent="0.2">
      <c r="A3524" s="9">
        <v>38949</v>
      </c>
      <c r="B3524" s="10">
        <v>7.2765069999999996</v>
      </c>
      <c r="C3524" s="2">
        <v>4.6024710000000004</v>
      </c>
    </row>
    <row r="3525" spans="1:3" ht="12.95" customHeight="1" x14ac:dyDescent="0.2">
      <c r="A3525" s="9">
        <v>38950</v>
      </c>
      <c r="B3525" s="10">
        <v>7.2765069999999996</v>
      </c>
      <c r="C3525" s="2">
        <v>4.6024710000000004</v>
      </c>
    </row>
    <row r="3526" spans="1:3" ht="12.95" customHeight="1" x14ac:dyDescent="0.2">
      <c r="A3526" s="9">
        <v>38951</v>
      </c>
      <c r="B3526" s="10">
        <v>7.2763450000000001</v>
      </c>
      <c r="C3526" s="2">
        <v>4.6108260000000003</v>
      </c>
    </row>
    <row r="3527" spans="1:3" ht="12.95" customHeight="1" x14ac:dyDescent="0.2">
      <c r="A3527" s="9">
        <v>38952</v>
      </c>
      <c r="B3527" s="10">
        <v>7.2803509999999996</v>
      </c>
      <c r="C3527" s="2">
        <v>4.6171680000000004</v>
      </c>
    </row>
    <row r="3528" spans="1:3" ht="12.95" customHeight="1" x14ac:dyDescent="0.2">
      <c r="A3528" s="9">
        <v>38953</v>
      </c>
      <c r="B3528" s="10">
        <v>7.2874439999999998</v>
      </c>
      <c r="C3528" s="2">
        <v>4.6134740000000001</v>
      </c>
    </row>
    <row r="3529" spans="1:3" ht="12.95" customHeight="1" x14ac:dyDescent="0.2">
      <c r="A3529" s="9">
        <v>38954</v>
      </c>
      <c r="B3529" s="10">
        <v>7.2886150000000001</v>
      </c>
      <c r="C3529" s="2">
        <v>4.6124640000000001</v>
      </c>
    </row>
    <row r="3530" spans="1:3" ht="12.95" customHeight="1" x14ac:dyDescent="0.2">
      <c r="A3530" s="9">
        <v>38955</v>
      </c>
      <c r="B3530" s="10">
        <v>7.2921810000000002</v>
      </c>
      <c r="C3530" s="2">
        <v>4.6132609999999996</v>
      </c>
    </row>
    <row r="3531" spans="1:3" ht="12.95" customHeight="1" x14ac:dyDescent="0.2">
      <c r="A3531" s="9">
        <v>38956</v>
      </c>
      <c r="B3531" s="10">
        <v>7.2921810000000002</v>
      </c>
      <c r="C3531" s="2">
        <v>4.6132609999999996</v>
      </c>
    </row>
    <row r="3532" spans="1:3" ht="12.95" customHeight="1" x14ac:dyDescent="0.2">
      <c r="A3532" s="9">
        <v>38957</v>
      </c>
      <c r="B3532" s="10">
        <v>7.2921810000000002</v>
      </c>
      <c r="C3532" s="2">
        <v>4.6132609999999996</v>
      </c>
    </row>
    <row r="3533" spans="1:3" ht="12.95" customHeight="1" x14ac:dyDescent="0.2">
      <c r="A3533" s="9">
        <v>38958</v>
      </c>
      <c r="B3533" s="10">
        <v>7.3015439999999998</v>
      </c>
      <c r="C3533" s="2">
        <v>4.6194759999999997</v>
      </c>
    </row>
    <row r="3534" spans="1:3" ht="12.95" customHeight="1" x14ac:dyDescent="0.2">
      <c r="A3534" s="9">
        <v>38959</v>
      </c>
      <c r="B3534" s="10">
        <v>7.3117900000000002</v>
      </c>
      <c r="C3534" s="2">
        <v>4.6338739999999996</v>
      </c>
    </row>
    <row r="3535" spans="1:3" ht="12.95" customHeight="1" x14ac:dyDescent="0.2">
      <c r="A3535" s="9">
        <v>38960</v>
      </c>
      <c r="B3535" s="10">
        <v>7.3146089999999999</v>
      </c>
      <c r="C3535" s="2">
        <v>4.6409549999999999</v>
      </c>
    </row>
    <row r="3536" spans="1:3" ht="12.95" customHeight="1" x14ac:dyDescent="0.2">
      <c r="A3536" s="9">
        <v>38961</v>
      </c>
      <c r="B3536" s="10">
        <v>7.320856</v>
      </c>
      <c r="C3536" s="2">
        <v>4.6484579999999998</v>
      </c>
    </row>
    <row r="3537" spans="1:3" ht="12.95" customHeight="1" x14ac:dyDescent="0.2">
      <c r="A3537" s="9">
        <v>38962</v>
      </c>
      <c r="B3537" s="10">
        <v>7.3417110000000001</v>
      </c>
      <c r="C3537" s="2">
        <v>4.653721</v>
      </c>
    </row>
    <row r="3538" spans="1:3" ht="12.95" customHeight="1" x14ac:dyDescent="0.2">
      <c r="A3538" s="9">
        <v>38963</v>
      </c>
      <c r="B3538" s="10">
        <v>7.3417110000000001</v>
      </c>
      <c r="C3538" s="2">
        <v>4.653721</v>
      </c>
    </row>
    <row r="3539" spans="1:3" ht="12.95" customHeight="1" x14ac:dyDescent="0.2">
      <c r="A3539" s="9">
        <v>38964</v>
      </c>
      <c r="B3539" s="10">
        <v>7.3417110000000001</v>
      </c>
      <c r="C3539" s="2">
        <v>4.653721</v>
      </c>
    </row>
    <row r="3540" spans="1:3" ht="12.95" customHeight="1" x14ac:dyDescent="0.2">
      <c r="A3540" s="9">
        <v>38965</v>
      </c>
      <c r="B3540" s="10">
        <v>7.3379570000000003</v>
      </c>
      <c r="C3540" s="2">
        <v>4.6416329999999997</v>
      </c>
    </row>
    <row r="3541" spans="1:3" ht="12.95" customHeight="1" x14ac:dyDescent="0.2">
      <c r="A3541" s="9">
        <v>38966</v>
      </c>
      <c r="B3541" s="10">
        <v>7.3413360000000001</v>
      </c>
      <c r="C3541" s="2">
        <v>4.6440640000000002</v>
      </c>
    </row>
    <row r="3542" spans="1:3" ht="12.95" customHeight="1" x14ac:dyDescent="0.2">
      <c r="A3542" s="9">
        <v>38967</v>
      </c>
      <c r="B3542" s="10">
        <v>7.3446389999999999</v>
      </c>
      <c r="C3542" s="2">
        <v>4.6414549999999997</v>
      </c>
    </row>
    <row r="3543" spans="1:3" ht="12.95" customHeight="1" x14ac:dyDescent="0.2">
      <c r="A3543" s="9">
        <v>38968</v>
      </c>
      <c r="B3543" s="10">
        <v>7.3551799999999998</v>
      </c>
      <c r="C3543" s="2">
        <v>4.6516440000000001</v>
      </c>
    </row>
    <row r="3544" spans="1:3" ht="12.95" customHeight="1" x14ac:dyDescent="0.2">
      <c r="A3544" s="9">
        <v>38969</v>
      </c>
      <c r="B3544" s="10">
        <v>7.3519100000000002</v>
      </c>
      <c r="C3544" s="2">
        <v>4.6483999999999996</v>
      </c>
    </row>
    <row r="3545" spans="1:3" ht="12.95" customHeight="1" x14ac:dyDescent="0.2">
      <c r="A3545" s="9">
        <v>38970</v>
      </c>
      <c r="B3545" s="10">
        <v>7.3519100000000002</v>
      </c>
      <c r="C3545" s="2">
        <v>4.6483999999999996</v>
      </c>
    </row>
    <row r="3546" spans="1:3" ht="12.95" customHeight="1" x14ac:dyDescent="0.2">
      <c r="A3546" s="9">
        <v>38971</v>
      </c>
      <c r="B3546" s="10">
        <v>7.3519100000000002</v>
      </c>
      <c r="C3546" s="2">
        <v>4.6483999999999996</v>
      </c>
    </row>
    <row r="3547" spans="1:3" ht="12.95" customHeight="1" x14ac:dyDescent="0.2">
      <c r="A3547" s="9">
        <v>38972</v>
      </c>
      <c r="B3547" s="10">
        <v>7.3589130000000003</v>
      </c>
      <c r="C3547" s="2">
        <v>4.6581299999999999</v>
      </c>
    </row>
    <row r="3548" spans="1:3" ht="12.95" customHeight="1" x14ac:dyDescent="0.2">
      <c r="A3548" s="9">
        <v>38973</v>
      </c>
      <c r="B3548" s="10">
        <v>7.3605609999999997</v>
      </c>
      <c r="C3548" s="2">
        <v>4.6585830000000001</v>
      </c>
    </row>
    <row r="3549" spans="1:3" ht="12.95" customHeight="1" x14ac:dyDescent="0.2">
      <c r="A3549" s="9">
        <v>38974</v>
      </c>
      <c r="B3549" s="10">
        <v>7.378717</v>
      </c>
      <c r="C3549" s="2">
        <v>4.6494749999999998</v>
      </c>
    </row>
    <row r="3550" spans="1:3" ht="12.95" customHeight="1" x14ac:dyDescent="0.2">
      <c r="A3550" s="9">
        <v>38975</v>
      </c>
      <c r="B3550" s="10">
        <v>7.3749060000000002</v>
      </c>
      <c r="C3550" s="2">
        <v>4.6538180000000002</v>
      </c>
    </row>
    <row r="3551" spans="1:3" ht="12.95" customHeight="1" x14ac:dyDescent="0.2">
      <c r="A3551" s="9">
        <v>38976</v>
      </c>
      <c r="B3551" s="10">
        <v>7.4068269999999998</v>
      </c>
      <c r="C3551" s="2">
        <v>4.644361</v>
      </c>
    </row>
    <row r="3552" spans="1:3" ht="12.95" customHeight="1" x14ac:dyDescent="0.2">
      <c r="A3552" s="9">
        <v>38977</v>
      </c>
      <c r="B3552" s="10">
        <v>7.4068269999999998</v>
      </c>
      <c r="C3552" s="2">
        <v>4.644361</v>
      </c>
    </row>
    <row r="3553" spans="1:3" ht="12.95" customHeight="1" x14ac:dyDescent="0.2">
      <c r="A3553" s="9">
        <v>38978</v>
      </c>
      <c r="B3553" s="10">
        <v>7.4068269999999998</v>
      </c>
      <c r="C3553" s="2">
        <v>4.644361</v>
      </c>
    </row>
    <row r="3554" spans="1:3" ht="12.95" customHeight="1" x14ac:dyDescent="0.2">
      <c r="A3554" s="9">
        <v>38979</v>
      </c>
      <c r="B3554" s="10">
        <v>7.4225329999999996</v>
      </c>
      <c r="C3554" s="2">
        <v>4.6729620000000001</v>
      </c>
    </row>
    <row r="3555" spans="1:3" ht="12.95" customHeight="1" x14ac:dyDescent="0.2">
      <c r="A3555" s="9">
        <v>38980</v>
      </c>
      <c r="B3555" s="10">
        <v>7.4306210000000004</v>
      </c>
      <c r="C3555" s="2">
        <v>4.6736399999999998</v>
      </c>
    </row>
    <row r="3556" spans="1:3" ht="12.95" customHeight="1" x14ac:dyDescent="0.2">
      <c r="A3556" s="9">
        <v>38981</v>
      </c>
      <c r="B3556" s="10">
        <v>7.4301130000000004</v>
      </c>
      <c r="C3556" s="2">
        <v>4.6818609999999996</v>
      </c>
    </row>
    <row r="3557" spans="1:3" ht="12.95" customHeight="1" x14ac:dyDescent="0.2">
      <c r="A3557" s="9">
        <v>38982</v>
      </c>
      <c r="B3557" s="10">
        <v>7.4280290000000004</v>
      </c>
      <c r="C3557" s="2">
        <v>4.6805479999999999</v>
      </c>
    </row>
    <row r="3558" spans="1:3" ht="12.95" customHeight="1" x14ac:dyDescent="0.2">
      <c r="A3558" s="9">
        <v>38983</v>
      </c>
      <c r="B3558" s="10">
        <v>7.4280520000000001</v>
      </c>
      <c r="C3558" s="2">
        <v>4.6879470000000003</v>
      </c>
    </row>
    <row r="3559" spans="1:3" ht="12.95" customHeight="1" x14ac:dyDescent="0.2">
      <c r="A3559" s="9">
        <v>38984</v>
      </c>
      <c r="B3559" s="10">
        <v>7.4280520000000001</v>
      </c>
      <c r="C3559" s="2">
        <v>4.6879470000000003</v>
      </c>
    </row>
    <row r="3560" spans="1:3" ht="12.95" customHeight="1" x14ac:dyDescent="0.2">
      <c r="A3560" s="9">
        <v>38985</v>
      </c>
      <c r="B3560" s="10">
        <v>7.4280520000000001</v>
      </c>
      <c r="C3560" s="2">
        <v>4.6879470000000003</v>
      </c>
    </row>
    <row r="3561" spans="1:3" ht="12.95" customHeight="1" x14ac:dyDescent="0.2">
      <c r="A3561" s="9">
        <v>38986</v>
      </c>
      <c r="B3561" s="10">
        <v>7.4319490000000004</v>
      </c>
      <c r="C3561" s="2">
        <v>4.7088320000000001</v>
      </c>
    </row>
    <row r="3562" spans="1:3" ht="12.95" customHeight="1" x14ac:dyDescent="0.2">
      <c r="A3562" s="9">
        <v>38987</v>
      </c>
      <c r="B3562" s="10">
        <v>7.4275000000000002</v>
      </c>
      <c r="C3562" s="2">
        <v>4.70479</v>
      </c>
    </row>
    <row r="3563" spans="1:3" ht="12.95" customHeight="1" x14ac:dyDescent="0.2">
      <c r="A3563" s="9">
        <v>38988</v>
      </c>
      <c r="B3563" s="10">
        <v>7.4220649999999999</v>
      </c>
      <c r="C3563" s="2">
        <v>4.6933509999999998</v>
      </c>
    </row>
    <row r="3564" spans="1:3" ht="12.95" customHeight="1" x14ac:dyDescent="0.2">
      <c r="A3564" s="9">
        <v>38989</v>
      </c>
      <c r="B3564" s="10">
        <v>7.4032099999999996</v>
      </c>
      <c r="C3564" s="2">
        <v>4.6749239999999999</v>
      </c>
    </row>
    <row r="3565" spans="1:3" ht="12.95" customHeight="1" x14ac:dyDescent="0.2">
      <c r="A3565" s="9">
        <v>38990</v>
      </c>
      <c r="B3565" s="10">
        <v>7.3817769999999996</v>
      </c>
      <c r="C3565" s="2">
        <v>4.64438</v>
      </c>
    </row>
    <row r="3566" spans="1:3" ht="12.95" customHeight="1" x14ac:dyDescent="0.2">
      <c r="A3566" s="9">
        <v>38991</v>
      </c>
      <c r="B3566" s="10">
        <v>7.3817769999999996</v>
      </c>
      <c r="C3566" s="2">
        <v>4.64438</v>
      </c>
    </row>
    <row r="3567" spans="1:3" ht="12.95" customHeight="1" x14ac:dyDescent="0.2">
      <c r="A3567" s="9">
        <v>38992</v>
      </c>
      <c r="B3567" s="10">
        <v>7.3817769999999996</v>
      </c>
      <c r="C3567" s="2">
        <v>4.64438</v>
      </c>
    </row>
    <row r="3568" spans="1:3" ht="12.95" customHeight="1" x14ac:dyDescent="0.2">
      <c r="A3568" s="9">
        <v>38993</v>
      </c>
      <c r="B3568" s="10">
        <v>7.3889009999999997</v>
      </c>
      <c r="C3568" s="2">
        <v>4.661473</v>
      </c>
    </row>
    <row r="3569" spans="1:3" ht="12.95" customHeight="1" x14ac:dyDescent="0.2">
      <c r="A3569" s="9">
        <v>38994</v>
      </c>
      <c r="B3569" s="10">
        <v>7.3840810000000001</v>
      </c>
      <c r="C3569" s="2">
        <v>4.6593140000000002</v>
      </c>
    </row>
    <row r="3570" spans="1:3" ht="12.95" customHeight="1" x14ac:dyDescent="0.2">
      <c r="A3570" s="9">
        <v>38995</v>
      </c>
      <c r="B3570" s="10">
        <v>7.3663730000000003</v>
      </c>
      <c r="C3570" s="2">
        <v>4.6399429999999997</v>
      </c>
    </row>
    <row r="3571" spans="1:3" ht="12.95" customHeight="1" x14ac:dyDescent="0.2">
      <c r="A3571" s="9">
        <v>38996</v>
      </c>
      <c r="B3571" s="10">
        <v>7.3763680000000003</v>
      </c>
      <c r="C3571" s="2">
        <v>4.6418530000000002</v>
      </c>
    </row>
    <row r="3572" spans="1:3" ht="12.95" customHeight="1" x14ac:dyDescent="0.2">
      <c r="A3572" s="9">
        <v>38997</v>
      </c>
      <c r="B3572" s="10">
        <v>7.3809339999999999</v>
      </c>
      <c r="C3572" s="2">
        <v>4.6423889999999997</v>
      </c>
    </row>
    <row r="3573" spans="1:3" ht="12.95" customHeight="1" x14ac:dyDescent="0.2">
      <c r="A3573" s="9">
        <v>38998</v>
      </c>
      <c r="B3573" s="10">
        <v>7.3809339999999999</v>
      </c>
      <c r="C3573" s="2">
        <v>4.6423889999999997</v>
      </c>
    </row>
    <row r="3574" spans="1:3" ht="12.95" customHeight="1" x14ac:dyDescent="0.2">
      <c r="A3574" s="9">
        <v>38999</v>
      </c>
      <c r="B3574" s="10">
        <v>7.3809339999999999</v>
      </c>
      <c r="C3574" s="2">
        <v>4.6423889999999997</v>
      </c>
    </row>
    <row r="3575" spans="1:3" ht="12.95" customHeight="1" x14ac:dyDescent="0.2">
      <c r="A3575" s="9">
        <v>39000</v>
      </c>
      <c r="B3575" s="10">
        <v>7.3987249999999998</v>
      </c>
      <c r="C3575" s="2">
        <v>4.6582670000000004</v>
      </c>
    </row>
    <row r="3576" spans="1:3" ht="12.95" customHeight="1" x14ac:dyDescent="0.2">
      <c r="A3576" s="9">
        <v>39001</v>
      </c>
      <c r="B3576" s="10">
        <v>7.4117499999999996</v>
      </c>
      <c r="C3576" s="2">
        <v>4.6600130000000002</v>
      </c>
    </row>
    <row r="3577" spans="1:3" ht="12.95" customHeight="1" x14ac:dyDescent="0.2">
      <c r="A3577" s="9">
        <v>39002</v>
      </c>
      <c r="B3577" s="10">
        <v>7.4119710000000003</v>
      </c>
      <c r="C3577" s="2">
        <v>4.6507940000000003</v>
      </c>
    </row>
    <row r="3578" spans="1:3" ht="12.95" customHeight="1" x14ac:dyDescent="0.2">
      <c r="A3578" s="9">
        <v>39003</v>
      </c>
      <c r="B3578" s="10">
        <v>7.4158759999999999</v>
      </c>
      <c r="C3578" s="2">
        <v>4.6558739999999998</v>
      </c>
    </row>
    <row r="3579" spans="1:3" ht="12.95" customHeight="1" x14ac:dyDescent="0.2">
      <c r="A3579" s="9">
        <v>39004</v>
      </c>
      <c r="B3579" s="10">
        <v>7.4147129999999999</v>
      </c>
      <c r="C3579" s="2">
        <v>4.653975</v>
      </c>
    </row>
    <row r="3580" spans="1:3" ht="12.95" customHeight="1" x14ac:dyDescent="0.2">
      <c r="A3580" s="9">
        <v>39005</v>
      </c>
      <c r="B3580" s="10">
        <v>7.4147129999999999</v>
      </c>
      <c r="C3580" s="2">
        <v>4.653975</v>
      </c>
    </row>
    <row r="3581" spans="1:3" ht="12.95" customHeight="1" x14ac:dyDescent="0.2">
      <c r="A3581" s="9">
        <v>39006</v>
      </c>
      <c r="B3581" s="10">
        <v>7.4147129999999999</v>
      </c>
      <c r="C3581" s="2">
        <v>4.653975</v>
      </c>
    </row>
    <row r="3582" spans="1:3" ht="12.95" customHeight="1" x14ac:dyDescent="0.2">
      <c r="A3582" s="9">
        <v>39007</v>
      </c>
      <c r="B3582" s="10">
        <v>7.420147</v>
      </c>
      <c r="C3582" s="2">
        <v>4.6608960000000002</v>
      </c>
    </row>
    <row r="3583" spans="1:3" ht="12.95" customHeight="1" x14ac:dyDescent="0.2">
      <c r="A3583" s="9">
        <v>39008</v>
      </c>
      <c r="B3583" s="10">
        <v>7.4031880000000001</v>
      </c>
      <c r="C3583" s="2">
        <v>4.657851</v>
      </c>
    </row>
    <row r="3584" spans="1:3" ht="12.95" customHeight="1" x14ac:dyDescent="0.2">
      <c r="A3584" s="9">
        <v>39009</v>
      </c>
      <c r="B3584" s="10">
        <v>7.3900769999999998</v>
      </c>
      <c r="C3584" s="2">
        <v>4.6475549999999997</v>
      </c>
    </row>
    <row r="3585" spans="1:3" ht="12.95" customHeight="1" x14ac:dyDescent="0.2">
      <c r="A3585" s="9">
        <v>39010</v>
      </c>
      <c r="B3585" s="10">
        <v>7.3933739999999997</v>
      </c>
      <c r="C3585" s="2">
        <v>4.651383</v>
      </c>
    </row>
    <row r="3586" spans="1:3" ht="12.95" customHeight="1" x14ac:dyDescent="0.2">
      <c r="A3586" s="9">
        <v>39011</v>
      </c>
      <c r="B3586" s="10">
        <v>7.3923100000000002</v>
      </c>
      <c r="C3586" s="2">
        <v>4.6580399999999997</v>
      </c>
    </row>
    <row r="3587" spans="1:3" ht="12.95" customHeight="1" x14ac:dyDescent="0.2">
      <c r="A3587" s="9">
        <v>39012</v>
      </c>
      <c r="B3587" s="10">
        <v>7.3923100000000002</v>
      </c>
      <c r="C3587" s="2">
        <v>4.6580399999999997</v>
      </c>
    </row>
    <row r="3588" spans="1:3" ht="12.95" customHeight="1" x14ac:dyDescent="0.2">
      <c r="A3588" s="9">
        <v>39013</v>
      </c>
      <c r="B3588" s="10">
        <v>7.3923100000000002</v>
      </c>
      <c r="C3588" s="2">
        <v>4.6580399999999997</v>
      </c>
    </row>
    <row r="3589" spans="1:3" ht="12.95" customHeight="1" x14ac:dyDescent="0.2">
      <c r="A3589" s="9">
        <v>39014</v>
      </c>
      <c r="B3589" s="10">
        <v>7.3937309999999998</v>
      </c>
      <c r="C3589" s="2">
        <v>4.6513150000000003</v>
      </c>
    </row>
    <row r="3590" spans="1:3" ht="12.95" customHeight="1" x14ac:dyDescent="0.2">
      <c r="A3590" s="9">
        <v>39015</v>
      </c>
      <c r="B3590" s="10">
        <v>7.3937799999999996</v>
      </c>
      <c r="C3590" s="2">
        <v>4.6457930000000003</v>
      </c>
    </row>
    <row r="3591" spans="1:3" ht="12.95" customHeight="1" x14ac:dyDescent="0.2">
      <c r="A3591" s="9">
        <v>39016</v>
      </c>
      <c r="B3591" s="10">
        <v>7.3976110000000004</v>
      </c>
      <c r="C3591" s="2">
        <v>4.6493690000000001</v>
      </c>
    </row>
    <row r="3592" spans="1:3" ht="12.95" customHeight="1" x14ac:dyDescent="0.2">
      <c r="A3592" s="9">
        <v>39017</v>
      </c>
      <c r="B3592" s="10">
        <v>7.3836760000000004</v>
      </c>
      <c r="C3592" s="2">
        <v>4.6374050000000002</v>
      </c>
    </row>
    <row r="3593" spans="1:3" ht="12.95" customHeight="1" x14ac:dyDescent="0.2">
      <c r="A3593" s="9">
        <v>39018</v>
      </c>
      <c r="B3593" s="10">
        <v>7.3783820000000002</v>
      </c>
      <c r="C3593" s="2">
        <v>4.6349530000000003</v>
      </c>
    </row>
    <row r="3594" spans="1:3" ht="12.95" customHeight="1" x14ac:dyDescent="0.2">
      <c r="A3594" s="9">
        <v>39019</v>
      </c>
      <c r="B3594" s="10">
        <v>7.3783820000000002</v>
      </c>
      <c r="C3594" s="2">
        <v>4.6349530000000003</v>
      </c>
    </row>
    <row r="3595" spans="1:3" ht="12.95" customHeight="1" x14ac:dyDescent="0.2">
      <c r="A3595" s="9">
        <v>39020</v>
      </c>
      <c r="B3595" s="10">
        <v>7.3783820000000002</v>
      </c>
      <c r="C3595" s="2">
        <v>4.6349530000000003</v>
      </c>
    </row>
    <row r="3596" spans="1:3" ht="12.95" customHeight="1" x14ac:dyDescent="0.2">
      <c r="A3596" s="9">
        <v>39021</v>
      </c>
      <c r="B3596" s="10">
        <v>7.3693429999999998</v>
      </c>
      <c r="C3596" s="2">
        <v>4.6368479999999996</v>
      </c>
    </row>
    <row r="3597" spans="1:3" ht="12.95" customHeight="1" x14ac:dyDescent="0.2">
      <c r="A3597" s="9">
        <v>39022</v>
      </c>
      <c r="B3597" s="10">
        <v>7.3581000000000003</v>
      </c>
      <c r="C3597" s="2">
        <v>4.6335639999999998</v>
      </c>
    </row>
    <row r="3598" spans="1:3" ht="12.95" customHeight="1" x14ac:dyDescent="0.2">
      <c r="A3598" s="9">
        <v>39023</v>
      </c>
      <c r="B3598" s="10">
        <v>7.3581000000000003</v>
      </c>
      <c r="C3598" s="2">
        <v>4.6335639999999998</v>
      </c>
    </row>
    <row r="3599" spans="1:3" ht="12.95" customHeight="1" x14ac:dyDescent="0.2">
      <c r="A3599" s="9">
        <v>39024</v>
      </c>
      <c r="B3599" s="10">
        <v>7.357615</v>
      </c>
      <c r="C3599" s="2">
        <v>4.6294690000000003</v>
      </c>
    </row>
    <row r="3600" spans="1:3" ht="12.95" customHeight="1" x14ac:dyDescent="0.2">
      <c r="A3600" s="9">
        <v>39025</v>
      </c>
      <c r="B3600" s="10">
        <v>7.358085</v>
      </c>
      <c r="C3600" s="2">
        <v>4.6236550000000003</v>
      </c>
    </row>
    <row r="3601" spans="1:3" ht="12.95" customHeight="1" x14ac:dyDescent="0.2">
      <c r="A3601" s="9">
        <v>39026</v>
      </c>
      <c r="B3601" s="10">
        <v>7.358085</v>
      </c>
      <c r="C3601" s="2">
        <v>4.6236550000000003</v>
      </c>
    </row>
    <row r="3602" spans="1:3" ht="12.95" customHeight="1" x14ac:dyDescent="0.2">
      <c r="A3602" s="9">
        <v>39027</v>
      </c>
      <c r="B3602" s="10">
        <v>7.358085</v>
      </c>
      <c r="C3602" s="2">
        <v>4.6236550000000003</v>
      </c>
    </row>
    <row r="3603" spans="1:3" ht="12.95" customHeight="1" x14ac:dyDescent="0.2">
      <c r="A3603" s="9">
        <v>39028</v>
      </c>
      <c r="B3603" s="10">
        <v>7.3483590000000003</v>
      </c>
      <c r="C3603" s="2">
        <v>4.6053889999999997</v>
      </c>
    </row>
    <row r="3604" spans="1:3" ht="12.95" customHeight="1" x14ac:dyDescent="0.2">
      <c r="A3604" s="9">
        <v>39029</v>
      </c>
      <c r="B3604" s="10">
        <v>7.3525159999999996</v>
      </c>
      <c r="C3604" s="2">
        <v>4.6059739999999998</v>
      </c>
    </row>
    <row r="3605" spans="1:3" ht="12.95" customHeight="1" x14ac:dyDescent="0.2">
      <c r="A3605" s="9">
        <v>39030</v>
      </c>
      <c r="B3605" s="10">
        <v>7.3391080000000004</v>
      </c>
      <c r="C3605" s="2">
        <v>4.6021869999999998</v>
      </c>
    </row>
    <row r="3606" spans="1:3" ht="12.95" customHeight="1" x14ac:dyDescent="0.2">
      <c r="A3606" s="9">
        <v>39031</v>
      </c>
      <c r="B3606" s="10">
        <v>7.331639</v>
      </c>
      <c r="C3606" s="2">
        <v>4.5966389999999997</v>
      </c>
    </row>
    <row r="3607" spans="1:3" ht="12.95" customHeight="1" x14ac:dyDescent="0.2">
      <c r="A3607" s="9">
        <v>39032</v>
      </c>
      <c r="B3607" s="10">
        <v>7.3294059999999996</v>
      </c>
      <c r="C3607" s="2">
        <v>4.6027420000000001</v>
      </c>
    </row>
    <row r="3608" spans="1:3" ht="12.95" customHeight="1" x14ac:dyDescent="0.2">
      <c r="A3608" s="9">
        <v>39033</v>
      </c>
      <c r="B3608" s="10">
        <v>7.3294059999999996</v>
      </c>
      <c r="C3608" s="2">
        <v>4.6027420000000001</v>
      </c>
    </row>
    <row r="3609" spans="1:3" ht="12.95" customHeight="1" x14ac:dyDescent="0.2">
      <c r="A3609" s="9">
        <v>39034</v>
      </c>
      <c r="B3609" s="10">
        <v>7.3294059999999996</v>
      </c>
      <c r="C3609" s="2">
        <v>4.6027420000000001</v>
      </c>
    </row>
    <row r="3610" spans="1:3" ht="12.95" customHeight="1" x14ac:dyDescent="0.2">
      <c r="A3610" s="9">
        <v>39035</v>
      </c>
      <c r="B3610" s="10">
        <v>7.3275959999999998</v>
      </c>
      <c r="C3610" s="2">
        <v>4.5975630000000001</v>
      </c>
    </row>
    <row r="3611" spans="1:3" ht="12.95" customHeight="1" x14ac:dyDescent="0.2">
      <c r="A3611" s="9">
        <v>39036</v>
      </c>
      <c r="B3611" s="10">
        <v>7.3198639999999999</v>
      </c>
      <c r="C3611" s="2">
        <v>4.5895440000000001</v>
      </c>
    </row>
    <row r="3612" spans="1:3" ht="12.95" customHeight="1" x14ac:dyDescent="0.2">
      <c r="A3612" s="9">
        <v>39037</v>
      </c>
      <c r="B3612" s="10">
        <v>7.3276089999999998</v>
      </c>
      <c r="C3612" s="2">
        <v>4.5823330000000002</v>
      </c>
    </row>
    <row r="3613" spans="1:3" ht="12.95" customHeight="1" x14ac:dyDescent="0.2">
      <c r="A3613" s="9">
        <v>39038</v>
      </c>
      <c r="B3613" s="10">
        <v>7.3324350000000003</v>
      </c>
      <c r="C3613" s="2">
        <v>4.588508</v>
      </c>
    </row>
    <row r="3614" spans="1:3" ht="12.95" customHeight="1" x14ac:dyDescent="0.2">
      <c r="A3614" s="9">
        <v>39039</v>
      </c>
      <c r="B3614" s="10">
        <v>7.3461069999999999</v>
      </c>
      <c r="C3614" s="2">
        <v>4.5927519999999999</v>
      </c>
    </row>
    <row r="3615" spans="1:3" ht="12.95" customHeight="1" x14ac:dyDescent="0.2">
      <c r="A3615" s="9">
        <v>39040</v>
      </c>
      <c r="B3615" s="10">
        <v>7.3461069999999999</v>
      </c>
      <c r="C3615" s="2">
        <v>4.5927519999999999</v>
      </c>
    </row>
    <row r="3616" spans="1:3" ht="12.95" customHeight="1" x14ac:dyDescent="0.2">
      <c r="A3616" s="9">
        <v>39041</v>
      </c>
      <c r="B3616" s="10">
        <v>7.3461069999999999</v>
      </c>
      <c r="C3616" s="2">
        <v>4.5927519999999999</v>
      </c>
    </row>
    <row r="3617" spans="1:3" ht="12.95" customHeight="1" x14ac:dyDescent="0.2">
      <c r="A3617" s="9">
        <v>39042</v>
      </c>
      <c r="B3617" s="10">
        <v>7.3599629999999996</v>
      </c>
      <c r="C3617" s="2">
        <v>4.6196099999999998</v>
      </c>
    </row>
    <row r="3618" spans="1:3" ht="12.95" customHeight="1" x14ac:dyDescent="0.2">
      <c r="A3618" s="9">
        <v>39043</v>
      </c>
      <c r="B3618" s="10">
        <v>7.3608200000000004</v>
      </c>
      <c r="C3618" s="2">
        <v>4.6195680000000001</v>
      </c>
    </row>
    <row r="3619" spans="1:3" ht="12.95" customHeight="1" x14ac:dyDescent="0.2">
      <c r="A3619" s="9">
        <v>39044</v>
      </c>
      <c r="B3619" s="10">
        <v>7.3685140000000002</v>
      </c>
      <c r="C3619" s="2">
        <v>4.6284640000000001</v>
      </c>
    </row>
    <row r="3620" spans="1:3" ht="12.95" customHeight="1" x14ac:dyDescent="0.2">
      <c r="A3620" s="9">
        <v>39045</v>
      </c>
      <c r="B3620" s="10">
        <v>7.3669419999999999</v>
      </c>
      <c r="C3620" s="2">
        <v>4.6455679999999999</v>
      </c>
    </row>
    <row r="3621" spans="1:3" ht="12.95" customHeight="1" x14ac:dyDescent="0.2">
      <c r="A3621" s="9">
        <v>39046</v>
      </c>
      <c r="B3621" s="10">
        <v>7.3445070000000001</v>
      </c>
      <c r="C3621" s="2">
        <v>4.6393199999999997</v>
      </c>
    </row>
    <row r="3622" spans="1:3" ht="12.95" customHeight="1" x14ac:dyDescent="0.2">
      <c r="A3622" s="9">
        <v>39047</v>
      </c>
      <c r="B3622" s="10">
        <v>7.3445070000000001</v>
      </c>
      <c r="C3622" s="2">
        <v>4.6393199999999997</v>
      </c>
    </row>
    <row r="3623" spans="1:3" ht="12.95" customHeight="1" x14ac:dyDescent="0.2">
      <c r="A3623" s="9">
        <v>39048</v>
      </c>
      <c r="B3623" s="10">
        <v>7.3445070000000001</v>
      </c>
      <c r="C3623" s="2">
        <v>4.6393199999999997</v>
      </c>
    </row>
    <row r="3624" spans="1:3" ht="12.95" customHeight="1" x14ac:dyDescent="0.2">
      <c r="A3624" s="9">
        <v>39049</v>
      </c>
      <c r="B3624" s="10">
        <v>7.3421289999999999</v>
      </c>
      <c r="C3624" s="2">
        <v>4.6331350000000002</v>
      </c>
    </row>
    <row r="3625" spans="1:3" ht="12.95" customHeight="1" x14ac:dyDescent="0.2">
      <c r="A3625" s="9">
        <v>39050</v>
      </c>
      <c r="B3625" s="10">
        <v>7.3264180000000003</v>
      </c>
      <c r="C3625" s="2">
        <v>4.6191399999999998</v>
      </c>
    </row>
    <row r="3626" spans="1:3" ht="12.95" customHeight="1" x14ac:dyDescent="0.2">
      <c r="A3626" s="9">
        <v>39051</v>
      </c>
      <c r="B3626" s="10">
        <v>7.3335419999999996</v>
      </c>
      <c r="C3626" s="2">
        <v>4.6134510000000004</v>
      </c>
    </row>
    <row r="3627" spans="1:3" ht="12.95" customHeight="1" x14ac:dyDescent="0.2">
      <c r="A3627" s="9">
        <v>39052</v>
      </c>
      <c r="B3627" s="10">
        <v>7.3489820000000003</v>
      </c>
      <c r="C3627" s="2">
        <v>4.6159049999999997</v>
      </c>
    </row>
    <row r="3628" spans="1:3" ht="12.95" customHeight="1" x14ac:dyDescent="0.2">
      <c r="A3628" s="9">
        <v>39053</v>
      </c>
      <c r="B3628" s="10">
        <v>7.3498049999999999</v>
      </c>
      <c r="C3628" s="2">
        <v>4.6309649999999998</v>
      </c>
    </row>
    <row r="3629" spans="1:3" ht="12.95" customHeight="1" x14ac:dyDescent="0.2">
      <c r="A3629" s="9">
        <v>39054</v>
      </c>
      <c r="B3629" s="10">
        <v>7.3498049999999999</v>
      </c>
      <c r="C3629" s="2">
        <v>4.6309649999999998</v>
      </c>
    </row>
    <row r="3630" spans="1:3" ht="12.95" customHeight="1" x14ac:dyDescent="0.2">
      <c r="A3630" s="9">
        <v>39055</v>
      </c>
      <c r="B3630" s="10">
        <v>7.3498049999999999</v>
      </c>
      <c r="C3630" s="2">
        <v>4.6309649999999998</v>
      </c>
    </row>
    <row r="3631" spans="1:3" ht="12.95" customHeight="1" x14ac:dyDescent="0.2">
      <c r="A3631" s="9">
        <v>39056</v>
      </c>
      <c r="B3631" s="10">
        <v>7.3487710000000002</v>
      </c>
      <c r="C3631" s="2">
        <v>4.6117169999999996</v>
      </c>
    </row>
    <row r="3632" spans="1:3" ht="12.95" customHeight="1" x14ac:dyDescent="0.2">
      <c r="A3632" s="9">
        <v>39057</v>
      </c>
      <c r="B3632" s="10">
        <v>7.3637370000000004</v>
      </c>
      <c r="C3632" s="2">
        <v>4.6304069999999999</v>
      </c>
    </row>
    <row r="3633" spans="1:3" ht="12.95" customHeight="1" x14ac:dyDescent="0.2">
      <c r="A3633" s="9">
        <v>39058</v>
      </c>
      <c r="B3633" s="10">
        <v>7.3611500000000003</v>
      </c>
      <c r="C3633" s="2">
        <v>4.6340260000000004</v>
      </c>
    </row>
    <row r="3634" spans="1:3" ht="12.95" customHeight="1" x14ac:dyDescent="0.2">
      <c r="A3634" s="9">
        <v>39059</v>
      </c>
      <c r="B3634" s="10">
        <v>7.3507369999999996</v>
      </c>
      <c r="C3634" s="2">
        <v>4.6277619999999997</v>
      </c>
    </row>
    <row r="3635" spans="1:3" ht="12.95" customHeight="1" x14ac:dyDescent="0.2">
      <c r="A3635" s="9">
        <v>39060</v>
      </c>
      <c r="B3635" s="10">
        <v>7.3493979999999999</v>
      </c>
      <c r="C3635" s="2">
        <v>4.6248810000000002</v>
      </c>
    </row>
    <row r="3636" spans="1:3" ht="12.95" customHeight="1" x14ac:dyDescent="0.2">
      <c r="A3636" s="9">
        <v>39061</v>
      </c>
      <c r="B3636" s="10">
        <v>7.3493979999999999</v>
      </c>
      <c r="C3636" s="2">
        <v>4.6248810000000002</v>
      </c>
    </row>
    <row r="3637" spans="1:3" ht="12.95" customHeight="1" x14ac:dyDescent="0.2">
      <c r="A3637" s="9">
        <v>39062</v>
      </c>
      <c r="B3637" s="10">
        <v>7.3493979999999999</v>
      </c>
      <c r="C3637" s="2">
        <v>4.6248810000000002</v>
      </c>
    </row>
    <row r="3638" spans="1:3" ht="12.95" customHeight="1" x14ac:dyDescent="0.2">
      <c r="A3638" s="9">
        <v>39063</v>
      </c>
      <c r="B3638" s="10">
        <v>7.346813</v>
      </c>
      <c r="C3638" s="2">
        <v>4.6200559999999999</v>
      </c>
    </row>
    <row r="3639" spans="1:3" ht="12.95" customHeight="1" x14ac:dyDescent="0.2">
      <c r="A3639" s="9">
        <v>39064</v>
      </c>
      <c r="B3639" s="10">
        <v>7.3481269999999999</v>
      </c>
      <c r="C3639" s="2">
        <v>4.6150779999999996</v>
      </c>
    </row>
    <row r="3640" spans="1:3" ht="12.95" customHeight="1" x14ac:dyDescent="0.2">
      <c r="A3640" s="9">
        <v>39065</v>
      </c>
      <c r="B3640" s="10">
        <v>7.3484179999999997</v>
      </c>
      <c r="C3640" s="2">
        <v>4.6086029999999996</v>
      </c>
    </row>
    <row r="3641" spans="1:3" ht="12.95" customHeight="1" x14ac:dyDescent="0.2">
      <c r="A3641" s="9">
        <v>39066</v>
      </c>
      <c r="B3641" s="10">
        <v>7.35928</v>
      </c>
      <c r="C3641" s="2">
        <v>4.6064600000000002</v>
      </c>
    </row>
    <row r="3642" spans="1:3" ht="12.95" customHeight="1" x14ac:dyDescent="0.2">
      <c r="A3642" s="9">
        <v>39067</v>
      </c>
      <c r="B3642" s="10">
        <v>7.3536250000000001</v>
      </c>
      <c r="C3642" s="2">
        <v>4.6014799999999996</v>
      </c>
    </row>
    <row r="3643" spans="1:3" ht="12.95" customHeight="1" x14ac:dyDescent="0.2">
      <c r="A3643" s="9">
        <v>39068</v>
      </c>
      <c r="B3643" s="10">
        <v>7.3536250000000001</v>
      </c>
      <c r="C3643" s="2">
        <v>4.6014799999999996</v>
      </c>
    </row>
    <row r="3644" spans="1:3" ht="12.95" customHeight="1" x14ac:dyDescent="0.2">
      <c r="A3644" s="9">
        <v>39069</v>
      </c>
      <c r="B3644" s="10">
        <v>7.3536250000000001</v>
      </c>
      <c r="C3644" s="2">
        <v>4.6014799999999996</v>
      </c>
    </row>
    <row r="3645" spans="1:3" ht="12.95" customHeight="1" x14ac:dyDescent="0.2">
      <c r="A3645" s="9">
        <v>39070</v>
      </c>
      <c r="B3645" s="10">
        <v>7.3521210000000004</v>
      </c>
      <c r="C3645" s="2">
        <v>4.5973740000000003</v>
      </c>
    </row>
    <row r="3646" spans="1:3" ht="12.95" customHeight="1" x14ac:dyDescent="0.2">
      <c r="A3646" s="9">
        <v>39071</v>
      </c>
      <c r="B3646" s="10">
        <v>7.3619750000000002</v>
      </c>
      <c r="C3646" s="2">
        <v>4.5960640000000001</v>
      </c>
    </row>
    <row r="3647" spans="1:3" ht="12.95" customHeight="1" x14ac:dyDescent="0.2">
      <c r="A3647" s="9">
        <v>39072</v>
      </c>
      <c r="B3647" s="10">
        <v>7.363334</v>
      </c>
      <c r="C3647" s="2">
        <v>4.5883190000000003</v>
      </c>
    </row>
    <row r="3648" spans="1:3" ht="12.95" customHeight="1" x14ac:dyDescent="0.2">
      <c r="A3648" s="9">
        <v>39073</v>
      </c>
      <c r="B3648" s="10">
        <v>7.3685960000000001</v>
      </c>
      <c r="C3648" s="2">
        <v>4.5933149999999996</v>
      </c>
    </row>
    <row r="3649" spans="1:3" ht="12.95" customHeight="1" x14ac:dyDescent="0.2">
      <c r="A3649" s="9">
        <v>39074</v>
      </c>
      <c r="B3649" s="10">
        <v>7.3578760000000001</v>
      </c>
      <c r="C3649" s="2">
        <v>4.5940779999999997</v>
      </c>
    </row>
    <row r="3650" spans="1:3" ht="12.95" customHeight="1" x14ac:dyDescent="0.2">
      <c r="A3650" s="9">
        <v>39075</v>
      </c>
      <c r="B3650" s="10">
        <v>7.3578760000000001</v>
      </c>
      <c r="C3650" s="2">
        <v>4.5940779999999997</v>
      </c>
    </row>
    <row r="3651" spans="1:3" ht="12.95" customHeight="1" x14ac:dyDescent="0.2">
      <c r="A3651" s="9">
        <v>39076</v>
      </c>
      <c r="B3651" s="10">
        <v>7.3578760000000001</v>
      </c>
      <c r="C3651" s="2">
        <v>4.5940779999999997</v>
      </c>
    </row>
    <row r="3652" spans="1:3" ht="12.95" customHeight="1" x14ac:dyDescent="0.2">
      <c r="A3652" s="9">
        <v>39077</v>
      </c>
      <c r="B3652" s="10">
        <v>7.3578760000000001</v>
      </c>
      <c r="C3652" s="2">
        <v>4.5940779999999997</v>
      </c>
    </row>
    <row r="3653" spans="1:3" ht="12.95" customHeight="1" x14ac:dyDescent="0.2">
      <c r="A3653" s="9">
        <v>39078</v>
      </c>
      <c r="B3653" s="10">
        <v>7.3578760000000001</v>
      </c>
      <c r="C3653" s="2">
        <v>4.5940779999999997</v>
      </c>
    </row>
    <row r="3654" spans="1:3" ht="12.95" customHeight="1" x14ac:dyDescent="0.2">
      <c r="A3654" s="9">
        <v>39079</v>
      </c>
      <c r="B3654" s="10">
        <v>7.3629829999999998</v>
      </c>
      <c r="C3654" s="2">
        <v>4.5898159999999999</v>
      </c>
    </row>
    <row r="3655" spans="1:3" ht="12.95" customHeight="1" x14ac:dyDescent="0.2">
      <c r="A3655" s="9">
        <v>39080</v>
      </c>
      <c r="B3655" s="10">
        <v>7.3496980000000001</v>
      </c>
      <c r="C3655" s="2">
        <v>4.5695709999999998</v>
      </c>
    </row>
    <row r="3656" spans="1:3" ht="12.95" customHeight="1" x14ac:dyDescent="0.2">
      <c r="A3656" s="9">
        <v>39081</v>
      </c>
      <c r="B3656" s="10">
        <v>7.3450810000000004</v>
      </c>
      <c r="C3656" s="2">
        <v>4.5712479999999998</v>
      </c>
    </row>
    <row r="3657" spans="1:3" ht="12.95" customHeight="1" x14ac:dyDescent="0.2">
      <c r="A3657" s="9">
        <v>39082</v>
      </c>
      <c r="B3657" s="10">
        <v>7.3450810000000004</v>
      </c>
      <c r="C3657" s="2">
        <v>4.5712479999999998</v>
      </c>
    </row>
    <row r="3658" spans="1:3" ht="12.95" customHeight="1" x14ac:dyDescent="0.2">
      <c r="A3658" s="9">
        <v>39083</v>
      </c>
      <c r="B3658" s="10">
        <v>7.3450810000000004</v>
      </c>
      <c r="C3658" s="2">
        <v>4.5712479999999998</v>
      </c>
    </row>
    <row r="3659" spans="1:3" ht="12.95" customHeight="1" x14ac:dyDescent="0.2">
      <c r="A3659" s="9">
        <v>39084</v>
      </c>
      <c r="B3659" s="10">
        <v>7.3450810000000004</v>
      </c>
      <c r="C3659" s="2">
        <v>4.5712479999999998</v>
      </c>
    </row>
    <row r="3660" spans="1:3" ht="12.95" customHeight="1" x14ac:dyDescent="0.2">
      <c r="A3660" s="9">
        <v>39085</v>
      </c>
      <c r="B3660" s="10">
        <v>7.3437659999999996</v>
      </c>
      <c r="C3660" s="2">
        <v>4.5602119999999999</v>
      </c>
    </row>
    <row r="3661" spans="1:3" ht="12.95" customHeight="1" x14ac:dyDescent="0.2">
      <c r="A3661" s="9">
        <v>39086</v>
      </c>
      <c r="B3661" s="10">
        <v>7.3585820000000002</v>
      </c>
      <c r="C3661" s="2">
        <v>4.5578089999999998</v>
      </c>
    </row>
    <row r="3662" spans="1:3" ht="12.95" customHeight="1" x14ac:dyDescent="0.2">
      <c r="A3662" s="9">
        <v>39087</v>
      </c>
      <c r="B3662" s="10">
        <v>7.3643489999999998</v>
      </c>
      <c r="C3662" s="2">
        <v>4.5622280000000002</v>
      </c>
    </row>
    <row r="3663" spans="1:3" ht="12.95" customHeight="1" x14ac:dyDescent="0.2">
      <c r="A3663" s="9">
        <v>39088</v>
      </c>
      <c r="B3663" s="10">
        <v>7.3647</v>
      </c>
      <c r="C3663" s="2">
        <v>4.5774749999999997</v>
      </c>
    </row>
    <row r="3664" spans="1:3" ht="12.95" customHeight="1" x14ac:dyDescent="0.2">
      <c r="A3664" s="9">
        <v>39089</v>
      </c>
      <c r="B3664" s="10">
        <v>7.3647</v>
      </c>
      <c r="C3664" s="2">
        <v>4.5774749999999997</v>
      </c>
    </row>
    <row r="3665" spans="1:3" ht="12.95" customHeight="1" x14ac:dyDescent="0.2">
      <c r="A3665" s="9">
        <v>39090</v>
      </c>
      <c r="B3665" s="10">
        <v>7.3647</v>
      </c>
      <c r="C3665" s="2">
        <v>4.5774749999999997</v>
      </c>
    </row>
    <row r="3666" spans="1:3" ht="12.95" customHeight="1" x14ac:dyDescent="0.2">
      <c r="A3666" s="9">
        <v>39091</v>
      </c>
      <c r="B3666" s="10">
        <v>7.3679449999999997</v>
      </c>
      <c r="C3666" s="2">
        <v>4.579777</v>
      </c>
    </row>
    <row r="3667" spans="1:3" ht="12.95" customHeight="1" x14ac:dyDescent="0.2">
      <c r="A3667" s="9">
        <v>39092</v>
      </c>
      <c r="B3667" s="10">
        <v>7.3691639999999996</v>
      </c>
      <c r="C3667" s="2">
        <v>4.5720090000000004</v>
      </c>
    </row>
    <row r="3668" spans="1:3" ht="12.95" customHeight="1" x14ac:dyDescent="0.2">
      <c r="A3668" s="9">
        <v>39093</v>
      </c>
      <c r="B3668" s="10">
        <v>7.367362</v>
      </c>
      <c r="C3668" s="2">
        <v>4.564095</v>
      </c>
    </row>
    <row r="3669" spans="1:3" ht="12.95" customHeight="1" x14ac:dyDescent="0.2">
      <c r="A3669" s="9">
        <v>39094</v>
      </c>
      <c r="B3669" s="10">
        <v>7.3694459999999999</v>
      </c>
      <c r="C3669" s="2">
        <v>4.5619949999999996</v>
      </c>
    </row>
    <row r="3670" spans="1:3" ht="12.95" customHeight="1" x14ac:dyDescent="0.2">
      <c r="A3670" s="9">
        <v>39095</v>
      </c>
      <c r="B3670" s="10">
        <v>7.3697609999999996</v>
      </c>
      <c r="C3670" s="2">
        <v>4.570678</v>
      </c>
    </row>
    <row r="3671" spans="1:3" ht="12.95" customHeight="1" x14ac:dyDescent="0.2">
      <c r="A3671" s="9">
        <v>39096</v>
      </c>
      <c r="B3671" s="10">
        <v>7.3697609999999996</v>
      </c>
      <c r="C3671" s="2">
        <v>4.570678</v>
      </c>
    </row>
    <row r="3672" spans="1:3" ht="12.95" customHeight="1" x14ac:dyDescent="0.2">
      <c r="A3672" s="9">
        <v>39097</v>
      </c>
      <c r="B3672" s="10">
        <v>7.3697609999999996</v>
      </c>
      <c r="C3672" s="2">
        <v>4.570678</v>
      </c>
    </row>
    <row r="3673" spans="1:3" ht="12.95" customHeight="1" x14ac:dyDescent="0.2">
      <c r="A3673" s="9">
        <v>39098</v>
      </c>
      <c r="B3673" s="10">
        <v>7.3649339999999999</v>
      </c>
      <c r="C3673" s="2">
        <v>4.5702350000000003</v>
      </c>
    </row>
    <row r="3674" spans="1:3" ht="12.95" customHeight="1" x14ac:dyDescent="0.2">
      <c r="A3674" s="9">
        <v>39099</v>
      </c>
      <c r="B3674" s="10">
        <v>7.3649820000000004</v>
      </c>
      <c r="C3674" s="2">
        <v>4.5654490000000001</v>
      </c>
    </row>
    <row r="3675" spans="1:3" ht="12.95" customHeight="1" x14ac:dyDescent="0.2">
      <c r="A3675" s="9">
        <v>39100</v>
      </c>
      <c r="B3675" s="10">
        <v>7.3603690000000004</v>
      </c>
      <c r="C3675" s="2">
        <v>4.5617409999999996</v>
      </c>
    </row>
    <row r="3676" spans="1:3" ht="12.95" customHeight="1" x14ac:dyDescent="0.2">
      <c r="A3676" s="9">
        <v>39101</v>
      </c>
      <c r="B3676" s="10">
        <v>7.3571059999999999</v>
      </c>
      <c r="C3676" s="2">
        <v>4.5439480000000003</v>
      </c>
    </row>
    <row r="3677" spans="1:3" ht="12.95" customHeight="1" x14ac:dyDescent="0.2">
      <c r="A3677" s="9">
        <v>39102</v>
      </c>
      <c r="B3677" s="10">
        <v>7.3619310000000002</v>
      </c>
      <c r="C3677" s="2">
        <v>4.5474899999999998</v>
      </c>
    </row>
    <row r="3678" spans="1:3" ht="12.95" customHeight="1" x14ac:dyDescent="0.2">
      <c r="A3678" s="9">
        <v>39103</v>
      </c>
      <c r="B3678" s="10">
        <v>7.3619310000000002</v>
      </c>
      <c r="C3678" s="2">
        <v>4.5474899999999998</v>
      </c>
    </row>
    <row r="3679" spans="1:3" ht="12.95" customHeight="1" x14ac:dyDescent="0.2">
      <c r="A3679" s="9">
        <v>39104</v>
      </c>
      <c r="B3679" s="10">
        <v>7.3619310000000002</v>
      </c>
      <c r="C3679" s="2">
        <v>4.5474899999999998</v>
      </c>
    </row>
    <row r="3680" spans="1:3" ht="12.95" customHeight="1" x14ac:dyDescent="0.2">
      <c r="A3680" s="9">
        <v>39105</v>
      </c>
      <c r="B3680" s="10">
        <v>7.3686379999999998</v>
      </c>
      <c r="C3680" s="2">
        <v>4.5513510000000004</v>
      </c>
    </row>
    <row r="3681" spans="1:3" ht="12.95" customHeight="1" x14ac:dyDescent="0.2">
      <c r="A3681" s="9">
        <v>39106</v>
      </c>
      <c r="B3681" s="10">
        <v>7.3753299999999999</v>
      </c>
      <c r="C3681" s="2">
        <v>4.5642240000000003</v>
      </c>
    </row>
    <row r="3682" spans="1:3" ht="12.95" customHeight="1" x14ac:dyDescent="0.2">
      <c r="A3682" s="9">
        <v>39107</v>
      </c>
      <c r="B3682" s="10">
        <v>7.39527</v>
      </c>
      <c r="C3682" s="2">
        <v>4.5686479999999996</v>
      </c>
    </row>
    <row r="3683" spans="1:3" ht="12.95" customHeight="1" x14ac:dyDescent="0.2">
      <c r="A3683" s="9">
        <v>39108</v>
      </c>
      <c r="B3683" s="10">
        <v>7.3827439999999998</v>
      </c>
      <c r="C3683" s="2">
        <v>4.569661</v>
      </c>
    </row>
    <row r="3684" spans="1:3" ht="12.95" customHeight="1" x14ac:dyDescent="0.2">
      <c r="A3684" s="9">
        <v>39109</v>
      </c>
      <c r="B3684" s="10">
        <v>7.3772580000000003</v>
      </c>
      <c r="C3684" s="2">
        <v>4.5580829999999999</v>
      </c>
    </row>
    <row r="3685" spans="1:3" ht="12.95" customHeight="1" x14ac:dyDescent="0.2">
      <c r="A3685" s="9">
        <v>39110</v>
      </c>
      <c r="B3685" s="10">
        <v>7.3772580000000003</v>
      </c>
      <c r="C3685" s="2">
        <v>4.5580829999999999</v>
      </c>
    </row>
    <row r="3686" spans="1:3" ht="12.95" customHeight="1" x14ac:dyDescent="0.2">
      <c r="A3686" s="9">
        <v>39111</v>
      </c>
      <c r="B3686" s="10">
        <v>7.3772580000000003</v>
      </c>
      <c r="C3686" s="2">
        <v>4.5580829999999999</v>
      </c>
    </row>
    <row r="3687" spans="1:3" ht="12.95" customHeight="1" x14ac:dyDescent="0.2">
      <c r="A3687" s="9">
        <v>39112</v>
      </c>
      <c r="B3687" s="10">
        <v>7.3736790000000001</v>
      </c>
      <c r="C3687" s="2">
        <v>4.5468820000000001</v>
      </c>
    </row>
    <row r="3688" spans="1:3" ht="12.95" customHeight="1" x14ac:dyDescent="0.2">
      <c r="A3688" s="9">
        <v>39113</v>
      </c>
      <c r="B3688" s="10">
        <v>7.3734000000000002</v>
      </c>
      <c r="C3688" s="2">
        <v>4.5413899999999998</v>
      </c>
    </row>
    <row r="3689" spans="1:3" ht="12.95" customHeight="1" x14ac:dyDescent="0.2">
      <c r="A3689" s="9">
        <v>39114</v>
      </c>
      <c r="B3689" s="10">
        <v>7.3686230000000004</v>
      </c>
      <c r="C3689" s="2">
        <v>4.5404049999999998</v>
      </c>
    </row>
    <row r="3690" spans="1:3" ht="12.95" customHeight="1" x14ac:dyDescent="0.2">
      <c r="A3690" s="9">
        <v>39115</v>
      </c>
      <c r="B3690" s="10">
        <v>7.3731749999999998</v>
      </c>
      <c r="C3690" s="2">
        <v>4.5538730000000003</v>
      </c>
    </row>
    <row r="3691" spans="1:3" ht="12.95" customHeight="1" x14ac:dyDescent="0.2">
      <c r="A3691" s="9">
        <v>39116</v>
      </c>
      <c r="B3691" s="10">
        <v>7.3622909999999999</v>
      </c>
      <c r="C3691" s="2">
        <v>4.5524930000000001</v>
      </c>
    </row>
    <row r="3692" spans="1:3" ht="12.95" customHeight="1" x14ac:dyDescent="0.2">
      <c r="A3692" s="9">
        <v>39117</v>
      </c>
      <c r="B3692" s="10">
        <v>7.3622909999999999</v>
      </c>
      <c r="C3692" s="2">
        <v>4.5524930000000001</v>
      </c>
    </row>
    <row r="3693" spans="1:3" ht="12.95" customHeight="1" x14ac:dyDescent="0.2">
      <c r="A3693" s="9">
        <v>39118</v>
      </c>
      <c r="B3693" s="10">
        <v>7.3622909999999999</v>
      </c>
      <c r="C3693" s="2">
        <v>4.5524930000000001</v>
      </c>
    </row>
    <row r="3694" spans="1:3" ht="12.95" customHeight="1" x14ac:dyDescent="0.2">
      <c r="A3694" s="9">
        <v>39119</v>
      </c>
      <c r="B3694" s="10">
        <v>7.3753739999999999</v>
      </c>
      <c r="C3694" s="2">
        <v>4.5591730000000004</v>
      </c>
    </row>
    <row r="3695" spans="1:3" ht="12.95" customHeight="1" x14ac:dyDescent="0.2">
      <c r="A3695" s="9">
        <v>39120</v>
      </c>
      <c r="B3695" s="10">
        <v>7.3801399999999999</v>
      </c>
      <c r="C3695" s="2">
        <v>4.5776830000000004</v>
      </c>
    </row>
    <row r="3696" spans="1:3" ht="12.95" customHeight="1" x14ac:dyDescent="0.2">
      <c r="A3696" s="9">
        <v>39121</v>
      </c>
      <c r="B3696" s="10">
        <v>7.3831800000000003</v>
      </c>
      <c r="C3696" s="2">
        <v>4.5849719999999996</v>
      </c>
    </row>
    <row r="3697" spans="1:3" ht="12.95" customHeight="1" x14ac:dyDescent="0.2">
      <c r="A3697" s="9">
        <v>39122</v>
      </c>
      <c r="B3697" s="10">
        <v>7.3834160000000004</v>
      </c>
      <c r="C3697" s="2">
        <v>4.5526059999999999</v>
      </c>
    </row>
    <row r="3698" spans="1:3" ht="12.95" customHeight="1" x14ac:dyDescent="0.2">
      <c r="A3698" s="9">
        <v>39123</v>
      </c>
      <c r="B3698" s="10">
        <v>7.3801899999999998</v>
      </c>
      <c r="C3698" s="2">
        <v>4.5399789999999998</v>
      </c>
    </row>
    <row r="3699" spans="1:3" ht="12.95" customHeight="1" x14ac:dyDescent="0.2">
      <c r="A3699" s="9">
        <v>39124</v>
      </c>
      <c r="B3699" s="10">
        <v>7.3801899999999998</v>
      </c>
      <c r="C3699" s="2">
        <v>4.5399789999999998</v>
      </c>
    </row>
    <row r="3700" spans="1:3" ht="12.95" customHeight="1" x14ac:dyDescent="0.2">
      <c r="A3700" s="9">
        <v>39125</v>
      </c>
      <c r="B3700" s="10">
        <v>7.3801899999999998</v>
      </c>
      <c r="C3700" s="2">
        <v>4.5399789999999998</v>
      </c>
    </row>
    <row r="3701" spans="1:3" ht="12.95" customHeight="1" x14ac:dyDescent="0.2">
      <c r="A3701" s="9">
        <v>39126</v>
      </c>
      <c r="B3701" s="10">
        <v>7.3755810000000004</v>
      </c>
      <c r="C3701" s="2">
        <v>4.5432920000000001</v>
      </c>
    </row>
    <row r="3702" spans="1:3" ht="12.95" customHeight="1" x14ac:dyDescent="0.2">
      <c r="A3702" s="9">
        <v>39127</v>
      </c>
      <c r="B3702" s="10">
        <v>7.3603300000000003</v>
      </c>
      <c r="C3702" s="2">
        <v>4.5319440000000002</v>
      </c>
    </row>
    <row r="3703" spans="1:3" ht="12.95" customHeight="1" x14ac:dyDescent="0.2">
      <c r="A3703" s="9">
        <v>39128</v>
      </c>
      <c r="B3703" s="10">
        <v>7.3560090000000002</v>
      </c>
      <c r="C3703" s="2">
        <v>4.522322</v>
      </c>
    </row>
    <row r="3704" spans="1:3" ht="12.95" customHeight="1" x14ac:dyDescent="0.2">
      <c r="A3704" s="9">
        <v>39129</v>
      </c>
      <c r="B3704" s="10">
        <v>7.3589079999999996</v>
      </c>
      <c r="C3704" s="2">
        <v>4.526052</v>
      </c>
    </row>
    <row r="3705" spans="1:3" ht="12.95" customHeight="1" x14ac:dyDescent="0.2">
      <c r="A3705" s="9">
        <v>39130</v>
      </c>
      <c r="B3705" s="10">
        <v>7.3533819999999999</v>
      </c>
      <c r="C3705" s="2">
        <v>4.5312929999999998</v>
      </c>
    </row>
    <row r="3706" spans="1:3" ht="12.95" customHeight="1" x14ac:dyDescent="0.2">
      <c r="A3706" s="9">
        <v>39131</v>
      </c>
      <c r="B3706" s="10">
        <v>7.3533819999999999</v>
      </c>
      <c r="C3706" s="2">
        <v>4.5312929999999998</v>
      </c>
    </row>
    <row r="3707" spans="1:3" ht="12.95" customHeight="1" x14ac:dyDescent="0.2">
      <c r="A3707" s="9">
        <v>39132</v>
      </c>
      <c r="B3707" s="10">
        <v>7.3533819999999999</v>
      </c>
      <c r="C3707" s="2">
        <v>4.5312929999999998</v>
      </c>
    </row>
    <row r="3708" spans="1:3" ht="12.95" customHeight="1" x14ac:dyDescent="0.2">
      <c r="A3708" s="9">
        <v>39133</v>
      </c>
      <c r="B3708" s="10">
        <v>7.3527870000000002</v>
      </c>
      <c r="C3708" s="2">
        <v>4.5365169999999999</v>
      </c>
    </row>
    <row r="3709" spans="1:3" ht="12.95" customHeight="1" x14ac:dyDescent="0.2">
      <c r="A3709" s="9">
        <v>39134</v>
      </c>
      <c r="B3709" s="10">
        <v>7.3525830000000001</v>
      </c>
      <c r="C3709" s="2">
        <v>4.521884</v>
      </c>
    </row>
    <row r="3710" spans="1:3" ht="12.95" customHeight="1" x14ac:dyDescent="0.2">
      <c r="A3710" s="9">
        <v>39135</v>
      </c>
      <c r="B3710" s="10">
        <v>7.3522559999999997</v>
      </c>
      <c r="C3710" s="2">
        <v>4.5200149999999999</v>
      </c>
    </row>
    <row r="3711" spans="1:3" ht="12.95" customHeight="1" x14ac:dyDescent="0.2">
      <c r="A3711" s="9">
        <v>39136</v>
      </c>
      <c r="B3711" s="10">
        <v>7.350231</v>
      </c>
      <c r="C3711" s="2">
        <v>4.5176590000000001</v>
      </c>
    </row>
    <row r="3712" spans="1:3" ht="12.95" customHeight="1" x14ac:dyDescent="0.2">
      <c r="A3712" s="9">
        <v>39137</v>
      </c>
      <c r="B3712" s="10">
        <v>7.3412179999999996</v>
      </c>
      <c r="C3712" s="2">
        <v>4.5154500000000004</v>
      </c>
    </row>
    <row r="3713" spans="1:3" ht="12.95" customHeight="1" x14ac:dyDescent="0.2">
      <c r="A3713" s="9">
        <v>39138</v>
      </c>
      <c r="B3713" s="10">
        <v>7.3412179999999996</v>
      </c>
      <c r="C3713" s="2">
        <v>4.5154500000000004</v>
      </c>
    </row>
    <row r="3714" spans="1:3" ht="12.95" customHeight="1" x14ac:dyDescent="0.2">
      <c r="A3714" s="9">
        <v>39139</v>
      </c>
      <c r="B3714" s="10">
        <v>7.3412179999999996</v>
      </c>
      <c r="C3714" s="2">
        <v>4.5154500000000004</v>
      </c>
    </row>
    <row r="3715" spans="1:3" ht="12.95" customHeight="1" x14ac:dyDescent="0.2">
      <c r="A3715" s="9">
        <v>39140</v>
      </c>
      <c r="B3715" s="10">
        <v>7.3463839999999996</v>
      </c>
      <c r="C3715" s="2">
        <v>4.5325670000000002</v>
      </c>
    </row>
    <row r="3716" spans="1:3" ht="12.95" customHeight="1" x14ac:dyDescent="0.2">
      <c r="A3716" s="9">
        <v>39141</v>
      </c>
      <c r="B3716" s="10">
        <v>7.3452919999999997</v>
      </c>
      <c r="C3716" s="2">
        <v>4.5400159999999996</v>
      </c>
    </row>
    <row r="3717" spans="1:3" ht="12.95" customHeight="1" x14ac:dyDescent="0.2">
      <c r="A3717" s="9">
        <v>39142</v>
      </c>
      <c r="B3717" s="10">
        <v>7.3447060000000004</v>
      </c>
      <c r="C3717" s="2">
        <v>4.5540089999999998</v>
      </c>
    </row>
    <row r="3718" spans="1:3" ht="12.95" customHeight="1" x14ac:dyDescent="0.2">
      <c r="A3718" s="9">
        <v>39143</v>
      </c>
      <c r="B3718" s="10">
        <v>7.3437700000000001</v>
      </c>
      <c r="C3718" s="2">
        <v>4.5559710000000004</v>
      </c>
    </row>
    <row r="3719" spans="1:3" ht="12.95" customHeight="1" x14ac:dyDescent="0.2">
      <c r="A3719" s="9">
        <v>39144</v>
      </c>
      <c r="B3719" s="10">
        <v>7.3438030000000003</v>
      </c>
      <c r="C3719" s="2">
        <v>4.5596690000000004</v>
      </c>
    </row>
    <row r="3720" spans="1:3" ht="12.95" customHeight="1" x14ac:dyDescent="0.2">
      <c r="A3720" s="9">
        <v>39145</v>
      </c>
      <c r="B3720" s="10">
        <v>7.3438030000000003</v>
      </c>
      <c r="C3720" s="2">
        <v>4.5596690000000004</v>
      </c>
    </row>
    <row r="3721" spans="1:3" ht="12.95" customHeight="1" x14ac:dyDescent="0.2">
      <c r="A3721" s="9">
        <v>39146</v>
      </c>
      <c r="B3721" s="10">
        <v>7.3438030000000003</v>
      </c>
      <c r="C3721" s="2">
        <v>4.5596690000000004</v>
      </c>
    </row>
    <row r="3722" spans="1:3" ht="12.95" customHeight="1" x14ac:dyDescent="0.2">
      <c r="A3722" s="9">
        <v>39147</v>
      </c>
      <c r="B3722" s="10">
        <v>7.3345279999999997</v>
      </c>
      <c r="C3722" s="2">
        <v>4.5886690000000003</v>
      </c>
    </row>
    <row r="3723" spans="1:3" ht="12.95" customHeight="1" x14ac:dyDescent="0.2">
      <c r="A3723" s="9">
        <v>39148</v>
      </c>
      <c r="B3723" s="10">
        <v>7.3302940000000003</v>
      </c>
      <c r="C3723" s="2">
        <v>4.5711490000000001</v>
      </c>
    </row>
    <row r="3724" spans="1:3" ht="12.95" customHeight="1" x14ac:dyDescent="0.2">
      <c r="A3724" s="9">
        <v>39149</v>
      </c>
      <c r="B3724" s="10">
        <v>7.3343559999999997</v>
      </c>
      <c r="C3724" s="2">
        <v>4.5699769999999997</v>
      </c>
    </row>
    <row r="3725" spans="1:3" ht="12.95" customHeight="1" x14ac:dyDescent="0.2">
      <c r="A3725" s="9">
        <v>39150</v>
      </c>
      <c r="B3725" s="10">
        <v>7.343108</v>
      </c>
      <c r="C3725" s="2">
        <v>4.5725809999999996</v>
      </c>
    </row>
    <row r="3726" spans="1:3" ht="12.95" customHeight="1" x14ac:dyDescent="0.2">
      <c r="A3726" s="9">
        <v>39151</v>
      </c>
      <c r="B3726" s="10">
        <v>7.3502280000000004</v>
      </c>
      <c r="C3726" s="2">
        <v>4.5577160000000001</v>
      </c>
    </row>
    <row r="3727" spans="1:3" ht="12.95" customHeight="1" x14ac:dyDescent="0.2">
      <c r="A3727" s="9">
        <v>39152</v>
      </c>
      <c r="B3727" s="10">
        <v>7.3502280000000004</v>
      </c>
      <c r="C3727" s="2">
        <v>4.5577160000000001</v>
      </c>
    </row>
    <row r="3728" spans="1:3" ht="12.95" customHeight="1" x14ac:dyDescent="0.2">
      <c r="A3728" s="9">
        <v>39153</v>
      </c>
      <c r="B3728" s="10">
        <v>7.3502280000000004</v>
      </c>
      <c r="C3728" s="2">
        <v>4.5577160000000001</v>
      </c>
    </row>
    <row r="3729" spans="1:3" ht="12.95" customHeight="1" x14ac:dyDescent="0.2">
      <c r="A3729" s="9">
        <v>39154</v>
      </c>
      <c r="B3729" s="10">
        <v>7.3528630000000001</v>
      </c>
      <c r="C3729" s="2">
        <v>4.5461010000000002</v>
      </c>
    </row>
    <row r="3730" spans="1:3" ht="12.95" customHeight="1" x14ac:dyDescent="0.2">
      <c r="A3730" s="9">
        <v>39155</v>
      </c>
      <c r="B3730" s="10">
        <v>7.3512760000000004</v>
      </c>
      <c r="C3730" s="2">
        <v>4.557518</v>
      </c>
    </row>
    <row r="3731" spans="1:3" ht="12.95" customHeight="1" x14ac:dyDescent="0.2">
      <c r="A3731" s="9">
        <v>39156</v>
      </c>
      <c r="B3731" s="10">
        <v>7.3533780000000002</v>
      </c>
      <c r="C3731" s="2">
        <v>4.5812580000000001</v>
      </c>
    </row>
    <row r="3732" spans="1:3" ht="12.95" customHeight="1" x14ac:dyDescent="0.2">
      <c r="A3732" s="9">
        <v>39157</v>
      </c>
      <c r="B3732" s="10">
        <v>7.3630769999999997</v>
      </c>
      <c r="C3732" s="2">
        <v>4.5682320000000001</v>
      </c>
    </row>
    <row r="3733" spans="1:3" ht="12.95" customHeight="1" x14ac:dyDescent="0.2">
      <c r="A3733" s="9">
        <v>39158</v>
      </c>
      <c r="B3733" s="10">
        <v>7.3571869999999997</v>
      </c>
      <c r="C3733" s="2">
        <v>4.58249</v>
      </c>
    </row>
    <row r="3734" spans="1:3" ht="12.95" customHeight="1" x14ac:dyDescent="0.2">
      <c r="A3734" s="9">
        <v>39159</v>
      </c>
      <c r="B3734" s="10">
        <v>7.3571869999999997</v>
      </c>
      <c r="C3734" s="2">
        <v>4.58249</v>
      </c>
    </row>
    <row r="3735" spans="1:3" ht="12.95" customHeight="1" x14ac:dyDescent="0.2">
      <c r="A3735" s="9">
        <v>39160</v>
      </c>
      <c r="B3735" s="10">
        <v>7.3571869999999997</v>
      </c>
      <c r="C3735" s="2">
        <v>4.58249</v>
      </c>
    </row>
    <row r="3736" spans="1:3" ht="12.95" customHeight="1" x14ac:dyDescent="0.2">
      <c r="A3736" s="9">
        <v>39161</v>
      </c>
      <c r="B3736" s="10">
        <v>7.3599550000000002</v>
      </c>
      <c r="C3736" s="2">
        <v>4.5694140000000001</v>
      </c>
    </row>
    <row r="3737" spans="1:3" ht="12.95" customHeight="1" x14ac:dyDescent="0.2">
      <c r="A3737" s="9">
        <v>39162</v>
      </c>
      <c r="B3737" s="10">
        <v>7.3616080000000004</v>
      </c>
      <c r="C3737" s="2">
        <v>4.56053</v>
      </c>
    </row>
    <row r="3738" spans="1:3" ht="12.95" customHeight="1" x14ac:dyDescent="0.2">
      <c r="A3738" s="9">
        <v>39163</v>
      </c>
      <c r="B3738" s="10">
        <v>7.3682550000000004</v>
      </c>
      <c r="C3738" s="2">
        <v>4.563517</v>
      </c>
    </row>
    <row r="3739" spans="1:3" ht="12.95" customHeight="1" x14ac:dyDescent="0.2">
      <c r="A3739" s="9">
        <v>39164</v>
      </c>
      <c r="B3739" s="10">
        <v>7.3731429999999998</v>
      </c>
      <c r="C3739" s="2">
        <v>4.5580759999999998</v>
      </c>
    </row>
    <row r="3740" spans="1:3" ht="12.95" customHeight="1" x14ac:dyDescent="0.2">
      <c r="A3740" s="9">
        <v>39165</v>
      </c>
      <c r="B3740" s="10">
        <v>7.379067</v>
      </c>
      <c r="C3740" s="2">
        <v>4.5642769999999997</v>
      </c>
    </row>
    <row r="3741" spans="1:3" ht="12.95" customHeight="1" x14ac:dyDescent="0.2">
      <c r="A3741" s="9">
        <v>39166</v>
      </c>
      <c r="B3741" s="10">
        <v>7.379067</v>
      </c>
      <c r="C3741" s="2">
        <v>4.5642769999999997</v>
      </c>
    </row>
    <row r="3742" spans="1:3" ht="12.95" customHeight="1" x14ac:dyDescent="0.2">
      <c r="A3742" s="9">
        <v>39167</v>
      </c>
      <c r="B3742" s="10">
        <v>7.379067</v>
      </c>
      <c r="C3742" s="2">
        <v>4.5642769999999997</v>
      </c>
    </row>
    <row r="3743" spans="1:3" ht="12.95" customHeight="1" x14ac:dyDescent="0.2">
      <c r="A3743" s="9">
        <v>39168</v>
      </c>
      <c r="B3743" s="10">
        <v>7.375699</v>
      </c>
      <c r="C3743" s="2">
        <v>4.5529010000000003</v>
      </c>
    </row>
    <row r="3744" spans="1:3" ht="12.95" customHeight="1" x14ac:dyDescent="0.2">
      <c r="A3744" s="9">
        <v>39169</v>
      </c>
      <c r="B3744" s="10">
        <v>7.3755199999999999</v>
      </c>
      <c r="C3744" s="2">
        <v>4.5533520000000003</v>
      </c>
    </row>
    <row r="3745" spans="1:3" ht="12.95" customHeight="1" x14ac:dyDescent="0.2">
      <c r="A3745" s="9">
        <v>39170</v>
      </c>
      <c r="B3745" s="10">
        <v>7.3752899999999997</v>
      </c>
      <c r="C3745" s="2">
        <v>4.5627880000000003</v>
      </c>
    </row>
    <row r="3746" spans="1:3" ht="12.95" customHeight="1" x14ac:dyDescent="0.2">
      <c r="A3746" s="9">
        <v>39171</v>
      </c>
      <c r="B3746" s="10">
        <v>7.3811869999999997</v>
      </c>
      <c r="C3746" s="2">
        <v>4.5554449999999997</v>
      </c>
    </row>
    <row r="3747" spans="1:3" ht="12.95" customHeight="1" x14ac:dyDescent="0.2">
      <c r="A3747" s="9">
        <v>39172</v>
      </c>
      <c r="B3747" s="10">
        <v>7.382466</v>
      </c>
      <c r="C3747" s="2">
        <v>4.543615</v>
      </c>
    </row>
    <row r="3748" spans="1:3" ht="12.95" customHeight="1" x14ac:dyDescent="0.2">
      <c r="A3748" s="9">
        <v>39173</v>
      </c>
      <c r="B3748" s="10">
        <v>7.382466</v>
      </c>
      <c r="C3748" s="2">
        <v>4.543615</v>
      </c>
    </row>
    <row r="3749" spans="1:3" ht="12.95" customHeight="1" x14ac:dyDescent="0.2">
      <c r="A3749" s="9">
        <v>39174</v>
      </c>
      <c r="B3749" s="10">
        <v>7.382466</v>
      </c>
      <c r="C3749" s="2">
        <v>4.543615</v>
      </c>
    </row>
    <row r="3750" spans="1:3" ht="12.95" customHeight="1" x14ac:dyDescent="0.2">
      <c r="A3750" s="9">
        <v>39175</v>
      </c>
      <c r="B3750" s="10">
        <v>7.3953179999999996</v>
      </c>
      <c r="C3750" s="2">
        <v>4.5585389999999997</v>
      </c>
    </row>
    <row r="3751" spans="1:3" ht="12.95" customHeight="1" x14ac:dyDescent="0.2">
      <c r="A3751" s="9">
        <v>39176</v>
      </c>
      <c r="B3751" s="10">
        <v>7.3956679999999997</v>
      </c>
      <c r="C3751" s="2">
        <v>4.5444680000000002</v>
      </c>
    </row>
    <row r="3752" spans="1:3" ht="12.95" customHeight="1" x14ac:dyDescent="0.2">
      <c r="A3752" s="9">
        <v>39177</v>
      </c>
      <c r="B3752" s="10">
        <v>7.4132360000000004</v>
      </c>
      <c r="C3752" s="2">
        <v>4.5499520000000002</v>
      </c>
    </row>
    <row r="3753" spans="1:3" ht="12.95" customHeight="1" x14ac:dyDescent="0.2">
      <c r="A3753" s="9">
        <v>39178</v>
      </c>
      <c r="B3753" s="10">
        <v>7.4103880000000002</v>
      </c>
      <c r="C3753" s="2">
        <v>4.5429060000000003</v>
      </c>
    </row>
    <row r="3754" spans="1:3" ht="12.95" customHeight="1" x14ac:dyDescent="0.2">
      <c r="A3754" s="9">
        <v>39179</v>
      </c>
      <c r="B3754" s="10">
        <v>7.4021699999999999</v>
      </c>
      <c r="C3754" s="2">
        <v>4.535088</v>
      </c>
    </row>
    <row r="3755" spans="1:3" ht="12.95" customHeight="1" x14ac:dyDescent="0.2">
      <c r="A3755" s="9">
        <v>39180</v>
      </c>
      <c r="B3755" s="10">
        <v>7.4021699999999999</v>
      </c>
      <c r="C3755" s="2">
        <v>4.535088</v>
      </c>
    </row>
    <row r="3756" spans="1:3" ht="12.95" customHeight="1" x14ac:dyDescent="0.2">
      <c r="A3756" s="9">
        <v>39181</v>
      </c>
      <c r="B3756" s="10">
        <v>7.4021699999999999</v>
      </c>
      <c r="C3756" s="2">
        <v>4.535088</v>
      </c>
    </row>
    <row r="3757" spans="1:3" ht="12.95" customHeight="1" x14ac:dyDescent="0.2">
      <c r="A3757" s="9">
        <v>39182</v>
      </c>
      <c r="B3757" s="10">
        <v>7.4021699999999999</v>
      </c>
      <c r="C3757" s="2">
        <v>4.535088</v>
      </c>
    </row>
    <row r="3758" spans="1:3" ht="12.95" customHeight="1" x14ac:dyDescent="0.2">
      <c r="A3758" s="9">
        <v>39183</v>
      </c>
      <c r="B3758" s="10">
        <v>7.4018189999999997</v>
      </c>
      <c r="C3758" s="2">
        <v>4.5262760000000002</v>
      </c>
    </row>
    <row r="3759" spans="1:3" ht="12.95" customHeight="1" x14ac:dyDescent="0.2">
      <c r="A3759" s="9">
        <v>39184</v>
      </c>
      <c r="B3759" s="10">
        <v>7.38652</v>
      </c>
      <c r="C3759" s="2">
        <v>4.5133330000000003</v>
      </c>
    </row>
    <row r="3760" spans="1:3" ht="12.95" customHeight="1" x14ac:dyDescent="0.2">
      <c r="A3760" s="9">
        <v>39185</v>
      </c>
      <c r="B3760" s="10">
        <v>7.394355</v>
      </c>
      <c r="C3760" s="2">
        <v>4.5065549999999996</v>
      </c>
    </row>
    <row r="3761" spans="1:3" ht="12.95" customHeight="1" x14ac:dyDescent="0.2">
      <c r="A3761" s="9">
        <v>39186</v>
      </c>
      <c r="B3761" s="10">
        <v>7.397017</v>
      </c>
      <c r="C3761" s="2">
        <v>4.5180899999999999</v>
      </c>
    </row>
    <row r="3762" spans="1:3" ht="12.95" customHeight="1" x14ac:dyDescent="0.2">
      <c r="A3762" s="9">
        <v>39187</v>
      </c>
      <c r="B3762" s="10">
        <v>7.397017</v>
      </c>
      <c r="C3762" s="2">
        <v>4.5180899999999999</v>
      </c>
    </row>
    <row r="3763" spans="1:3" ht="12.95" customHeight="1" x14ac:dyDescent="0.2">
      <c r="A3763" s="9">
        <v>39188</v>
      </c>
      <c r="B3763" s="10">
        <v>7.397017</v>
      </c>
      <c r="C3763" s="2">
        <v>4.5180899999999999</v>
      </c>
    </row>
    <row r="3764" spans="1:3" ht="12.95" customHeight="1" x14ac:dyDescent="0.2">
      <c r="A3764" s="9">
        <v>39189</v>
      </c>
      <c r="B3764" s="10">
        <v>7.3977389999999996</v>
      </c>
      <c r="C3764" s="2">
        <v>4.5006630000000003</v>
      </c>
    </row>
    <row r="3765" spans="1:3" ht="12.95" customHeight="1" x14ac:dyDescent="0.2">
      <c r="A3765" s="9">
        <v>39190</v>
      </c>
      <c r="B3765" s="10">
        <v>7.3952049999999998</v>
      </c>
      <c r="C3765" s="2">
        <v>4.5073470000000002</v>
      </c>
    </row>
    <row r="3766" spans="1:3" ht="12.95" customHeight="1" x14ac:dyDescent="0.2">
      <c r="A3766" s="9">
        <v>39191</v>
      </c>
      <c r="B3766" s="10">
        <v>7.4007329999999998</v>
      </c>
      <c r="C3766" s="2">
        <v>4.5167729999999997</v>
      </c>
    </row>
    <row r="3767" spans="1:3" ht="12.95" customHeight="1" x14ac:dyDescent="0.2">
      <c r="A3767" s="9">
        <v>39192</v>
      </c>
      <c r="B3767" s="10">
        <v>7.4031209999999996</v>
      </c>
      <c r="C3767" s="2">
        <v>4.530119</v>
      </c>
    </row>
    <row r="3768" spans="1:3" ht="12.95" customHeight="1" x14ac:dyDescent="0.2">
      <c r="A3768" s="9">
        <v>39193</v>
      </c>
      <c r="B3768" s="10">
        <v>7.4088440000000002</v>
      </c>
      <c r="C3768" s="2">
        <v>4.5107119999999998</v>
      </c>
    </row>
    <row r="3769" spans="1:3" ht="12.95" customHeight="1" x14ac:dyDescent="0.2">
      <c r="A3769" s="9">
        <v>39194</v>
      </c>
      <c r="B3769" s="10">
        <v>7.4088440000000002</v>
      </c>
      <c r="C3769" s="2">
        <v>4.5107119999999998</v>
      </c>
    </row>
    <row r="3770" spans="1:3" ht="12.95" customHeight="1" x14ac:dyDescent="0.2">
      <c r="A3770" s="9">
        <v>39195</v>
      </c>
      <c r="B3770" s="10">
        <v>7.4088440000000002</v>
      </c>
      <c r="C3770" s="2">
        <v>4.5107119999999998</v>
      </c>
    </row>
    <row r="3771" spans="1:3" ht="12.95" customHeight="1" x14ac:dyDescent="0.2">
      <c r="A3771" s="9">
        <v>39196</v>
      </c>
      <c r="B3771" s="10">
        <v>7.4022920000000001</v>
      </c>
      <c r="C3771" s="2">
        <v>4.5113919999999998</v>
      </c>
    </row>
    <row r="3772" spans="1:3" ht="12.95" customHeight="1" x14ac:dyDescent="0.2">
      <c r="A3772" s="9">
        <v>39197</v>
      </c>
      <c r="B3772" s="10">
        <v>7.3982320000000001</v>
      </c>
      <c r="C3772" s="2">
        <v>4.51966</v>
      </c>
    </row>
    <row r="3773" spans="1:3" ht="12.95" customHeight="1" x14ac:dyDescent="0.2">
      <c r="A3773" s="9">
        <v>39198</v>
      </c>
      <c r="B3773" s="10">
        <v>7.388865</v>
      </c>
      <c r="C3773" s="2">
        <v>4.5029339999999998</v>
      </c>
    </row>
    <row r="3774" spans="1:3" ht="12.95" customHeight="1" x14ac:dyDescent="0.2">
      <c r="A3774" s="9">
        <v>39199</v>
      </c>
      <c r="B3774" s="10">
        <v>7.3771040000000001</v>
      </c>
      <c r="C3774" s="2">
        <v>4.4889279999999996</v>
      </c>
    </row>
    <row r="3775" spans="1:3" ht="12.95" customHeight="1" x14ac:dyDescent="0.2">
      <c r="A3775" s="9">
        <v>39200</v>
      </c>
      <c r="B3775" s="10">
        <v>7.3728400000000001</v>
      </c>
      <c r="C3775" s="2">
        <v>4.4860600000000002</v>
      </c>
    </row>
    <row r="3776" spans="1:3" ht="12.95" customHeight="1" x14ac:dyDescent="0.2">
      <c r="A3776" s="9">
        <v>39201</v>
      </c>
      <c r="B3776" s="10">
        <v>7.3728400000000001</v>
      </c>
      <c r="C3776" s="2">
        <v>4.4860600000000002</v>
      </c>
    </row>
    <row r="3777" spans="1:3" ht="12.95" customHeight="1" x14ac:dyDescent="0.2">
      <c r="A3777" s="9">
        <v>39202</v>
      </c>
      <c r="B3777" s="10">
        <v>7.3728400000000001</v>
      </c>
      <c r="C3777" s="2">
        <v>4.4860600000000002</v>
      </c>
    </row>
    <row r="3778" spans="1:3" ht="12.95" customHeight="1" x14ac:dyDescent="0.2">
      <c r="A3778" s="9">
        <v>39203</v>
      </c>
      <c r="B3778" s="10">
        <v>7.36775</v>
      </c>
      <c r="C3778" s="2">
        <v>4.4802369999999998</v>
      </c>
    </row>
    <row r="3779" spans="1:3" ht="12.95" customHeight="1" x14ac:dyDescent="0.2">
      <c r="A3779" s="9">
        <v>39204</v>
      </c>
      <c r="B3779" s="10">
        <v>7.36775</v>
      </c>
      <c r="C3779" s="2">
        <v>4.4802369999999998</v>
      </c>
    </row>
    <row r="3780" spans="1:3" ht="12.95" customHeight="1" x14ac:dyDescent="0.2">
      <c r="A3780" s="9">
        <v>39205</v>
      </c>
      <c r="B3780" s="10">
        <v>7.3658700000000001</v>
      </c>
      <c r="C3780" s="2">
        <v>4.4579500000000003</v>
      </c>
    </row>
    <row r="3781" spans="1:3" ht="12.95" customHeight="1" x14ac:dyDescent="0.2">
      <c r="A3781" s="9">
        <v>39206</v>
      </c>
      <c r="B3781" s="10">
        <v>7.3611519999999997</v>
      </c>
      <c r="C3781" s="2">
        <v>4.4672609999999997</v>
      </c>
    </row>
    <row r="3782" spans="1:3" ht="12.95" customHeight="1" x14ac:dyDescent="0.2">
      <c r="A3782" s="9">
        <v>39207</v>
      </c>
      <c r="B3782" s="10">
        <v>7.342435</v>
      </c>
      <c r="C3782" s="2">
        <v>4.4553609999999999</v>
      </c>
    </row>
    <row r="3783" spans="1:3" ht="12.95" customHeight="1" x14ac:dyDescent="0.2">
      <c r="A3783" s="9">
        <v>39208</v>
      </c>
      <c r="B3783" s="10">
        <v>7.342435</v>
      </c>
      <c r="C3783" s="2">
        <v>4.4553609999999999</v>
      </c>
    </row>
    <row r="3784" spans="1:3" ht="12.95" customHeight="1" x14ac:dyDescent="0.2">
      <c r="A3784" s="9">
        <v>39209</v>
      </c>
      <c r="B3784" s="10">
        <v>7.342435</v>
      </c>
      <c r="C3784" s="2">
        <v>4.4553609999999999</v>
      </c>
    </row>
    <row r="3785" spans="1:3" ht="12.95" customHeight="1" x14ac:dyDescent="0.2">
      <c r="A3785" s="9">
        <v>39210</v>
      </c>
      <c r="B3785" s="10">
        <v>7.3425649999999996</v>
      </c>
      <c r="C3785" s="2">
        <v>4.4613959999999997</v>
      </c>
    </row>
    <row r="3786" spans="1:3" ht="12.95" customHeight="1" x14ac:dyDescent="0.2">
      <c r="A3786" s="9">
        <v>39211</v>
      </c>
      <c r="B3786" s="10">
        <v>7.3395669999999997</v>
      </c>
      <c r="C3786" s="2">
        <v>4.4490309999999997</v>
      </c>
    </row>
    <row r="3787" spans="1:3" ht="12.95" customHeight="1" x14ac:dyDescent="0.2">
      <c r="A3787" s="9">
        <v>39212</v>
      </c>
      <c r="B3787" s="10">
        <v>7.3420880000000004</v>
      </c>
      <c r="C3787" s="2">
        <v>4.4527190000000001</v>
      </c>
    </row>
    <row r="3788" spans="1:3" ht="12.95" customHeight="1" x14ac:dyDescent="0.2">
      <c r="A3788" s="9">
        <v>39213</v>
      </c>
      <c r="B3788" s="10">
        <v>7.3363820000000004</v>
      </c>
      <c r="C3788" s="2">
        <v>4.4506079999999999</v>
      </c>
    </row>
    <row r="3789" spans="1:3" ht="12.95" customHeight="1" x14ac:dyDescent="0.2">
      <c r="A3789" s="9">
        <v>39214</v>
      </c>
      <c r="B3789" s="10">
        <v>7.3279160000000001</v>
      </c>
      <c r="C3789" s="2">
        <v>4.4627990000000004</v>
      </c>
    </row>
    <row r="3790" spans="1:3" ht="12.95" customHeight="1" x14ac:dyDescent="0.2">
      <c r="A3790" s="9">
        <v>39215</v>
      </c>
      <c r="B3790" s="10">
        <v>7.3279160000000001</v>
      </c>
      <c r="C3790" s="2">
        <v>4.4627990000000004</v>
      </c>
    </row>
    <row r="3791" spans="1:3" ht="12.95" customHeight="1" x14ac:dyDescent="0.2">
      <c r="A3791" s="9">
        <v>39216</v>
      </c>
      <c r="B3791" s="10">
        <v>7.3279160000000001</v>
      </c>
      <c r="C3791" s="2">
        <v>4.4627990000000004</v>
      </c>
    </row>
    <row r="3792" spans="1:3" ht="12.95" customHeight="1" x14ac:dyDescent="0.2">
      <c r="A3792" s="9">
        <v>39217</v>
      </c>
      <c r="B3792" s="10">
        <v>7.3227989999999998</v>
      </c>
      <c r="C3792" s="2">
        <v>4.4326869999999996</v>
      </c>
    </row>
    <row r="3793" spans="1:3" ht="12.95" customHeight="1" x14ac:dyDescent="0.2">
      <c r="A3793" s="9">
        <v>39218</v>
      </c>
      <c r="B3793" s="10">
        <v>7.319553</v>
      </c>
      <c r="C3793" s="2">
        <v>4.4387829999999999</v>
      </c>
    </row>
    <row r="3794" spans="1:3" ht="12.95" customHeight="1" x14ac:dyDescent="0.2">
      <c r="A3794" s="9">
        <v>39219</v>
      </c>
      <c r="B3794" s="10">
        <v>7.3158329999999996</v>
      </c>
      <c r="C3794" s="2">
        <v>4.4265949999999998</v>
      </c>
    </row>
    <row r="3795" spans="1:3" ht="12.95" customHeight="1" x14ac:dyDescent="0.2">
      <c r="A3795" s="9">
        <v>39220</v>
      </c>
      <c r="B3795" s="10">
        <v>7.3253459999999997</v>
      </c>
      <c r="C3795" s="2">
        <v>4.4277959999999998</v>
      </c>
    </row>
    <row r="3796" spans="1:3" ht="12.95" customHeight="1" x14ac:dyDescent="0.2">
      <c r="A3796" s="9">
        <v>39221</v>
      </c>
      <c r="B3796" s="10">
        <v>7.327229</v>
      </c>
      <c r="C3796" s="2">
        <v>4.4292020000000001</v>
      </c>
    </row>
    <row r="3797" spans="1:3" ht="12.95" customHeight="1" x14ac:dyDescent="0.2">
      <c r="A3797" s="9">
        <v>39222</v>
      </c>
      <c r="B3797" s="10">
        <v>7.327229</v>
      </c>
      <c r="C3797" s="2">
        <v>4.4292020000000001</v>
      </c>
    </row>
    <row r="3798" spans="1:3" ht="12.95" customHeight="1" x14ac:dyDescent="0.2">
      <c r="A3798" s="9">
        <v>39223</v>
      </c>
      <c r="B3798" s="10">
        <v>7.327229</v>
      </c>
      <c r="C3798" s="2">
        <v>4.4292020000000001</v>
      </c>
    </row>
    <row r="3799" spans="1:3" ht="12.95" customHeight="1" x14ac:dyDescent="0.2">
      <c r="A3799" s="9">
        <v>39224</v>
      </c>
      <c r="B3799" s="10">
        <v>7.3233889999999997</v>
      </c>
      <c r="C3799" s="2">
        <v>4.417535</v>
      </c>
    </row>
    <row r="3800" spans="1:3" ht="12.95" customHeight="1" x14ac:dyDescent="0.2">
      <c r="A3800" s="9">
        <v>39225</v>
      </c>
      <c r="B3800" s="10">
        <v>7.3216929999999998</v>
      </c>
      <c r="C3800" s="2">
        <v>4.4223800000000004</v>
      </c>
    </row>
    <row r="3801" spans="1:3" ht="12.95" customHeight="1" x14ac:dyDescent="0.2">
      <c r="A3801" s="9">
        <v>39226</v>
      </c>
      <c r="B3801" s="10">
        <v>7.3195379999999997</v>
      </c>
      <c r="C3801" s="2">
        <v>4.4301769999999996</v>
      </c>
    </row>
    <row r="3802" spans="1:3" ht="12.95" customHeight="1" x14ac:dyDescent="0.2">
      <c r="A3802" s="9">
        <v>39227</v>
      </c>
      <c r="B3802" s="10">
        <v>7.3120099999999999</v>
      </c>
      <c r="C3802" s="2">
        <v>4.4283010000000003</v>
      </c>
    </row>
    <row r="3803" spans="1:3" ht="12.95" customHeight="1" x14ac:dyDescent="0.2">
      <c r="A3803" s="9">
        <v>39228</v>
      </c>
      <c r="B3803" s="10">
        <v>7.314273</v>
      </c>
      <c r="C3803" s="2">
        <v>4.4369259999999997</v>
      </c>
    </row>
    <row r="3804" spans="1:3" ht="12.95" customHeight="1" x14ac:dyDescent="0.2">
      <c r="A3804" s="9">
        <v>39229</v>
      </c>
      <c r="B3804" s="10">
        <v>7.314273</v>
      </c>
      <c r="C3804" s="2">
        <v>4.4369259999999997</v>
      </c>
    </row>
    <row r="3805" spans="1:3" ht="12.95" customHeight="1" x14ac:dyDescent="0.2">
      <c r="A3805" s="9">
        <v>39230</v>
      </c>
      <c r="B3805" s="10">
        <v>7.314273</v>
      </c>
      <c r="C3805" s="2">
        <v>4.4369259999999997</v>
      </c>
    </row>
    <row r="3806" spans="1:3" ht="12.95" customHeight="1" x14ac:dyDescent="0.2">
      <c r="A3806" s="9">
        <v>39231</v>
      </c>
      <c r="B3806" s="10">
        <v>7.3142300000000002</v>
      </c>
      <c r="C3806" s="2">
        <v>4.4264279999999996</v>
      </c>
    </row>
    <row r="3807" spans="1:3" ht="12.95" customHeight="1" x14ac:dyDescent="0.2">
      <c r="A3807" s="9">
        <v>39232</v>
      </c>
      <c r="B3807" s="10">
        <v>7.3094970000000004</v>
      </c>
      <c r="C3807" s="2">
        <v>4.43161</v>
      </c>
    </row>
    <row r="3808" spans="1:3" ht="12.95" customHeight="1" x14ac:dyDescent="0.2">
      <c r="A3808" s="9">
        <v>39233</v>
      </c>
      <c r="B3808" s="10">
        <v>7.3086339999999996</v>
      </c>
      <c r="C3808" s="2">
        <v>4.4394299999999998</v>
      </c>
    </row>
    <row r="3809" spans="1:3" ht="12.95" customHeight="1" x14ac:dyDescent="0.2">
      <c r="A3809" s="9">
        <v>39234</v>
      </c>
      <c r="B3809" s="10">
        <v>7.3053710000000001</v>
      </c>
      <c r="C3809" s="2">
        <v>4.4344849999999996</v>
      </c>
    </row>
    <row r="3810" spans="1:3" ht="12.95" customHeight="1" x14ac:dyDescent="0.2">
      <c r="A3810" s="9">
        <v>39235</v>
      </c>
      <c r="B3810" s="10">
        <v>7.3118949999999998</v>
      </c>
      <c r="C3810" s="2">
        <v>4.429036</v>
      </c>
    </row>
    <row r="3811" spans="1:3" ht="12.95" customHeight="1" x14ac:dyDescent="0.2">
      <c r="A3811" s="9">
        <v>39236</v>
      </c>
      <c r="B3811" s="10">
        <v>7.3118949999999998</v>
      </c>
      <c r="C3811" s="2">
        <v>4.429036</v>
      </c>
    </row>
    <row r="3812" spans="1:3" ht="12.95" customHeight="1" x14ac:dyDescent="0.2">
      <c r="A3812" s="9">
        <v>39237</v>
      </c>
      <c r="B3812" s="10">
        <v>7.3118949999999998</v>
      </c>
      <c r="C3812" s="2">
        <v>4.429036</v>
      </c>
    </row>
    <row r="3813" spans="1:3" ht="12.95" customHeight="1" x14ac:dyDescent="0.2">
      <c r="A3813" s="9">
        <v>39238</v>
      </c>
      <c r="B3813" s="10">
        <v>7.3083479999999996</v>
      </c>
      <c r="C3813" s="2">
        <v>4.4263510000000004</v>
      </c>
    </row>
    <row r="3814" spans="1:3" ht="12.95" customHeight="1" x14ac:dyDescent="0.2">
      <c r="A3814" s="9">
        <v>39239</v>
      </c>
      <c r="B3814" s="10">
        <v>7.3287490000000002</v>
      </c>
      <c r="C3814" s="2">
        <v>4.4413970000000003</v>
      </c>
    </row>
    <row r="3815" spans="1:3" ht="12.95" customHeight="1" x14ac:dyDescent="0.2">
      <c r="A3815" s="9">
        <v>39240</v>
      </c>
      <c r="B3815" s="10">
        <v>7.3446410000000002</v>
      </c>
      <c r="C3815" s="2">
        <v>4.4599469999999997</v>
      </c>
    </row>
    <row r="3816" spans="1:3" ht="12.95" customHeight="1" x14ac:dyDescent="0.2">
      <c r="A3816" s="9">
        <v>39241</v>
      </c>
      <c r="B3816" s="10">
        <v>7.3446410000000002</v>
      </c>
      <c r="C3816" s="2">
        <v>4.4599469999999997</v>
      </c>
    </row>
    <row r="3817" spans="1:3" ht="12.95" customHeight="1" x14ac:dyDescent="0.2">
      <c r="A3817" s="9">
        <v>39242</v>
      </c>
      <c r="B3817" s="10">
        <v>7.3428630000000004</v>
      </c>
      <c r="C3817" s="2">
        <v>4.4648320000000004</v>
      </c>
    </row>
    <row r="3818" spans="1:3" ht="12.95" customHeight="1" x14ac:dyDescent="0.2">
      <c r="A3818" s="9">
        <v>39243</v>
      </c>
      <c r="B3818" s="10">
        <v>7.3428630000000004</v>
      </c>
      <c r="C3818" s="2">
        <v>4.4648320000000004</v>
      </c>
    </row>
    <row r="3819" spans="1:3" ht="12.95" customHeight="1" x14ac:dyDescent="0.2">
      <c r="A3819" s="9">
        <v>39244</v>
      </c>
      <c r="B3819" s="10">
        <v>7.3428630000000004</v>
      </c>
      <c r="C3819" s="2">
        <v>4.4648320000000004</v>
      </c>
    </row>
    <row r="3820" spans="1:3" ht="12.95" customHeight="1" x14ac:dyDescent="0.2">
      <c r="A3820" s="9">
        <v>39245</v>
      </c>
      <c r="B3820" s="10">
        <v>7.3412459999999999</v>
      </c>
      <c r="C3820" s="2">
        <v>4.4433160000000003</v>
      </c>
    </row>
    <row r="3821" spans="1:3" ht="12.95" customHeight="1" x14ac:dyDescent="0.2">
      <c r="A3821" s="9">
        <v>39246</v>
      </c>
      <c r="B3821" s="10">
        <v>7.3408930000000003</v>
      </c>
      <c r="C3821" s="2">
        <v>4.4331740000000002</v>
      </c>
    </row>
    <row r="3822" spans="1:3" ht="12.95" customHeight="1" x14ac:dyDescent="0.2">
      <c r="A3822" s="9">
        <v>39247</v>
      </c>
      <c r="B3822" s="10">
        <v>7.3301530000000001</v>
      </c>
      <c r="C3822" s="2">
        <v>4.4331129999999996</v>
      </c>
    </row>
    <row r="3823" spans="1:3" ht="12.95" customHeight="1" x14ac:dyDescent="0.2">
      <c r="A3823" s="9">
        <v>39248</v>
      </c>
      <c r="B3823" s="10">
        <v>7.332827</v>
      </c>
      <c r="C3823" s="2">
        <v>4.4280359999999996</v>
      </c>
    </row>
    <row r="3824" spans="1:3" ht="12.95" customHeight="1" x14ac:dyDescent="0.2">
      <c r="A3824" s="9">
        <v>39249</v>
      </c>
      <c r="B3824" s="10">
        <v>7.3396299999999997</v>
      </c>
      <c r="C3824" s="2">
        <v>4.4281329999999999</v>
      </c>
    </row>
    <row r="3825" spans="1:3" ht="12.95" customHeight="1" x14ac:dyDescent="0.2">
      <c r="A3825" s="9">
        <v>39250</v>
      </c>
      <c r="B3825" s="10">
        <v>7.3396299999999997</v>
      </c>
      <c r="C3825" s="2">
        <v>4.4281329999999999</v>
      </c>
    </row>
    <row r="3826" spans="1:3" ht="12.95" customHeight="1" x14ac:dyDescent="0.2">
      <c r="A3826" s="9">
        <v>39251</v>
      </c>
      <c r="B3826" s="10">
        <v>7.3396299999999997</v>
      </c>
      <c r="C3826" s="2">
        <v>4.4281329999999999</v>
      </c>
    </row>
    <row r="3827" spans="1:3" ht="12.95" customHeight="1" x14ac:dyDescent="0.2">
      <c r="A3827" s="9">
        <v>39252</v>
      </c>
      <c r="B3827" s="10">
        <v>7.341329</v>
      </c>
      <c r="C3827" s="2">
        <v>4.4150400000000003</v>
      </c>
    </row>
    <row r="3828" spans="1:3" ht="12.95" customHeight="1" x14ac:dyDescent="0.2">
      <c r="A3828" s="9">
        <v>39253</v>
      </c>
      <c r="B3828" s="10">
        <v>7.3394199999999996</v>
      </c>
      <c r="C3828" s="2">
        <v>4.4125649999999998</v>
      </c>
    </row>
    <row r="3829" spans="1:3" ht="12.95" customHeight="1" x14ac:dyDescent="0.2">
      <c r="A3829" s="9">
        <v>39254</v>
      </c>
      <c r="B3829" s="10">
        <v>7.3368469999999997</v>
      </c>
      <c r="C3829" s="2">
        <v>4.4142029999999997</v>
      </c>
    </row>
    <row r="3830" spans="1:3" ht="12.95" customHeight="1" x14ac:dyDescent="0.2">
      <c r="A3830" s="9">
        <v>39255</v>
      </c>
      <c r="B3830" s="10">
        <v>7.3316730000000003</v>
      </c>
      <c r="C3830" s="2">
        <v>4.413214</v>
      </c>
    </row>
    <row r="3831" spans="1:3" ht="12.95" customHeight="1" x14ac:dyDescent="0.2">
      <c r="A3831" s="9">
        <v>39256</v>
      </c>
      <c r="B3831" s="10">
        <v>7.3316730000000003</v>
      </c>
      <c r="C3831" s="2">
        <v>4.413214</v>
      </c>
    </row>
    <row r="3832" spans="1:3" ht="12.95" customHeight="1" x14ac:dyDescent="0.2">
      <c r="A3832" s="9">
        <v>39257</v>
      </c>
      <c r="B3832" s="10">
        <v>7.3316730000000003</v>
      </c>
      <c r="C3832" s="2">
        <v>4.413214</v>
      </c>
    </row>
    <row r="3833" spans="1:3" ht="12.95" customHeight="1" x14ac:dyDescent="0.2">
      <c r="A3833" s="9">
        <v>39258</v>
      </c>
      <c r="B3833" s="10">
        <v>7.3316730000000003</v>
      </c>
      <c r="C3833" s="2">
        <v>4.413214</v>
      </c>
    </row>
    <row r="3834" spans="1:3" ht="12.95" customHeight="1" x14ac:dyDescent="0.2">
      <c r="A3834" s="9">
        <v>39259</v>
      </c>
      <c r="B3834" s="10">
        <v>7.3316730000000003</v>
      </c>
      <c r="C3834" s="2">
        <v>4.413214</v>
      </c>
    </row>
    <row r="3835" spans="1:3" ht="12.95" customHeight="1" x14ac:dyDescent="0.2">
      <c r="A3835" s="9">
        <v>39260</v>
      </c>
      <c r="B3835" s="10">
        <v>7.3242390000000004</v>
      </c>
      <c r="C3835" s="2">
        <v>4.4292689999999997</v>
      </c>
    </row>
    <row r="3836" spans="1:3" ht="12.95" customHeight="1" x14ac:dyDescent="0.2">
      <c r="A3836" s="9">
        <v>39261</v>
      </c>
      <c r="B3836" s="10">
        <v>7.3138620000000003</v>
      </c>
      <c r="C3836" s="2">
        <v>4.4294219999999997</v>
      </c>
    </row>
    <row r="3837" spans="1:3" ht="12.95" customHeight="1" x14ac:dyDescent="0.2">
      <c r="A3837" s="9">
        <v>39262</v>
      </c>
      <c r="B3837" s="10">
        <v>7.3041650000000002</v>
      </c>
      <c r="C3837" s="2">
        <v>4.416595</v>
      </c>
    </row>
    <row r="3838" spans="1:3" ht="12.95" customHeight="1" x14ac:dyDescent="0.2">
      <c r="A3838" s="9">
        <v>39263</v>
      </c>
      <c r="B3838" s="10">
        <v>7.3032180000000002</v>
      </c>
      <c r="C3838" s="2">
        <v>4.4074939999999998</v>
      </c>
    </row>
    <row r="3839" spans="1:3" ht="12.95" customHeight="1" x14ac:dyDescent="0.2">
      <c r="A3839" s="9">
        <v>39264</v>
      </c>
      <c r="B3839" s="14">
        <v>7.3032180000000002</v>
      </c>
      <c r="C3839" s="2">
        <v>4.4074939999999998</v>
      </c>
    </row>
    <row r="3840" spans="1:3" ht="12.95" customHeight="1" x14ac:dyDescent="0.2">
      <c r="A3840" s="9">
        <v>39265</v>
      </c>
      <c r="B3840" s="14">
        <v>7.3032180000000002</v>
      </c>
      <c r="C3840" s="2">
        <v>4.4074939999999998</v>
      </c>
    </row>
    <row r="3841" spans="1:3" ht="12.95" customHeight="1" x14ac:dyDescent="0.2">
      <c r="A3841" s="9">
        <v>39266</v>
      </c>
      <c r="B3841" s="14">
        <v>7.3010650000000004</v>
      </c>
      <c r="C3841" s="2">
        <v>4.4305269999999997</v>
      </c>
    </row>
    <row r="3842" spans="1:3" ht="12.95" customHeight="1" x14ac:dyDescent="0.2">
      <c r="A3842" s="9">
        <v>39267</v>
      </c>
      <c r="B3842" s="14">
        <v>7.3018470000000004</v>
      </c>
      <c r="C3842" s="2">
        <v>4.4135920000000004</v>
      </c>
    </row>
    <row r="3843" spans="1:3" ht="12.95" customHeight="1" x14ac:dyDescent="0.2">
      <c r="A3843" s="9">
        <v>39268</v>
      </c>
      <c r="B3843" s="14">
        <v>7.3052229999999998</v>
      </c>
      <c r="C3843" s="2">
        <v>4.4103009999999996</v>
      </c>
    </row>
    <row r="3844" spans="1:3" ht="12.95" customHeight="1" x14ac:dyDescent="0.2">
      <c r="A3844" s="9">
        <v>39269</v>
      </c>
      <c r="B3844" s="14">
        <v>7.3033380000000001</v>
      </c>
      <c r="C3844" s="2">
        <v>4.4184999999999999</v>
      </c>
    </row>
    <row r="3845" spans="1:3" ht="12.95" customHeight="1" x14ac:dyDescent="0.2">
      <c r="A3845" s="9">
        <v>39270</v>
      </c>
      <c r="B3845" s="14">
        <v>7.3060989999999997</v>
      </c>
      <c r="C3845" s="2">
        <v>4.4052449999999999</v>
      </c>
    </row>
    <row r="3846" spans="1:3" ht="12.95" customHeight="1" x14ac:dyDescent="0.2">
      <c r="A3846" s="9">
        <v>39271</v>
      </c>
      <c r="B3846" s="14">
        <v>7.3060989999999997</v>
      </c>
      <c r="C3846" s="2">
        <v>4.4052449999999999</v>
      </c>
    </row>
    <row r="3847" spans="1:3" ht="12.95" customHeight="1" x14ac:dyDescent="0.2">
      <c r="A3847" s="9">
        <v>39272</v>
      </c>
      <c r="B3847" s="14">
        <v>7.3060989999999997</v>
      </c>
      <c r="C3847" s="2">
        <v>4.4052449999999999</v>
      </c>
    </row>
    <row r="3848" spans="1:3" ht="12.95" customHeight="1" x14ac:dyDescent="0.2">
      <c r="A3848" s="9">
        <v>39273</v>
      </c>
      <c r="B3848" s="14">
        <v>7.3012269999999999</v>
      </c>
      <c r="C3848" s="2">
        <v>4.4044319999999999</v>
      </c>
    </row>
    <row r="3849" spans="1:3" ht="12.95" customHeight="1" x14ac:dyDescent="0.2">
      <c r="A3849" s="9">
        <v>39274</v>
      </c>
      <c r="B3849" s="14">
        <v>7.2964019999999996</v>
      </c>
      <c r="C3849" s="2">
        <v>4.4063059999999998</v>
      </c>
    </row>
    <row r="3850" spans="1:3" ht="12.95" customHeight="1" x14ac:dyDescent="0.2">
      <c r="A3850" s="9">
        <v>39275</v>
      </c>
      <c r="B3850" s="14">
        <v>7.2881020000000003</v>
      </c>
      <c r="C3850" s="2">
        <v>4.4050180000000001</v>
      </c>
    </row>
    <row r="3851" spans="1:3" ht="12.95" customHeight="1" x14ac:dyDescent="0.2">
      <c r="A3851" s="9">
        <v>39276</v>
      </c>
      <c r="B3851" s="14">
        <v>7.2856019999999999</v>
      </c>
      <c r="C3851" s="2">
        <v>4.396598</v>
      </c>
    </row>
    <row r="3852" spans="1:3" ht="12.95" customHeight="1" x14ac:dyDescent="0.2">
      <c r="A3852" s="9">
        <v>39277</v>
      </c>
      <c r="B3852" s="14">
        <v>7.2918469999999997</v>
      </c>
      <c r="C3852" s="2">
        <v>4.3990390000000001</v>
      </c>
    </row>
    <row r="3853" spans="1:3" ht="12.95" customHeight="1" x14ac:dyDescent="0.2">
      <c r="A3853" s="9">
        <v>39278</v>
      </c>
      <c r="B3853" s="14">
        <v>7.2918469999999997</v>
      </c>
      <c r="C3853" s="2">
        <v>4.3990390000000001</v>
      </c>
    </row>
    <row r="3854" spans="1:3" ht="12.95" customHeight="1" x14ac:dyDescent="0.2">
      <c r="A3854" s="9">
        <v>39279</v>
      </c>
      <c r="B3854" s="14">
        <v>7.2918469999999997</v>
      </c>
      <c r="C3854" s="2">
        <v>4.3990390000000001</v>
      </c>
    </row>
    <row r="3855" spans="1:3" ht="12.95" customHeight="1" x14ac:dyDescent="0.2">
      <c r="A3855" s="9">
        <v>39280</v>
      </c>
      <c r="B3855" s="14">
        <v>7.2867519999999999</v>
      </c>
      <c r="C3855" s="2">
        <v>4.3999470000000001</v>
      </c>
    </row>
    <row r="3856" spans="1:3" ht="12.95" customHeight="1" x14ac:dyDescent="0.2">
      <c r="A3856" s="9">
        <v>39281</v>
      </c>
      <c r="B3856" s="14">
        <v>7.2789650000000004</v>
      </c>
      <c r="C3856" s="2">
        <v>4.4026889999999996</v>
      </c>
    </row>
    <row r="3857" spans="1:3" ht="12.95" customHeight="1" x14ac:dyDescent="0.2">
      <c r="A3857" s="9">
        <v>39282</v>
      </c>
      <c r="B3857" s="14">
        <v>7.2854570000000001</v>
      </c>
      <c r="C3857" s="2">
        <v>4.3981029999999999</v>
      </c>
    </row>
    <row r="3858" spans="1:3" ht="12.95" customHeight="1" x14ac:dyDescent="0.2">
      <c r="A3858" s="9">
        <v>39283</v>
      </c>
      <c r="B3858" s="14">
        <v>7.2816429999999999</v>
      </c>
      <c r="C3858" s="2">
        <v>4.3907639999999999</v>
      </c>
    </row>
    <row r="3859" spans="1:3" ht="12.95" customHeight="1" x14ac:dyDescent="0.2">
      <c r="A3859" s="9">
        <v>39284</v>
      </c>
      <c r="B3859" s="14">
        <v>7.2828270000000002</v>
      </c>
      <c r="C3859" s="2">
        <v>4.3824930000000002</v>
      </c>
    </row>
    <row r="3860" spans="1:3" ht="12.95" customHeight="1" x14ac:dyDescent="0.2">
      <c r="A3860" s="9">
        <v>39285</v>
      </c>
      <c r="B3860" s="14">
        <v>7.2828270000000002</v>
      </c>
      <c r="C3860" s="2">
        <v>4.3824930000000002</v>
      </c>
    </row>
    <row r="3861" spans="1:3" ht="12.95" customHeight="1" x14ac:dyDescent="0.2">
      <c r="A3861" s="9">
        <v>39286</v>
      </c>
      <c r="B3861" s="14">
        <v>7.2828270000000002</v>
      </c>
      <c r="C3861" s="2">
        <v>4.3824930000000002</v>
      </c>
    </row>
    <row r="3862" spans="1:3" ht="12.95" customHeight="1" x14ac:dyDescent="0.2">
      <c r="A3862" s="9">
        <v>39287</v>
      </c>
      <c r="B3862" s="14">
        <v>7.285012</v>
      </c>
      <c r="C3862" s="2">
        <v>4.3830169999999997</v>
      </c>
    </row>
    <row r="3863" spans="1:3" ht="12.95" customHeight="1" x14ac:dyDescent="0.2">
      <c r="A3863" s="9">
        <v>39288</v>
      </c>
      <c r="B3863" s="14">
        <v>7.2832439999999998</v>
      </c>
      <c r="C3863" s="2">
        <v>4.3743210000000001</v>
      </c>
    </row>
    <row r="3864" spans="1:3" ht="12.95" customHeight="1" x14ac:dyDescent="0.2">
      <c r="A3864" s="9">
        <v>39289</v>
      </c>
      <c r="B3864" s="14">
        <v>7.2827570000000001</v>
      </c>
      <c r="C3864" s="2">
        <v>4.3724530000000001</v>
      </c>
    </row>
    <row r="3865" spans="1:3" ht="12.95" customHeight="1" x14ac:dyDescent="0.2">
      <c r="A3865" s="9">
        <v>39290</v>
      </c>
      <c r="B3865" s="14">
        <v>7.2839270000000003</v>
      </c>
      <c r="C3865" s="2">
        <v>4.3765710000000002</v>
      </c>
    </row>
    <row r="3866" spans="1:3" ht="12.95" customHeight="1" x14ac:dyDescent="0.2">
      <c r="A3866" s="9">
        <v>39291</v>
      </c>
      <c r="B3866" s="14">
        <v>7.2878059999999998</v>
      </c>
      <c r="C3866" s="2">
        <v>4.4048389999999999</v>
      </c>
    </row>
    <row r="3867" spans="1:3" ht="12.95" customHeight="1" x14ac:dyDescent="0.2">
      <c r="A3867" s="9">
        <v>39292</v>
      </c>
      <c r="B3867" s="14">
        <v>7.2878059999999998</v>
      </c>
      <c r="C3867" s="2">
        <v>4.4048389999999999</v>
      </c>
    </row>
    <row r="3868" spans="1:3" ht="12.95" customHeight="1" x14ac:dyDescent="0.2">
      <c r="A3868" s="9">
        <v>39293</v>
      </c>
      <c r="B3868" s="14">
        <v>7.2878059999999998</v>
      </c>
      <c r="C3868" s="2">
        <v>4.4048389999999999</v>
      </c>
    </row>
    <row r="3869" spans="1:3" ht="12.95" customHeight="1" x14ac:dyDescent="0.2">
      <c r="A3869" s="9">
        <v>39294</v>
      </c>
      <c r="B3869" s="10">
        <v>7.2973299999999997</v>
      </c>
      <c r="C3869" s="2">
        <v>4.4355279999999997</v>
      </c>
    </row>
    <row r="3870" spans="1:3" ht="12.95" customHeight="1" x14ac:dyDescent="0.2">
      <c r="A3870" s="9">
        <v>39295</v>
      </c>
      <c r="B3870" s="14">
        <v>7.3075190000000001</v>
      </c>
      <c r="C3870" s="2">
        <v>4.4242410000000003</v>
      </c>
    </row>
    <row r="3871" spans="1:3" ht="12.95" customHeight="1" x14ac:dyDescent="0.2">
      <c r="A3871" s="9">
        <v>39296</v>
      </c>
      <c r="B3871" s="14">
        <v>7.3056720000000004</v>
      </c>
      <c r="C3871" s="2">
        <v>4.4595729999999998</v>
      </c>
    </row>
    <row r="3872" spans="1:3" ht="12.95" customHeight="1" x14ac:dyDescent="0.2">
      <c r="A3872" s="9">
        <v>39297</v>
      </c>
      <c r="B3872" s="14">
        <v>7.3070649999999997</v>
      </c>
      <c r="C3872" s="2">
        <v>4.4409049999999999</v>
      </c>
    </row>
    <row r="3873" spans="1:3" ht="12.95" customHeight="1" x14ac:dyDescent="0.2">
      <c r="A3873" s="9">
        <v>39298</v>
      </c>
      <c r="B3873" s="14">
        <v>7.3087299999999997</v>
      </c>
      <c r="C3873" s="2">
        <v>4.4279229999999998</v>
      </c>
    </row>
    <row r="3874" spans="1:3" ht="12.95" customHeight="1" x14ac:dyDescent="0.2">
      <c r="A3874" s="9">
        <v>39299</v>
      </c>
      <c r="B3874" s="14">
        <v>7.3087299999999997</v>
      </c>
      <c r="C3874" s="2">
        <v>4.4279229999999998</v>
      </c>
    </row>
    <row r="3875" spans="1:3" ht="12.95" customHeight="1" x14ac:dyDescent="0.2">
      <c r="A3875" s="9">
        <v>39300</v>
      </c>
      <c r="B3875" s="14">
        <v>7.3087299999999997</v>
      </c>
      <c r="C3875" s="2">
        <v>4.4279229999999998</v>
      </c>
    </row>
    <row r="3876" spans="1:3" ht="12.95" customHeight="1" x14ac:dyDescent="0.2">
      <c r="A3876" s="9">
        <v>39301</v>
      </c>
      <c r="B3876" s="14">
        <v>7.3075869999999998</v>
      </c>
      <c r="C3876" s="2">
        <v>4.460197</v>
      </c>
    </row>
    <row r="3877" spans="1:3" ht="12.95" customHeight="1" x14ac:dyDescent="0.2">
      <c r="A3877" s="9">
        <v>39302</v>
      </c>
      <c r="B3877" s="14">
        <v>7.3044469999999997</v>
      </c>
      <c r="C3877" s="2">
        <v>4.4452569999999998</v>
      </c>
    </row>
    <row r="3878" spans="1:3" ht="12.95" customHeight="1" x14ac:dyDescent="0.2">
      <c r="A3878" s="9">
        <v>39303</v>
      </c>
      <c r="B3878" s="14">
        <v>7.3016249999999996</v>
      </c>
      <c r="C3878" s="2">
        <v>4.4384079999999999</v>
      </c>
    </row>
    <row r="3879" spans="1:3" ht="12.95" customHeight="1" x14ac:dyDescent="0.2">
      <c r="A3879" s="9">
        <v>39304</v>
      </c>
      <c r="B3879" s="14">
        <v>7.3049489999999997</v>
      </c>
      <c r="C3879" s="2">
        <v>4.4444809999999997</v>
      </c>
    </row>
    <row r="3880" spans="1:3" ht="12.95" customHeight="1" x14ac:dyDescent="0.2">
      <c r="A3880" s="9">
        <v>39305</v>
      </c>
      <c r="B3880" s="14">
        <v>7.3064650000000002</v>
      </c>
      <c r="C3880" s="2">
        <v>4.4668739999999998</v>
      </c>
    </row>
    <row r="3881" spans="1:3" ht="12.95" customHeight="1" x14ac:dyDescent="0.2">
      <c r="A3881" s="9">
        <v>39306</v>
      </c>
      <c r="B3881" s="14">
        <v>7.3064650000000002</v>
      </c>
      <c r="C3881" s="2">
        <v>4.4668739999999998</v>
      </c>
    </row>
    <row r="3882" spans="1:3" ht="12.95" customHeight="1" x14ac:dyDescent="0.2">
      <c r="A3882" s="9">
        <v>39307</v>
      </c>
      <c r="B3882" s="14">
        <v>7.3064650000000002</v>
      </c>
      <c r="C3882" s="2">
        <v>4.4668739999999998</v>
      </c>
    </row>
    <row r="3883" spans="1:3" ht="12.95" customHeight="1" x14ac:dyDescent="0.2">
      <c r="A3883" s="9">
        <v>39308</v>
      </c>
      <c r="B3883" s="14">
        <v>7.3041200000000002</v>
      </c>
      <c r="C3883" s="2">
        <v>4.4646210000000002</v>
      </c>
    </row>
    <row r="3884" spans="1:3" ht="12.95" customHeight="1" x14ac:dyDescent="0.2">
      <c r="A3884" s="9">
        <v>39309</v>
      </c>
      <c r="B3884" s="14">
        <v>7.3010679999999999</v>
      </c>
      <c r="C3884" s="2">
        <v>4.4499709999999997</v>
      </c>
    </row>
    <row r="3885" spans="1:3" ht="12.95" customHeight="1" x14ac:dyDescent="0.2">
      <c r="A3885" s="9">
        <v>39310</v>
      </c>
      <c r="B3885" s="14">
        <v>7.3010679999999999</v>
      </c>
      <c r="C3885" s="2">
        <v>4.4499709999999997</v>
      </c>
    </row>
    <row r="3886" spans="1:3" ht="12.95" customHeight="1" x14ac:dyDescent="0.2">
      <c r="A3886" s="9">
        <v>39311</v>
      </c>
      <c r="B3886" s="14">
        <v>7.2998409999999998</v>
      </c>
      <c r="C3886" s="2">
        <v>4.4710239999999999</v>
      </c>
    </row>
    <row r="3887" spans="1:3" ht="12.95" customHeight="1" x14ac:dyDescent="0.2">
      <c r="A3887" s="9">
        <v>39312</v>
      </c>
      <c r="B3887" s="14">
        <v>7.3030600000000003</v>
      </c>
      <c r="C3887" s="2">
        <v>4.5055589999999999</v>
      </c>
    </row>
    <row r="3888" spans="1:3" ht="12.95" customHeight="1" x14ac:dyDescent="0.2">
      <c r="A3888" s="9">
        <v>39313</v>
      </c>
      <c r="B3888" s="14">
        <v>7.3030600000000003</v>
      </c>
      <c r="C3888" s="2">
        <v>4.5055589999999999</v>
      </c>
    </row>
    <row r="3889" spans="1:3" ht="12.95" customHeight="1" x14ac:dyDescent="0.2">
      <c r="A3889" s="9">
        <v>39314</v>
      </c>
      <c r="B3889" s="14">
        <v>7.3030600000000003</v>
      </c>
      <c r="C3889" s="2">
        <v>4.5055589999999999</v>
      </c>
    </row>
    <row r="3890" spans="1:3" ht="12.95" customHeight="1" x14ac:dyDescent="0.2">
      <c r="A3890" s="9">
        <v>39315</v>
      </c>
      <c r="B3890" s="14">
        <v>7.3221749999999997</v>
      </c>
      <c r="C3890" s="2">
        <v>4.4954409999999996</v>
      </c>
    </row>
    <row r="3891" spans="1:3" ht="12.95" customHeight="1" x14ac:dyDescent="0.2">
      <c r="A3891" s="9">
        <v>39316</v>
      </c>
      <c r="B3891" s="14">
        <v>7.3141129999999999</v>
      </c>
      <c r="C3891" s="2">
        <v>4.5087619999999999</v>
      </c>
    </row>
    <row r="3892" spans="1:3" ht="12.95" customHeight="1" x14ac:dyDescent="0.2">
      <c r="A3892" s="9">
        <v>39317</v>
      </c>
      <c r="B3892" s="14">
        <v>7.322317</v>
      </c>
      <c r="C3892" s="2">
        <v>4.4988429999999999</v>
      </c>
    </row>
    <row r="3893" spans="1:3" ht="12.95" customHeight="1" x14ac:dyDescent="0.2">
      <c r="A3893" s="9">
        <v>39318</v>
      </c>
      <c r="B3893" s="14">
        <v>7.3216679999999998</v>
      </c>
      <c r="C3893" s="2">
        <v>4.4660659999999996</v>
      </c>
    </row>
    <row r="3894" spans="1:3" ht="12.95" customHeight="1" x14ac:dyDescent="0.2">
      <c r="A3894" s="9">
        <v>39319</v>
      </c>
      <c r="B3894" s="14">
        <v>7.3249180000000003</v>
      </c>
      <c r="C3894" s="2">
        <v>4.4814429999999996</v>
      </c>
    </row>
    <row r="3895" spans="1:3" ht="12.95" customHeight="1" x14ac:dyDescent="0.2">
      <c r="A3895" s="9">
        <v>39320</v>
      </c>
      <c r="B3895" s="14">
        <v>7.3249180000000003</v>
      </c>
      <c r="C3895" s="2">
        <v>4.4814429999999996</v>
      </c>
    </row>
    <row r="3896" spans="1:3" ht="12.95" customHeight="1" x14ac:dyDescent="0.2">
      <c r="A3896" s="9">
        <v>39321</v>
      </c>
      <c r="B3896" s="14">
        <v>7.3249180000000003</v>
      </c>
      <c r="C3896" s="2">
        <v>4.4814429999999996</v>
      </c>
    </row>
    <row r="3897" spans="1:3" ht="12.95" customHeight="1" x14ac:dyDescent="0.2">
      <c r="A3897" s="9">
        <v>39322</v>
      </c>
      <c r="B3897" s="14">
        <v>7.3250890000000002</v>
      </c>
      <c r="C3897" s="2">
        <v>4.4561919999999997</v>
      </c>
    </row>
    <row r="3898" spans="1:3" ht="12.95" customHeight="1" x14ac:dyDescent="0.2">
      <c r="A3898" s="9">
        <v>39323</v>
      </c>
      <c r="B3898" s="14">
        <v>7.3201000000000001</v>
      </c>
      <c r="C3898" s="2">
        <v>4.467562</v>
      </c>
    </row>
    <row r="3899" spans="1:3" ht="12.95" customHeight="1" x14ac:dyDescent="0.2">
      <c r="A3899" s="9">
        <v>39324</v>
      </c>
      <c r="B3899" s="14">
        <v>7.3249019999999998</v>
      </c>
      <c r="C3899" s="2">
        <v>4.475956</v>
      </c>
    </row>
    <row r="3900" spans="1:3" ht="12.95" customHeight="1" x14ac:dyDescent="0.2">
      <c r="A3900" s="9">
        <v>39325</v>
      </c>
      <c r="B3900" s="10">
        <v>7.3194030000000003</v>
      </c>
      <c r="C3900" s="2">
        <v>4.4589720000000002</v>
      </c>
    </row>
    <row r="3901" spans="1:3" ht="12.95" customHeight="1" x14ac:dyDescent="0.2">
      <c r="A3901" s="9">
        <v>39326</v>
      </c>
      <c r="B3901" s="14">
        <v>7.3211880000000003</v>
      </c>
      <c r="C3901" s="2">
        <v>4.444896</v>
      </c>
    </row>
    <row r="3902" spans="1:3" ht="12.95" customHeight="1" x14ac:dyDescent="0.2">
      <c r="A3902" s="9">
        <v>39327</v>
      </c>
      <c r="B3902" s="14">
        <v>7.3211880000000003</v>
      </c>
      <c r="C3902" s="2">
        <v>4.444896</v>
      </c>
    </row>
    <row r="3903" spans="1:3" ht="12.95" customHeight="1" x14ac:dyDescent="0.2">
      <c r="A3903" s="9">
        <v>39328</v>
      </c>
      <c r="B3903" s="14">
        <v>7.3211880000000003</v>
      </c>
      <c r="C3903" s="2">
        <v>4.444896</v>
      </c>
    </row>
    <row r="3904" spans="1:3" ht="12.95" customHeight="1" x14ac:dyDescent="0.2">
      <c r="A3904" s="9">
        <v>39329</v>
      </c>
      <c r="B3904" s="14">
        <v>7.3224200000000002</v>
      </c>
      <c r="C3904" s="2">
        <v>4.4445639999999997</v>
      </c>
    </row>
    <row r="3905" spans="1:3" ht="12.95" customHeight="1" x14ac:dyDescent="0.2">
      <c r="A3905" s="9">
        <v>39330</v>
      </c>
      <c r="B3905" s="14">
        <v>7.3121400000000003</v>
      </c>
      <c r="C3905" s="2">
        <v>4.4450700000000003</v>
      </c>
    </row>
    <row r="3906" spans="1:3" ht="12.95" customHeight="1" x14ac:dyDescent="0.2">
      <c r="A3906" s="9">
        <v>39331</v>
      </c>
      <c r="B3906" s="14">
        <v>7.3178260000000002</v>
      </c>
      <c r="C3906" s="2">
        <v>4.4393510000000003</v>
      </c>
    </row>
    <row r="3907" spans="1:3" ht="12.95" customHeight="1" x14ac:dyDescent="0.2">
      <c r="A3907" s="9">
        <v>39332</v>
      </c>
      <c r="B3907" s="14">
        <v>7.3183790000000002</v>
      </c>
      <c r="C3907" s="2">
        <v>4.4488630000000002</v>
      </c>
    </row>
    <row r="3908" spans="1:3" ht="12.95" customHeight="1" x14ac:dyDescent="0.2">
      <c r="A3908" s="9">
        <v>39333</v>
      </c>
      <c r="B3908" s="14">
        <v>7.3144330000000002</v>
      </c>
      <c r="C3908" s="2">
        <v>4.4510639999999997</v>
      </c>
    </row>
    <row r="3909" spans="1:3" ht="12.95" customHeight="1" x14ac:dyDescent="0.2">
      <c r="A3909" s="9">
        <v>39334</v>
      </c>
      <c r="B3909" s="14">
        <v>7.3144330000000002</v>
      </c>
      <c r="C3909" s="2">
        <v>4.4510639999999997</v>
      </c>
    </row>
    <row r="3910" spans="1:3" ht="12.95" customHeight="1" x14ac:dyDescent="0.2">
      <c r="A3910" s="9">
        <v>39335</v>
      </c>
      <c r="B3910" s="14">
        <v>7.3144330000000002</v>
      </c>
      <c r="C3910" s="2">
        <v>4.4510639999999997</v>
      </c>
    </row>
    <row r="3911" spans="1:3" ht="12.95" customHeight="1" x14ac:dyDescent="0.2">
      <c r="A3911" s="9">
        <v>39336</v>
      </c>
      <c r="B3911" s="14">
        <v>7.316783</v>
      </c>
      <c r="C3911" s="2">
        <v>4.4726350000000004</v>
      </c>
    </row>
    <row r="3912" spans="1:3" ht="12.95" customHeight="1" x14ac:dyDescent="0.2">
      <c r="A3912" s="9">
        <v>39337</v>
      </c>
      <c r="B3912" s="14">
        <v>7.3188649999999997</v>
      </c>
      <c r="C3912" s="2">
        <v>4.4654449999999999</v>
      </c>
    </row>
    <row r="3913" spans="1:3" ht="12.95" customHeight="1" x14ac:dyDescent="0.2">
      <c r="A3913" s="9">
        <v>39338</v>
      </c>
      <c r="B3913" s="14">
        <v>7.3206769999999999</v>
      </c>
      <c r="C3913" s="2">
        <v>4.4592049999999999</v>
      </c>
    </row>
    <row r="3914" spans="1:3" ht="12.95" customHeight="1" x14ac:dyDescent="0.2">
      <c r="A3914" s="9">
        <v>39339</v>
      </c>
      <c r="B3914" s="14">
        <v>7.3217350000000003</v>
      </c>
      <c r="C3914" s="2">
        <v>4.4492799999999999</v>
      </c>
    </row>
    <row r="3915" spans="1:3" ht="12.95" customHeight="1" x14ac:dyDescent="0.2">
      <c r="A3915" s="9">
        <v>39340</v>
      </c>
      <c r="B3915" s="14">
        <v>7.32667</v>
      </c>
      <c r="C3915" s="2">
        <v>4.4495750000000003</v>
      </c>
    </row>
    <row r="3916" spans="1:3" ht="12.95" customHeight="1" x14ac:dyDescent="0.2">
      <c r="A3916" s="9">
        <v>39341</v>
      </c>
      <c r="B3916" s="14">
        <v>7.32667</v>
      </c>
      <c r="C3916" s="2">
        <v>4.4495750000000003</v>
      </c>
    </row>
    <row r="3917" spans="1:3" ht="12.95" customHeight="1" x14ac:dyDescent="0.2">
      <c r="A3917" s="9">
        <v>39342</v>
      </c>
      <c r="B3917" s="14">
        <v>7.32667</v>
      </c>
      <c r="C3917" s="2">
        <v>4.4495750000000003</v>
      </c>
    </row>
    <row r="3918" spans="1:3" ht="12.95" customHeight="1" x14ac:dyDescent="0.2">
      <c r="A3918" s="9">
        <v>39343</v>
      </c>
      <c r="B3918" s="14">
        <v>7.3229340000000001</v>
      </c>
      <c r="C3918" s="2">
        <v>4.4489270000000003</v>
      </c>
    </row>
    <row r="3919" spans="1:3" ht="12.95" customHeight="1" x14ac:dyDescent="0.2">
      <c r="A3919" s="9">
        <v>39344</v>
      </c>
      <c r="B3919" s="14">
        <v>7.3224729999999996</v>
      </c>
      <c r="C3919" s="2">
        <v>4.4497280000000003</v>
      </c>
    </row>
    <row r="3920" spans="1:3" ht="12.95" customHeight="1" x14ac:dyDescent="0.2">
      <c r="A3920" s="9">
        <v>39345</v>
      </c>
      <c r="B3920" s="14">
        <v>7.3176180000000004</v>
      </c>
      <c r="C3920" s="2">
        <v>4.4343820000000003</v>
      </c>
    </row>
    <row r="3921" spans="1:3" ht="12.95" customHeight="1" x14ac:dyDescent="0.2">
      <c r="A3921" s="9">
        <v>39346</v>
      </c>
      <c r="B3921" s="14">
        <v>7.3162880000000001</v>
      </c>
      <c r="C3921" s="2">
        <v>4.4389560000000001</v>
      </c>
    </row>
    <row r="3922" spans="1:3" ht="12.95" customHeight="1" x14ac:dyDescent="0.2">
      <c r="A3922" s="9">
        <v>39347</v>
      </c>
      <c r="B3922" s="14">
        <v>7.3077899999999998</v>
      </c>
      <c r="C3922" s="2">
        <v>4.4233339999999997</v>
      </c>
    </row>
    <row r="3923" spans="1:3" ht="12.95" customHeight="1" x14ac:dyDescent="0.2">
      <c r="A3923" s="9">
        <v>39348</v>
      </c>
      <c r="B3923" s="14">
        <v>7.3077899999999998</v>
      </c>
      <c r="C3923" s="2">
        <v>4.4233339999999997</v>
      </c>
    </row>
    <row r="3924" spans="1:3" ht="12.95" customHeight="1" x14ac:dyDescent="0.2">
      <c r="A3924" s="9">
        <v>39349</v>
      </c>
      <c r="B3924" s="14">
        <v>7.3077899999999998</v>
      </c>
      <c r="C3924" s="2">
        <v>4.4233339999999997</v>
      </c>
    </row>
    <row r="3925" spans="1:3" ht="12.95" customHeight="1" x14ac:dyDescent="0.2">
      <c r="A3925" s="9">
        <v>39350</v>
      </c>
      <c r="B3925" s="14">
        <v>7.3023740000000004</v>
      </c>
      <c r="C3925" s="2">
        <v>4.4184510000000001</v>
      </c>
    </row>
    <row r="3926" spans="1:3" ht="12.95" customHeight="1" x14ac:dyDescent="0.2">
      <c r="A3926" s="9">
        <v>39351</v>
      </c>
      <c r="B3926" s="14">
        <v>7.2928420000000003</v>
      </c>
      <c r="C3926" s="2">
        <v>4.4169600000000004</v>
      </c>
    </row>
    <row r="3927" spans="1:3" ht="12.95" customHeight="1" x14ac:dyDescent="0.2">
      <c r="A3927" s="9">
        <v>39352</v>
      </c>
      <c r="B3927" s="14">
        <v>7.2882069999999999</v>
      </c>
      <c r="C3927" s="2">
        <v>4.4109470000000002</v>
      </c>
    </row>
    <row r="3928" spans="1:3" ht="12.95" customHeight="1" x14ac:dyDescent="0.2">
      <c r="A3928" s="9">
        <v>39353</v>
      </c>
      <c r="B3928" s="14">
        <v>7.2797289999999997</v>
      </c>
      <c r="C3928" s="2">
        <v>4.3941140000000001</v>
      </c>
    </row>
    <row r="3929" spans="1:3" ht="12.95" customHeight="1" x14ac:dyDescent="0.2">
      <c r="A3929" s="9">
        <v>39354</v>
      </c>
      <c r="B3929" s="14">
        <v>7.2816340000000004</v>
      </c>
      <c r="C3929" s="2">
        <v>4.3889060000000004</v>
      </c>
    </row>
    <row r="3930" spans="1:3" ht="12.95" customHeight="1" x14ac:dyDescent="0.2">
      <c r="A3930" s="9">
        <v>39355</v>
      </c>
      <c r="B3930" s="10">
        <v>7.2816340000000004</v>
      </c>
      <c r="C3930" s="2">
        <v>4.3889060000000004</v>
      </c>
    </row>
    <row r="3931" spans="1:3" ht="12.95" customHeight="1" x14ac:dyDescent="0.2">
      <c r="A3931" s="9">
        <v>39356</v>
      </c>
      <c r="B3931" s="14">
        <v>7.2816340000000004</v>
      </c>
      <c r="C3931" s="2">
        <v>4.3889060000000004</v>
      </c>
    </row>
    <row r="3932" spans="1:3" ht="12.95" customHeight="1" x14ac:dyDescent="0.2">
      <c r="A3932" s="9">
        <v>39357</v>
      </c>
      <c r="B3932" s="14">
        <v>7.2796659999999997</v>
      </c>
      <c r="C3932" s="2">
        <v>4.3798000000000004</v>
      </c>
    </row>
    <row r="3933" spans="1:3" ht="12.95" customHeight="1" x14ac:dyDescent="0.2">
      <c r="A3933" s="9">
        <v>39358</v>
      </c>
      <c r="B3933" s="14">
        <v>7.297142</v>
      </c>
      <c r="C3933" s="2">
        <v>4.3871469999999997</v>
      </c>
    </row>
    <row r="3934" spans="1:3" ht="12.95" customHeight="1" x14ac:dyDescent="0.2">
      <c r="A3934" s="9">
        <v>39359</v>
      </c>
      <c r="B3934" s="14">
        <v>7.2910899999999996</v>
      </c>
      <c r="C3934" s="2">
        <v>4.3803479999999997</v>
      </c>
    </row>
    <row r="3935" spans="1:3" ht="12.95" customHeight="1" x14ac:dyDescent="0.2">
      <c r="A3935" s="9">
        <v>39360</v>
      </c>
      <c r="B3935" s="14">
        <v>7.3071609999999998</v>
      </c>
      <c r="C3935" s="2">
        <v>4.3934350000000002</v>
      </c>
    </row>
    <row r="3936" spans="1:3" ht="12.95" customHeight="1" x14ac:dyDescent="0.2">
      <c r="A3936" s="9">
        <v>39361</v>
      </c>
      <c r="B3936" s="14">
        <v>7.301336</v>
      </c>
      <c r="C3936" s="2">
        <v>4.3925739999999998</v>
      </c>
    </row>
    <row r="3937" spans="1:3" ht="12.95" customHeight="1" x14ac:dyDescent="0.2">
      <c r="A3937" s="9">
        <v>39362</v>
      </c>
      <c r="B3937" s="14">
        <v>7.301336</v>
      </c>
      <c r="C3937" s="2">
        <v>4.3925739999999998</v>
      </c>
    </row>
    <row r="3938" spans="1:3" ht="12.95" customHeight="1" x14ac:dyDescent="0.2">
      <c r="A3938" s="9">
        <v>39363</v>
      </c>
      <c r="B3938" s="14">
        <v>7.301336</v>
      </c>
      <c r="C3938" s="2">
        <v>4.3925739999999998</v>
      </c>
    </row>
    <row r="3939" spans="1:3" ht="12.95" customHeight="1" x14ac:dyDescent="0.2">
      <c r="A3939" s="9">
        <v>39364</v>
      </c>
      <c r="B3939" s="14">
        <v>7.301336</v>
      </c>
      <c r="C3939" s="2">
        <v>4.3925739999999998</v>
      </c>
    </row>
    <row r="3940" spans="1:3" ht="12.95" customHeight="1" x14ac:dyDescent="0.2">
      <c r="A3940" s="9">
        <v>39365</v>
      </c>
      <c r="B3940" s="14">
        <v>7.322692</v>
      </c>
      <c r="C3940" s="2">
        <v>4.3927370000000003</v>
      </c>
    </row>
    <row r="3941" spans="1:3" ht="12.95" customHeight="1" x14ac:dyDescent="0.2">
      <c r="A3941" s="9">
        <v>39366</v>
      </c>
      <c r="B3941" s="14">
        <v>7.32972</v>
      </c>
      <c r="C3941" s="2">
        <v>4.384328</v>
      </c>
    </row>
    <row r="3942" spans="1:3" ht="12.95" customHeight="1" x14ac:dyDescent="0.2">
      <c r="A3942" s="9">
        <v>39367</v>
      </c>
      <c r="B3942" s="14">
        <v>7.320862</v>
      </c>
      <c r="C3942" s="2">
        <v>4.3745810000000001</v>
      </c>
    </row>
    <row r="3943" spans="1:3" ht="12.95" customHeight="1" x14ac:dyDescent="0.2">
      <c r="A3943" s="9">
        <v>39368</v>
      </c>
      <c r="B3943" s="14">
        <v>7.3219700000000003</v>
      </c>
      <c r="C3943" s="2">
        <v>4.3629899999999999</v>
      </c>
    </row>
    <row r="3944" spans="1:3" ht="12.95" customHeight="1" x14ac:dyDescent="0.2">
      <c r="A3944" s="9">
        <v>39369</v>
      </c>
      <c r="B3944" s="14">
        <v>7.3219700000000003</v>
      </c>
      <c r="C3944" s="2">
        <v>4.3629899999999999</v>
      </c>
    </row>
    <row r="3945" spans="1:3" ht="12.95" customHeight="1" x14ac:dyDescent="0.2">
      <c r="A3945" s="9">
        <v>39370</v>
      </c>
      <c r="B3945" s="14">
        <v>7.3219700000000003</v>
      </c>
      <c r="C3945" s="2">
        <v>4.3629899999999999</v>
      </c>
    </row>
    <row r="3946" spans="1:3" ht="12.95" customHeight="1" x14ac:dyDescent="0.2">
      <c r="A3946" s="9">
        <v>39371</v>
      </c>
      <c r="B3946" s="14">
        <v>7.3192630000000003</v>
      </c>
      <c r="C3946" s="2">
        <v>4.3626769999999997</v>
      </c>
    </row>
    <row r="3947" spans="1:3" ht="12.95" customHeight="1" x14ac:dyDescent="0.2">
      <c r="A3947" s="9">
        <v>39372</v>
      </c>
      <c r="B3947" s="14">
        <v>7.3177339999999997</v>
      </c>
      <c r="C3947" s="2">
        <v>4.3654080000000004</v>
      </c>
    </row>
    <row r="3948" spans="1:3" ht="12.95" customHeight="1" x14ac:dyDescent="0.2">
      <c r="A3948" s="9">
        <v>39373</v>
      </c>
      <c r="B3948" s="14">
        <v>7.3239520000000002</v>
      </c>
      <c r="C3948" s="2">
        <v>4.3719869999999998</v>
      </c>
    </row>
    <row r="3949" spans="1:3" ht="12.95" customHeight="1" x14ac:dyDescent="0.2">
      <c r="A3949" s="9">
        <v>39374</v>
      </c>
      <c r="B3949" s="14">
        <v>7.3232460000000001</v>
      </c>
      <c r="C3949" s="2">
        <v>4.3807179999999999</v>
      </c>
    </row>
    <row r="3950" spans="1:3" ht="12.95" customHeight="1" x14ac:dyDescent="0.2">
      <c r="A3950" s="9">
        <v>39375</v>
      </c>
      <c r="B3950" s="14">
        <v>7.321777</v>
      </c>
      <c r="C3950" s="2">
        <v>4.3787909999999997</v>
      </c>
    </row>
    <row r="3951" spans="1:3" ht="12.95" customHeight="1" x14ac:dyDescent="0.2">
      <c r="A3951" s="9">
        <v>39376</v>
      </c>
      <c r="B3951" s="14">
        <v>7.321777</v>
      </c>
      <c r="C3951" s="2">
        <v>4.3787909999999997</v>
      </c>
    </row>
    <row r="3952" spans="1:3" ht="12.95" customHeight="1" x14ac:dyDescent="0.2">
      <c r="A3952" s="9">
        <v>39377</v>
      </c>
      <c r="B3952" s="14">
        <v>7.321777</v>
      </c>
      <c r="C3952" s="2">
        <v>4.3787909999999997</v>
      </c>
    </row>
    <row r="3953" spans="1:3" ht="12.95" customHeight="1" x14ac:dyDescent="0.2">
      <c r="A3953" s="9">
        <v>39378</v>
      </c>
      <c r="B3953" s="14">
        <v>7.339226</v>
      </c>
      <c r="C3953" s="2">
        <v>4.4090030000000002</v>
      </c>
    </row>
    <row r="3954" spans="1:3" ht="12.95" customHeight="1" x14ac:dyDescent="0.2">
      <c r="A3954" s="9">
        <v>39379</v>
      </c>
      <c r="B3954" s="14">
        <v>7.3441720000000004</v>
      </c>
      <c r="C3954" s="2">
        <v>4.4019250000000003</v>
      </c>
    </row>
    <row r="3955" spans="1:3" ht="12.95" customHeight="1" x14ac:dyDescent="0.2">
      <c r="A3955" s="9">
        <v>39380</v>
      </c>
      <c r="B3955" s="14">
        <v>7.3405509999999996</v>
      </c>
      <c r="C3955" s="2">
        <v>4.3923829999999997</v>
      </c>
    </row>
    <row r="3956" spans="1:3" ht="12.95" customHeight="1" x14ac:dyDescent="0.2">
      <c r="A3956" s="9">
        <v>39381</v>
      </c>
      <c r="B3956" s="14">
        <v>7.3378069999999997</v>
      </c>
      <c r="C3956" s="2">
        <v>4.3962659999999998</v>
      </c>
    </row>
    <row r="3957" spans="1:3" ht="12.95" customHeight="1" x14ac:dyDescent="0.2">
      <c r="A3957" s="9">
        <v>39382</v>
      </c>
      <c r="B3957" s="14">
        <v>7.3432430000000002</v>
      </c>
      <c r="C3957" s="2">
        <v>4.390841</v>
      </c>
    </row>
    <row r="3958" spans="1:3" ht="12.95" customHeight="1" x14ac:dyDescent="0.2">
      <c r="A3958" s="9">
        <v>39383</v>
      </c>
      <c r="B3958" s="14">
        <v>7.3432430000000002</v>
      </c>
      <c r="C3958" s="2">
        <v>4.390841</v>
      </c>
    </row>
    <row r="3959" spans="1:3" ht="12.95" customHeight="1" x14ac:dyDescent="0.2">
      <c r="A3959" s="9">
        <v>39384</v>
      </c>
      <c r="B3959" s="14">
        <v>7.3432430000000002</v>
      </c>
      <c r="C3959" s="2">
        <v>4.390841</v>
      </c>
    </row>
    <row r="3960" spans="1:3" ht="12.95" customHeight="1" x14ac:dyDescent="0.2">
      <c r="A3960" s="9">
        <v>39385</v>
      </c>
      <c r="B3960" s="14">
        <v>7.3432709999999997</v>
      </c>
      <c r="C3960" s="2">
        <v>4.3809040000000001</v>
      </c>
    </row>
    <row r="3961" spans="1:3" ht="12.95" customHeight="1" x14ac:dyDescent="0.2">
      <c r="A3961" s="9">
        <v>39386</v>
      </c>
      <c r="B3961" s="10">
        <v>7.35006</v>
      </c>
      <c r="C3961" s="2">
        <v>4.3802500000000002</v>
      </c>
    </row>
    <row r="3962" spans="1:3" ht="12.95" customHeight="1" x14ac:dyDescent="0.2">
      <c r="A3962" s="9">
        <v>39387</v>
      </c>
      <c r="B3962" s="14">
        <v>7.3470019999999998</v>
      </c>
      <c r="C3962" s="2">
        <v>4.3831300000000004</v>
      </c>
    </row>
    <row r="3963" spans="1:3" ht="12.95" customHeight="1" x14ac:dyDescent="0.2">
      <c r="A3963" s="9">
        <v>39388</v>
      </c>
      <c r="B3963" s="14">
        <v>7.3470019999999998</v>
      </c>
      <c r="C3963" s="2">
        <v>4.3831300000000004</v>
      </c>
    </row>
    <row r="3964" spans="1:3" ht="12.95" customHeight="1" x14ac:dyDescent="0.2">
      <c r="A3964" s="9">
        <v>39389</v>
      </c>
      <c r="B3964" s="14">
        <v>7.3498010000000003</v>
      </c>
      <c r="C3964" s="2">
        <v>4.3992339999999999</v>
      </c>
    </row>
    <row r="3965" spans="1:3" ht="12.95" customHeight="1" x14ac:dyDescent="0.2">
      <c r="A3965" s="9">
        <v>39390</v>
      </c>
      <c r="B3965" s="14">
        <v>7.3498010000000003</v>
      </c>
      <c r="C3965" s="2">
        <v>4.3992339999999999</v>
      </c>
    </row>
    <row r="3966" spans="1:3" ht="12.95" customHeight="1" x14ac:dyDescent="0.2">
      <c r="A3966" s="9">
        <v>39391</v>
      </c>
      <c r="B3966" s="14">
        <v>7.3498010000000003</v>
      </c>
      <c r="C3966" s="2">
        <v>4.3992339999999999</v>
      </c>
    </row>
    <row r="3967" spans="1:3" ht="12.95" customHeight="1" x14ac:dyDescent="0.2">
      <c r="A3967" s="9">
        <v>39392</v>
      </c>
      <c r="B3967" s="14">
        <v>7.346813</v>
      </c>
      <c r="C3967" s="2">
        <v>4.40008</v>
      </c>
    </row>
    <row r="3968" spans="1:3" ht="12.95" customHeight="1" x14ac:dyDescent="0.2">
      <c r="A3968" s="9">
        <v>39393</v>
      </c>
      <c r="B3968" s="14">
        <v>7.3446309999999997</v>
      </c>
      <c r="C3968" s="2">
        <v>4.4111900000000004</v>
      </c>
    </row>
    <row r="3969" spans="1:3" ht="12.95" customHeight="1" x14ac:dyDescent="0.2">
      <c r="A3969" s="9">
        <v>39394</v>
      </c>
      <c r="B3969" s="14">
        <v>7.3442449999999999</v>
      </c>
      <c r="C3969" s="2">
        <v>4.4245109999999999</v>
      </c>
    </row>
    <row r="3970" spans="1:3" ht="12.95" customHeight="1" x14ac:dyDescent="0.2">
      <c r="A3970" s="9">
        <v>39395</v>
      </c>
      <c r="B3970" s="14">
        <v>7.3349169999999999</v>
      </c>
      <c r="C3970" s="2">
        <v>4.4191570000000002</v>
      </c>
    </row>
    <row r="3971" spans="1:3" ht="12.95" customHeight="1" x14ac:dyDescent="0.2">
      <c r="A3971" s="9">
        <v>39396</v>
      </c>
      <c r="B3971" s="14">
        <v>7.3357919999999996</v>
      </c>
      <c r="C3971" s="2">
        <v>4.4427029999999998</v>
      </c>
    </row>
    <row r="3972" spans="1:3" ht="12.95" customHeight="1" x14ac:dyDescent="0.2">
      <c r="A3972" s="9">
        <v>39397</v>
      </c>
      <c r="B3972" s="14">
        <v>7.3357919999999996</v>
      </c>
      <c r="C3972" s="2">
        <v>4.4427029999999998</v>
      </c>
    </row>
    <row r="3973" spans="1:3" ht="12.95" customHeight="1" x14ac:dyDescent="0.2">
      <c r="A3973" s="9">
        <v>39398</v>
      </c>
      <c r="B3973" s="14">
        <v>7.3357919999999996</v>
      </c>
      <c r="C3973" s="2">
        <v>4.4427029999999998</v>
      </c>
    </row>
    <row r="3974" spans="1:3" ht="12.95" customHeight="1" x14ac:dyDescent="0.2">
      <c r="A3974" s="9">
        <v>39399</v>
      </c>
      <c r="B3974" s="14">
        <v>7.3385990000000003</v>
      </c>
      <c r="C3974" s="2">
        <v>4.4660409999999997</v>
      </c>
    </row>
    <row r="3975" spans="1:3" ht="12.95" customHeight="1" x14ac:dyDescent="0.2">
      <c r="A3975" s="9">
        <v>39400</v>
      </c>
      <c r="B3975" s="14">
        <v>7.3418910000000004</v>
      </c>
      <c r="C3975" s="2">
        <v>4.4688610000000004</v>
      </c>
    </row>
    <row r="3976" spans="1:3" ht="12.95" customHeight="1" x14ac:dyDescent="0.2">
      <c r="A3976" s="9">
        <v>39401</v>
      </c>
      <c r="B3976" s="14">
        <v>7.348179</v>
      </c>
      <c r="C3976" s="2">
        <v>4.4639930000000003</v>
      </c>
    </row>
    <row r="3977" spans="1:3" ht="12.95" customHeight="1" x14ac:dyDescent="0.2">
      <c r="A3977" s="9">
        <v>39402</v>
      </c>
      <c r="B3977" s="14">
        <v>7.3511810000000004</v>
      </c>
      <c r="C3977" s="2">
        <v>4.4739709999999997</v>
      </c>
    </row>
    <row r="3978" spans="1:3" ht="12.95" customHeight="1" x14ac:dyDescent="0.2">
      <c r="A3978" s="9">
        <v>39403</v>
      </c>
      <c r="B3978" s="14">
        <v>7.3479570000000001</v>
      </c>
      <c r="C3978" s="2">
        <v>4.4823750000000002</v>
      </c>
    </row>
    <row r="3979" spans="1:3" ht="12.95" customHeight="1" x14ac:dyDescent="0.2">
      <c r="A3979" s="9">
        <v>39404</v>
      </c>
      <c r="B3979" s="14">
        <v>7.3479570000000001</v>
      </c>
      <c r="C3979" s="2">
        <v>4.4823750000000002</v>
      </c>
    </row>
    <row r="3980" spans="1:3" ht="12.95" customHeight="1" x14ac:dyDescent="0.2">
      <c r="A3980" s="9">
        <v>39405</v>
      </c>
      <c r="B3980" s="14">
        <v>7.3479570000000001</v>
      </c>
      <c r="C3980" s="2">
        <v>4.4823750000000002</v>
      </c>
    </row>
    <row r="3981" spans="1:3" ht="12.95" customHeight="1" x14ac:dyDescent="0.2">
      <c r="A3981" s="9">
        <v>39406</v>
      </c>
      <c r="B3981" s="14">
        <v>7.3519949999999996</v>
      </c>
      <c r="C3981" s="2">
        <v>4.4916879999999999</v>
      </c>
    </row>
    <row r="3982" spans="1:3" ht="12.95" customHeight="1" x14ac:dyDescent="0.2">
      <c r="A3982" s="9">
        <v>39407</v>
      </c>
      <c r="B3982" s="14">
        <v>7.3449710000000001</v>
      </c>
      <c r="C3982" s="2">
        <v>4.4808269999999997</v>
      </c>
    </row>
    <row r="3983" spans="1:3" ht="12.95" customHeight="1" x14ac:dyDescent="0.2">
      <c r="A3983" s="9">
        <v>39408</v>
      </c>
      <c r="B3983" s="14">
        <v>7.3441879999999999</v>
      </c>
      <c r="C3983" s="2">
        <v>4.488289</v>
      </c>
    </row>
    <row r="3984" spans="1:3" ht="12.95" customHeight="1" x14ac:dyDescent="0.2">
      <c r="A3984" s="9">
        <v>39409</v>
      </c>
      <c r="B3984" s="14">
        <v>7.3410979999999997</v>
      </c>
      <c r="C3984" s="2">
        <v>4.4877719999999997</v>
      </c>
    </row>
    <row r="3985" spans="1:3" ht="12.95" customHeight="1" x14ac:dyDescent="0.2">
      <c r="A3985" s="9">
        <v>39410</v>
      </c>
      <c r="B3985" s="14">
        <v>7.3298860000000001</v>
      </c>
      <c r="C3985" s="2">
        <v>4.4888760000000003</v>
      </c>
    </row>
    <row r="3986" spans="1:3" ht="12.95" customHeight="1" x14ac:dyDescent="0.2">
      <c r="A3986" s="9">
        <v>39411</v>
      </c>
      <c r="B3986" s="14">
        <v>7.3298860000000001</v>
      </c>
      <c r="C3986" s="2">
        <v>4.4888760000000003</v>
      </c>
    </row>
    <row r="3987" spans="1:3" ht="12.95" customHeight="1" x14ac:dyDescent="0.2">
      <c r="A3987" s="9">
        <v>39412</v>
      </c>
      <c r="B3987" s="14">
        <v>7.3298860000000001</v>
      </c>
      <c r="C3987" s="2">
        <v>4.4888760000000003</v>
      </c>
    </row>
    <row r="3988" spans="1:3" ht="12.95" customHeight="1" x14ac:dyDescent="0.2">
      <c r="A3988" s="9">
        <v>39413</v>
      </c>
      <c r="B3988" s="14">
        <v>7.3315450000000002</v>
      </c>
      <c r="C3988" s="2">
        <v>4.4794679999999998</v>
      </c>
    </row>
    <row r="3989" spans="1:3" ht="12.95" customHeight="1" x14ac:dyDescent="0.2">
      <c r="A3989" s="9">
        <v>39414</v>
      </c>
      <c r="B3989" s="14">
        <v>7.3296409999999996</v>
      </c>
      <c r="C3989" s="2">
        <v>4.4865279999999998</v>
      </c>
    </row>
    <row r="3990" spans="1:3" ht="12.95" customHeight="1" x14ac:dyDescent="0.2">
      <c r="A3990" s="9">
        <v>39415</v>
      </c>
      <c r="B3990" s="14">
        <v>7.3195579999999998</v>
      </c>
      <c r="C3990" s="2">
        <v>4.4493090000000004</v>
      </c>
    </row>
    <row r="3991" spans="1:3" ht="12.95" customHeight="1" x14ac:dyDescent="0.2">
      <c r="A3991" s="9">
        <v>39416</v>
      </c>
      <c r="B3991" s="10">
        <v>7.3136659999999996</v>
      </c>
      <c r="C3991" s="2">
        <v>4.4354820000000004</v>
      </c>
    </row>
    <row r="3992" spans="1:3" ht="12.95" customHeight="1" x14ac:dyDescent="0.2">
      <c r="A3992" s="9">
        <v>39417</v>
      </c>
      <c r="B3992" s="14">
        <v>7.3166969999999996</v>
      </c>
      <c r="C3992" s="2">
        <v>4.4239050000000004</v>
      </c>
    </row>
    <row r="3993" spans="1:3" ht="12.95" customHeight="1" x14ac:dyDescent="0.2">
      <c r="A3993" s="9">
        <v>39418</v>
      </c>
      <c r="B3993" s="14">
        <v>7.3166969999999996</v>
      </c>
      <c r="C3993" s="2">
        <v>4.4239050000000004</v>
      </c>
    </row>
    <row r="3994" spans="1:3" ht="12.95" customHeight="1" x14ac:dyDescent="0.2">
      <c r="A3994" s="9">
        <v>39419</v>
      </c>
      <c r="B3994" s="14">
        <v>7.3166969999999996</v>
      </c>
      <c r="C3994" s="2">
        <v>4.4239050000000004</v>
      </c>
    </row>
    <row r="3995" spans="1:3" ht="12.95" customHeight="1" x14ac:dyDescent="0.2">
      <c r="A3995" s="9">
        <v>39420</v>
      </c>
      <c r="B3995" s="14">
        <v>7.3196899999999996</v>
      </c>
      <c r="C3995" s="2">
        <v>4.4273210000000001</v>
      </c>
    </row>
    <row r="3996" spans="1:3" ht="12.95" customHeight="1" x14ac:dyDescent="0.2">
      <c r="A3996" s="9">
        <v>39421</v>
      </c>
      <c r="B3996" s="14">
        <v>7.3280459999999996</v>
      </c>
      <c r="C3996" s="2">
        <v>4.4415089999999999</v>
      </c>
    </row>
    <row r="3997" spans="1:3" ht="12.95" customHeight="1" x14ac:dyDescent="0.2">
      <c r="A3997" s="9">
        <v>39422</v>
      </c>
      <c r="B3997" s="14">
        <v>7.332935</v>
      </c>
      <c r="C3997" s="2">
        <v>4.4495959999999997</v>
      </c>
    </row>
    <row r="3998" spans="1:3" ht="12.95" customHeight="1" x14ac:dyDescent="0.2">
      <c r="A3998" s="9">
        <v>39423</v>
      </c>
      <c r="B3998" s="14">
        <v>7.3300580000000002</v>
      </c>
      <c r="C3998" s="2">
        <v>4.447311</v>
      </c>
    </row>
    <row r="3999" spans="1:3" ht="12.95" customHeight="1" x14ac:dyDescent="0.2">
      <c r="A3999" s="9">
        <v>39424</v>
      </c>
      <c r="B3999" s="14">
        <v>7.3218170000000002</v>
      </c>
      <c r="C3999" s="2">
        <v>4.4288759999999998</v>
      </c>
    </row>
    <row r="4000" spans="1:3" ht="12.95" customHeight="1" x14ac:dyDescent="0.2">
      <c r="A4000" s="9">
        <v>39425</v>
      </c>
      <c r="B4000" s="14">
        <v>7.3218170000000002</v>
      </c>
      <c r="C4000" s="2">
        <v>4.4288759999999998</v>
      </c>
    </row>
    <row r="4001" spans="1:3" ht="12.95" customHeight="1" x14ac:dyDescent="0.2">
      <c r="A4001" s="9">
        <v>39426</v>
      </c>
      <c r="B4001" s="14">
        <v>7.3218170000000002</v>
      </c>
      <c r="C4001" s="2">
        <v>4.4288759999999998</v>
      </c>
    </row>
    <row r="4002" spans="1:3" ht="12.95" customHeight="1" x14ac:dyDescent="0.2">
      <c r="A4002" s="9">
        <v>39427</v>
      </c>
      <c r="B4002" s="14">
        <v>7.3182999999999998</v>
      </c>
      <c r="C4002" s="2">
        <v>4.4213990000000001</v>
      </c>
    </row>
    <row r="4003" spans="1:3" ht="12.95" customHeight="1" x14ac:dyDescent="0.2">
      <c r="A4003" s="9">
        <v>39428</v>
      </c>
      <c r="B4003" s="14">
        <v>7.3149709999999999</v>
      </c>
      <c r="C4003" s="2">
        <v>4.3965449999999997</v>
      </c>
    </row>
    <row r="4004" spans="1:3" ht="12.95" customHeight="1" x14ac:dyDescent="0.2">
      <c r="A4004" s="9">
        <v>39429</v>
      </c>
      <c r="B4004" s="14">
        <v>7.3220799999999997</v>
      </c>
      <c r="C4004" s="2">
        <v>4.4045240000000003</v>
      </c>
    </row>
    <row r="4005" spans="1:3" ht="12.95" customHeight="1" x14ac:dyDescent="0.2">
      <c r="A4005" s="9">
        <v>39430</v>
      </c>
      <c r="B4005" s="14">
        <v>7.3131529999999998</v>
      </c>
      <c r="C4005" s="2">
        <v>4.3807070000000001</v>
      </c>
    </row>
    <row r="4006" spans="1:3" ht="12.95" customHeight="1" x14ac:dyDescent="0.2">
      <c r="A4006" s="9">
        <v>39431</v>
      </c>
      <c r="B4006" s="14">
        <v>7.3150300000000001</v>
      </c>
      <c r="C4006" s="2">
        <v>4.3873509999999998</v>
      </c>
    </row>
    <row r="4007" spans="1:3" ht="12.95" customHeight="1" x14ac:dyDescent="0.2">
      <c r="A4007" s="9">
        <v>39432</v>
      </c>
      <c r="B4007" s="14">
        <v>7.3150300000000001</v>
      </c>
      <c r="C4007" s="2">
        <v>4.3873509999999998</v>
      </c>
    </row>
    <row r="4008" spans="1:3" ht="12.95" customHeight="1" x14ac:dyDescent="0.2">
      <c r="A4008" s="9">
        <v>39433</v>
      </c>
      <c r="B4008" s="14">
        <v>7.3150300000000001</v>
      </c>
      <c r="C4008" s="2">
        <v>4.3873509999999998</v>
      </c>
    </row>
    <row r="4009" spans="1:3" ht="12.95" customHeight="1" x14ac:dyDescent="0.2">
      <c r="A4009" s="9">
        <v>39434</v>
      </c>
      <c r="B4009" s="14">
        <v>7.3081930000000002</v>
      </c>
      <c r="C4009" s="2">
        <v>4.4083680000000003</v>
      </c>
    </row>
    <row r="4010" spans="1:3" ht="12.95" customHeight="1" x14ac:dyDescent="0.2">
      <c r="A4010" s="9">
        <v>39435</v>
      </c>
      <c r="B4010" s="14">
        <v>7.3047079999999998</v>
      </c>
      <c r="C4010" s="2">
        <v>4.4067980000000002</v>
      </c>
    </row>
    <row r="4011" spans="1:3" ht="12.95" customHeight="1" x14ac:dyDescent="0.2">
      <c r="A4011" s="9">
        <v>39436</v>
      </c>
      <c r="B4011" s="14">
        <v>7.2966620000000004</v>
      </c>
      <c r="C4011" s="2">
        <v>4.3963739999999998</v>
      </c>
    </row>
    <row r="4012" spans="1:3" ht="12.95" customHeight="1" x14ac:dyDescent="0.2">
      <c r="A4012" s="9">
        <v>39437</v>
      </c>
      <c r="B4012" s="14">
        <v>7.302467</v>
      </c>
      <c r="C4012" s="2">
        <v>4.4043830000000002</v>
      </c>
    </row>
    <row r="4013" spans="1:3" ht="12.95" customHeight="1" x14ac:dyDescent="0.2">
      <c r="A4013" s="9">
        <v>39438</v>
      </c>
      <c r="B4013" s="14">
        <v>7.2996939999999997</v>
      </c>
      <c r="C4013" s="2">
        <v>4.396611</v>
      </c>
    </row>
    <row r="4014" spans="1:3" ht="12.95" customHeight="1" x14ac:dyDescent="0.2">
      <c r="A4014" s="9">
        <v>39439</v>
      </c>
      <c r="B4014" s="14">
        <v>7.2996939999999997</v>
      </c>
      <c r="C4014" s="2">
        <v>4.396611</v>
      </c>
    </row>
    <row r="4015" spans="1:3" ht="12.95" customHeight="1" x14ac:dyDescent="0.2">
      <c r="A4015" s="9">
        <v>39440</v>
      </c>
      <c r="B4015" s="14">
        <v>7.2996939999999997</v>
      </c>
      <c r="C4015" s="2">
        <v>4.396611</v>
      </c>
    </row>
    <row r="4016" spans="1:3" ht="12.95" customHeight="1" x14ac:dyDescent="0.2">
      <c r="A4016" s="9">
        <v>39441</v>
      </c>
      <c r="B4016" s="14">
        <v>7.3094349999999997</v>
      </c>
      <c r="C4016" s="2">
        <v>4.3921609999999998</v>
      </c>
    </row>
    <row r="4017" spans="1:3" ht="12.95" customHeight="1" x14ac:dyDescent="0.2">
      <c r="A4017" s="9">
        <v>39442</v>
      </c>
      <c r="B4017" s="14">
        <v>7.3094349999999997</v>
      </c>
      <c r="C4017" s="2">
        <v>4.3921609999999998</v>
      </c>
    </row>
    <row r="4018" spans="1:3" ht="12.95" customHeight="1" x14ac:dyDescent="0.2">
      <c r="A4018" s="9">
        <v>39443</v>
      </c>
      <c r="B4018" s="14">
        <v>7.3094349999999997</v>
      </c>
      <c r="C4018" s="2">
        <v>4.3921609999999998</v>
      </c>
    </row>
    <row r="4019" spans="1:3" ht="12.95" customHeight="1" x14ac:dyDescent="0.2">
      <c r="A4019" s="9">
        <v>39444</v>
      </c>
      <c r="B4019" s="14">
        <v>7.3112870000000001</v>
      </c>
      <c r="C4019" s="2">
        <v>4.3827400000000001</v>
      </c>
    </row>
    <row r="4020" spans="1:3" ht="12.95" customHeight="1" x14ac:dyDescent="0.2">
      <c r="A4020" s="9">
        <v>39445</v>
      </c>
      <c r="B4020" s="14">
        <v>7.3251309999999998</v>
      </c>
      <c r="C4020" s="2">
        <v>4.4124639999999999</v>
      </c>
    </row>
    <row r="4021" spans="1:3" ht="12.95" customHeight="1" x14ac:dyDescent="0.2">
      <c r="A4021" s="9">
        <v>39446</v>
      </c>
      <c r="B4021" s="14">
        <v>7.3251309999999998</v>
      </c>
      <c r="C4021" s="2">
        <v>4.4124639999999999</v>
      </c>
    </row>
    <row r="4022" spans="1:3" ht="12.95" customHeight="1" x14ac:dyDescent="0.2">
      <c r="A4022" s="9">
        <v>39447</v>
      </c>
      <c r="B4022" s="10">
        <v>7.3251309999999998</v>
      </c>
      <c r="C4022" s="2">
        <v>4.4124639999999999</v>
      </c>
    </row>
    <row r="4023" spans="1:3" ht="12.95" customHeight="1" x14ac:dyDescent="0.2">
      <c r="A4023" s="9">
        <v>39448</v>
      </c>
      <c r="B4023" s="14">
        <v>7.3294499999999996</v>
      </c>
      <c r="C4023" s="2">
        <v>4.4284030000000003</v>
      </c>
    </row>
    <row r="4024" spans="1:3" ht="12.95" customHeight="1" x14ac:dyDescent="0.2">
      <c r="A4024" s="9">
        <v>39449</v>
      </c>
      <c r="B4024" s="14">
        <v>7.3294499999999996</v>
      </c>
      <c r="C4024" s="2">
        <v>4.4284030000000003</v>
      </c>
    </row>
    <row r="4025" spans="1:3" ht="12.95" customHeight="1" x14ac:dyDescent="0.2">
      <c r="A4025" s="9">
        <v>39450</v>
      </c>
      <c r="B4025" s="14">
        <v>7.3332280000000001</v>
      </c>
      <c r="C4025" s="2">
        <v>4.4390000000000001</v>
      </c>
    </row>
    <row r="4026" spans="1:3" ht="12.95" customHeight="1" x14ac:dyDescent="0.2">
      <c r="A4026" s="9">
        <v>39451</v>
      </c>
      <c r="B4026" s="14">
        <v>7.3349539999999998</v>
      </c>
      <c r="C4026" s="2">
        <v>4.4703520000000001</v>
      </c>
    </row>
    <row r="4027" spans="1:3" ht="12.95" customHeight="1" x14ac:dyDescent="0.2">
      <c r="A4027" s="9">
        <v>39452</v>
      </c>
      <c r="B4027" s="14">
        <v>7.3415210000000002</v>
      </c>
      <c r="C4027" s="2">
        <v>4.4776290000000003</v>
      </c>
    </row>
    <row r="4028" spans="1:3" ht="12.95" customHeight="1" x14ac:dyDescent="0.2">
      <c r="A4028" s="9">
        <v>39453</v>
      </c>
      <c r="B4028" s="14">
        <v>7.3415210000000002</v>
      </c>
      <c r="C4028" s="2">
        <v>4.4776290000000003</v>
      </c>
    </row>
    <row r="4029" spans="1:3" ht="12.95" customHeight="1" x14ac:dyDescent="0.2">
      <c r="A4029" s="9">
        <v>39454</v>
      </c>
      <c r="B4029" s="14">
        <v>7.3415210000000002</v>
      </c>
      <c r="C4029" s="2">
        <v>4.4776290000000003</v>
      </c>
    </row>
    <row r="4030" spans="1:3" ht="12.95" customHeight="1" x14ac:dyDescent="0.2">
      <c r="A4030" s="9">
        <v>39455</v>
      </c>
      <c r="B4030" s="14">
        <v>7.3470040000000001</v>
      </c>
      <c r="C4030" s="2">
        <v>4.4790609999999997</v>
      </c>
    </row>
    <row r="4031" spans="1:3" ht="12.95" customHeight="1" x14ac:dyDescent="0.2">
      <c r="A4031" s="9">
        <v>39456</v>
      </c>
      <c r="B4031" s="14">
        <v>7.3484220000000002</v>
      </c>
      <c r="C4031" s="2">
        <v>4.474742</v>
      </c>
    </row>
    <row r="4032" spans="1:3" ht="12.95" customHeight="1" x14ac:dyDescent="0.2">
      <c r="A4032" s="9">
        <v>39457</v>
      </c>
      <c r="B4032" s="14">
        <v>7.3482089999999998</v>
      </c>
      <c r="C4032" s="2">
        <v>4.4901980000000004</v>
      </c>
    </row>
    <row r="4033" spans="1:3" ht="12.95" customHeight="1" x14ac:dyDescent="0.2">
      <c r="A4033" s="9">
        <v>39458</v>
      </c>
      <c r="B4033" s="14">
        <v>7.3482260000000004</v>
      </c>
      <c r="C4033" s="2">
        <v>4.5025890000000004</v>
      </c>
    </row>
    <row r="4034" spans="1:3" ht="12.95" customHeight="1" x14ac:dyDescent="0.2">
      <c r="A4034" s="9">
        <v>39459</v>
      </c>
      <c r="B4034" s="14">
        <v>7.3472999999999997</v>
      </c>
      <c r="C4034" s="2">
        <v>4.5045060000000001</v>
      </c>
    </row>
    <row r="4035" spans="1:3" ht="12.95" customHeight="1" x14ac:dyDescent="0.2">
      <c r="A4035" s="9">
        <v>39460</v>
      </c>
      <c r="B4035" s="14">
        <v>7.3472999999999997</v>
      </c>
      <c r="C4035" s="2">
        <v>4.5045060000000001</v>
      </c>
    </row>
    <row r="4036" spans="1:3" ht="12.95" customHeight="1" x14ac:dyDescent="0.2">
      <c r="A4036" s="9">
        <v>39461</v>
      </c>
      <c r="B4036" s="14">
        <v>7.3472999999999997</v>
      </c>
      <c r="C4036" s="2">
        <v>4.5045060000000001</v>
      </c>
    </row>
    <row r="4037" spans="1:3" ht="12.95" customHeight="1" x14ac:dyDescent="0.2">
      <c r="A4037" s="9">
        <v>39462</v>
      </c>
      <c r="B4037" s="14">
        <v>7.3487640000000001</v>
      </c>
      <c r="C4037" s="2">
        <v>4.5200909999999999</v>
      </c>
    </row>
    <row r="4038" spans="1:3" ht="12.95" customHeight="1" x14ac:dyDescent="0.2">
      <c r="A4038" s="9">
        <v>39463</v>
      </c>
      <c r="B4038" s="14">
        <v>7.3516909999999998</v>
      </c>
      <c r="C4038" s="2">
        <v>4.5322060000000004</v>
      </c>
    </row>
    <row r="4039" spans="1:3" ht="12.95" customHeight="1" x14ac:dyDescent="0.2">
      <c r="A4039" s="9">
        <v>39464</v>
      </c>
      <c r="B4039" s="14">
        <v>7.3496519999999999</v>
      </c>
      <c r="C4039" s="2">
        <v>4.5604690000000003</v>
      </c>
    </row>
    <row r="4040" spans="1:3" ht="12.95" customHeight="1" x14ac:dyDescent="0.2">
      <c r="A4040" s="9">
        <v>39465</v>
      </c>
      <c r="B4040" s="14">
        <v>7.3393030000000001</v>
      </c>
      <c r="C4040" s="2">
        <v>4.5438970000000003</v>
      </c>
    </row>
    <row r="4041" spans="1:3" ht="12.95" customHeight="1" x14ac:dyDescent="0.2">
      <c r="A4041" s="9">
        <v>39466</v>
      </c>
      <c r="B4041" s="14">
        <v>7.3321930000000002</v>
      </c>
      <c r="C4041" s="2">
        <v>4.5389330000000001</v>
      </c>
    </row>
    <row r="4042" spans="1:3" ht="12.95" customHeight="1" x14ac:dyDescent="0.2">
      <c r="A4042" s="9">
        <v>39467</v>
      </c>
      <c r="B4042" s="14">
        <v>7.3321930000000002</v>
      </c>
      <c r="C4042" s="2">
        <v>4.5389330000000001</v>
      </c>
    </row>
    <row r="4043" spans="1:3" ht="12.95" customHeight="1" x14ac:dyDescent="0.2">
      <c r="A4043" s="9">
        <v>39468</v>
      </c>
      <c r="B4043" s="14">
        <v>7.3321930000000002</v>
      </c>
      <c r="C4043" s="2">
        <v>4.5389330000000001</v>
      </c>
    </row>
    <row r="4044" spans="1:3" ht="12.95" customHeight="1" x14ac:dyDescent="0.2">
      <c r="A4044" s="9">
        <v>39469</v>
      </c>
      <c r="B4044" s="14">
        <v>7.3402940000000001</v>
      </c>
      <c r="C4044" s="2">
        <v>4.59084</v>
      </c>
    </row>
    <row r="4045" spans="1:3" ht="12.95" customHeight="1" x14ac:dyDescent="0.2">
      <c r="A4045" s="9">
        <v>39470</v>
      </c>
      <c r="B4045" s="14">
        <v>7.3323340000000004</v>
      </c>
      <c r="C4045" s="2">
        <v>4.5801319999999999</v>
      </c>
    </row>
    <row r="4046" spans="1:3" ht="12.95" customHeight="1" x14ac:dyDescent="0.2">
      <c r="A4046" s="9">
        <v>39471</v>
      </c>
      <c r="B4046" s="14">
        <v>7.3224980000000004</v>
      </c>
      <c r="C4046" s="2">
        <v>4.5863069999999997</v>
      </c>
    </row>
    <row r="4047" spans="1:3" ht="12.95" customHeight="1" x14ac:dyDescent="0.2">
      <c r="A4047" s="9">
        <v>39472</v>
      </c>
      <c r="B4047" s="14">
        <v>7.3180670000000001</v>
      </c>
      <c r="C4047" s="2">
        <v>4.5898560000000002</v>
      </c>
    </row>
    <row r="4048" spans="1:3" ht="12.95" customHeight="1" x14ac:dyDescent="0.2">
      <c r="A4048" s="9">
        <v>39473</v>
      </c>
      <c r="B4048" s="14">
        <v>7.2847970000000002</v>
      </c>
      <c r="C4048" s="2">
        <v>4.5207879999999996</v>
      </c>
    </row>
    <row r="4049" spans="1:3" ht="12.95" customHeight="1" x14ac:dyDescent="0.2">
      <c r="A4049" s="9">
        <v>39474</v>
      </c>
      <c r="B4049" s="14">
        <v>7.2847970000000002</v>
      </c>
      <c r="C4049" s="2">
        <v>4.5207879999999996</v>
      </c>
    </row>
    <row r="4050" spans="1:3" ht="12.95" customHeight="1" x14ac:dyDescent="0.2">
      <c r="A4050" s="9">
        <v>39475</v>
      </c>
      <c r="B4050" s="14">
        <v>7.2847970000000002</v>
      </c>
      <c r="C4050" s="2">
        <v>4.5207879999999996</v>
      </c>
    </row>
    <row r="4051" spans="1:3" ht="12.95" customHeight="1" x14ac:dyDescent="0.2">
      <c r="A4051" s="9">
        <v>39476</v>
      </c>
      <c r="B4051" s="14">
        <v>7.2753990000000002</v>
      </c>
      <c r="C4051" s="2">
        <v>4.5287259999999998</v>
      </c>
    </row>
    <row r="4052" spans="1:3" ht="12.95" customHeight="1" x14ac:dyDescent="0.2">
      <c r="A4052" s="9">
        <v>39477</v>
      </c>
      <c r="B4052" s="14">
        <v>7.2692709999999998</v>
      </c>
      <c r="C4052" s="2">
        <v>4.5033269999999996</v>
      </c>
    </row>
    <row r="4053" spans="1:3" ht="12.95" customHeight="1" x14ac:dyDescent="0.2">
      <c r="A4053" s="9">
        <v>39478</v>
      </c>
      <c r="B4053" s="10">
        <v>7.2498639999999996</v>
      </c>
      <c r="C4053" s="2">
        <v>4.4926959999999996</v>
      </c>
    </row>
    <row r="4054" spans="1:3" ht="12.95" customHeight="1" x14ac:dyDescent="0.2">
      <c r="A4054" s="9">
        <v>39479</v>
      </c>
      <c r="B4054" s="14">
        <v>7.229762</v>
      </c>
      <c r="C4054" s="2">
        <v>4.5028410000000001</v>
      </c>
    </row>
    <row r="4055" spans="1:3" ht="12.95" customHeight="1" x14ac:dyDescent="0.2">
      <c r="A4055" s="9">
        <v>39480</v>
      </c>
      <c r="B4055" s="14">
        <v>7.2352949999999998</v>
      </c>
      <c r="C4055" s="2">
        <v>4.511908</v>
      </c>
    </row>
    <row r="4056" spans="1:3" ht="12.95" customHeight="1" x14ac:dyDescent="0.2">
      <c r="A4056" s="9">
        <v>39481</v>
      </c>
      <c r="B4056" s="14">
        <v>7.2352949999999998</v>
      </c>
      <c r="C4056" s="2">
        <v>4.511908</v>
      </c>
    </row>
    <row r="4057" spans="1:3" ht="12.95" customHeight="1" x14ac:dyDescent="0.2">
      <c r="A4057" s="9">
        <v>39482</v>
      </c>
      <c r="B4057" s="14">
        <v>7.2352949999999998</v>
      </c>
      <c r="C4057" s="2">
        <v>4.511908</v>
      </c>
    </row>
    <row r="4058" spans="1:3" ht="12.95" customHeight="1" x14ac:dyDescent="0.2">
      <c r="A4058" s="9">
        <v>39483</v>
      </c>
      <c r="B4058" s="14">
        <v>7.2285409999999999</v>
      </c>
      <c r="C4058" s="2">
        <v>4.4750459999999999</v>
      </c>
    </row>
    <row r="4059" spans="1:3" ht="12.95" customHeight="1" x14ac:dyDescent="0.2">
      <c r="A4059" s="9">
        <v>39484</v>
      </c>
      <c r="B4059" s="14">
        <v>7.2335029999999998</v>
      </c>
      <c r="C4059" s="2">
        <v>4.4670560000000004</v>
      </c>
    </row>
    <row r="4060" spans="1:3" ht="12.95" customHeight="1" x14ac:dyDescent="0.2">
      <c r="A4060" s="9">
        <v>39485</v>
      </c>
      <c r="B4060" s="14">
        <v>7.2517079999999998</v>
      </c>
      <c r="C4060" s="2">
        <v>4.5184800000000003</v>
      </c>
    </row>
    <row r="4061" spans="1:3" ht="12.95" customHeight="1" x14ac:dyDescent="0.2">
      <c r="A4061" s="9">
        <v>39486</v>
      </c>
      <c r="B4061" s="14">
        <v>7.2649900000000001</v>
      </c>
      <c r="C4061" s="2">
        <v>4.5366489999999997</v>
      </c>
    </row>
    <row r="4062" spans="1:3" ht="12.95" customHeight="1" x14ac:dyDescent="0.2">
      <c r="A4062" s="9">
        <v>39487</v>
      </c>
      <c r="B4062" s="14">
        <v>7.276878</v>
      </c>
      <c r="C4062" s="2">
        <v>4.5483330000000004</v>
      </c>
    </row>
    <row r="4063" spans="1:3" ht="12.95" customHeight="1" x14ac:dyDescent="0.2">
      <c r="A4063" s="9">
        <v>39488</v>
      </c>
      <c r="B4063" s="14">
        <v>7.276878</v>
      </c>
      <c r="C4063" s="2">
        <v>4.5483330000000004</v>
      </c>
    </row>
    <row r="4064" spans="1:3" ht="12.95" customHeight="1" x14ac:dyDescent="0.2">
      <c r="A4064" s="9">
        <v>39489</v>
      </c>
      <c r="B4064" s="14">
        <v>7.276878</v>
      </c>
      <c r="C4064" s="2">
        <v>4.5483330000000004</v>
      </c>
    </row>
    <row r="4065" spans="1:3" ht="12.95" customHeight="1" x14ac:dyDescent="0.2">
      <c r="A4065" s="9">
        <v>39490</v>
      </c>
      <c r="B4065" s="14">
        <v>7.275665</v>
      </c>
      <c r="C4065" s="2">
        <v>4.5561179999999997</v>
      </c>
    </row>
    <row r="4066" spans="1:3" ht="12.95" customHeight="1" x14ac:dyDescent="0.2">
      <c r="A4066" s="9">
        <v>39491</v>
      </c>
      <c r="B4066" s="14">
        <v>7.278994</v>
      </c>
      <c r="C4066" s="2">
        <v>4.5510780000000004</v>
      </c>
    </row>
    <row r="4067" spans="1:3" ht="12.95" customHeight="1" x14ac:dyDescent="0.2">
      <c r="A4067" s="9">
        <v>39492</v>
      </c>
      <c r="B4067" s="14">
        <v>7.2767289999999996</v>
      </c>
      <c r="C4067" s="2">
        <v>4.5273000000000003</v>
      </c>
    </row>
    <row r="4068" spans="1:3" ht="12.95" customHeight="1" x14ac:dyDescent="0.2">
      <c r="A4068" s="9">
        <v>39493</v>
      </c>
      <c r="B4068" s="14">
        <v>7.2678839999999996</v>
      </c>
      <c r="C4068" s="2">
        <v>4.4988450000000002</v>
      </c>
    </row>
    <row r="4069" spans="1:3" ht="12.95" customHeight="1" x14ac:dyDescent="0.2">
      <c r="A4069" s="9">
        <v>39494</v>
      </c>
      <c r="B4069" s="14">
        <v>7.265949</v>
      </c>
      <c r="C4069" s="2">
        <v>4.5225629999999999</v>
      </c>
    </row>
    <row r="4070" spans="1:3" ht="12.95" customHeight="1" x14ac:dyDescent="0.2">
      <c r="A4070" s="9">
        <v>39495</v>
      </c>
      <c r="B4070" s="14">
        <v>7.265949</v>
      </c>
      <c r="C4070" s="2">
        <v>4.5225629999999999</v>
      </c>
    </row>
    <row r="4071" spans="1:3" ht="12.95" customHeight="1" x14ac:dyDescent="0.2">
      <c r="A4071" s="9">
        <v>39496</v>
      </c>
      <c r="B4071" s="14">
        <v>7.265949</v>
      </c>
      <c r="C4071" s="2">
        <v>4.5225629999999999</v>
      </c>
    </row>
    <row r="4072" spans="1:3" ht="12.95" customHeight="1" x14ac:dyDescent="0.2">
      <c r="A4072" s="9">
        <v>39497</v>
      </c>
      <c r="B4072" s="14">
        <v>7.2609519999999996</v>
      </c>
      <c r="C4072" s="2">
        <v>4.5048719999999998</v>
      </c>
    </row>
    <row r="4073" spans="1:3" ht="12.95" customHeight="1" x14ac:dyDescent="0.2">
      <c r="A4073" s="9">
        <v>39498</v>
      </c>
      <c r="B4073" s="14">
        <v>7.2725770000000001</v>
      </c>
      <c r="C4073" s="2">
        <v>4.5190929999999998</v>
      </c>
    </row>
    <row r="4074" spans="1:3" ht="12.95" customHeight="1" x14ac:dyDescent="0.2">
      <c r="A4074" s="9">
        <v>39499</v>
      </c>
      <c r="B4074" s="14">
        <v>7.2802439999999997</v>
      </c>
      <c r="C4074" s="2">
        <v>4.5098459999999996</v>
      </c>
    </row>
    <row r="4075" spans="1:3" ht="12.95" customHeight="1" x14ac:dyDescent="0.2">
      <c r="A4075" s="9">
        <v>39500</v>
      </c>
      <c r="B4075" s="14">
        <v>7.2829680000000003</v>
      </c>
      <c r="C4075" s="2">
        <v>4.4981580000000001</v>
      </c>
    </row>
    <row r="4076" spans="1:3" ht="12.95" customHeight="1" x14ac:dyDescent="0.2">
      <c r="A4076" s="9">
        <v>39501</v>
      </c>
      <c r="B4076" s="14">
        <v>7.2849000000000004</v>
      </c>
      <c r="C4076" s="2">
        <v>4.5183280000000003</v>
      </c>
    </row>
    <row r="4077" spans="1:3" ht="12.95" customHeight="1" x14ac:dyDescent="0.2">
      <c r="A4077" s="9">
        <v>39502</v>
      </c>
      <c r="B4077" s="14">
        <v>7.2849000000000004</v>
      </c>
      <c r="C4077" s="2">
        <v>4.5183280000000003</v>
      </c>
    </row>
    <row r="4078" spans="1:3" ht="12.95" customHeight="1" x14ac:dyDescent="0.2">
      <c r="A4078" s="9">
        <v>39503</v>
      </c>
      <c r="B4078" s="14">
        <v>7.2849000000000004</v>
      </c>
      <c r="C4078" s="2">
        <v>4.5183280000000003</v>
      </c>
    </row>
    <row r="4079" spans="1:3" ht="12.95" customHeight="1" x14ac:dyDescent="0.2">
      <c r="A4079" s="9">
        <v>39504</v>
      </c>
      <c r="B4079" s="14">
        <v>7.2875719999999999</v>
      </c>
      <c r="C4079" s="2">
        <v>4.5129869999999999</v>
      </c>
    </row>
    <row r="4080" spans="1:3" ht="12.95" customHeight="1" x14ac:dyDescent="0.2">
      <c r="A4080" s="9">
        <v>39505</v>
      </c>
      <c r="B4080" s="14">
        <v>7.2824090000000004</v>
      </c>
      <c r="C4080" s="2">
        <v>4.5078360000000002</v>
      </c>
    </row>
    <row r="4081" spans="1:3" ht="12.95" customHeight="1" x14ac:dyDescent="0.2">
      <c r="A4081" s="9">
        <v>39506</v>
      </c>
      <c r="B4081" s="14">
        <v>7.2818240000000003</v>
      </c>
      <c r="C4081" s="2">
        <v>4.5268079999999999</v>
      </c>
    </row>
    <row r="4082" spans="1:3" ht="12.95" customHeight="1" x14ac:dyDescent="0.2">
      <c r="A4082" s="9">
        <v>39507</v>
      </c>
      <c r="B4082" s="10">
        <v>7.2774760000000001</v>
      </c>
      <c r="C4082" s="2">
        <v>4.536797</v>
      </c>
    </row>
    <row r="4083" spans="1:3" ht="12.95" customHeight="1" x14ac:dyDescent="0.2">
      <c r="A4083" s="9">
        <v>39508</v>
      </c>
      <c r="B4083" s="14">
        <v>7.2728599999999997</v>
      </c>
      <c r="C4083" s="2">
        <v>4.5718249999999996</v>
      </c>
    </row>
    <row r="4084" spans="1:3" ht="12.95" customHeight="1" x14ac:dyDescent="0.2">
      <c r="A4084" s="9">
        <v>39509</v>
      </c>
      <c r="B4084" s="14">
        <v>7.2728599999999997</v>
      </c>
      <c r="C4084" s="2">
        <v>4.5718249999999996</v>
      </c>
    </row>
    <row r="4085" spans="1:3" ht="12.95" customHeight="1" x14ac:dyDescent="0.2">
      <c r="A4085" s="9">
        <v>39510</v>
      </c>
      <c r="B4085" s="14">
        <v>7.2728599999999997</v>
      </c>
      <c r="C4085" s="2">
        <v>4.5718249999999996</v>
      </c>
    </row>
    <row r="4086" spans="1:3" ht="12.95" customHeight="1" x14ac:dyDescent="0.2">
      <c r="A4086" s="9">
        <v>39511</v>
      </c>
      <c r="B4086" s="14">
        <v>7.2788329999999997</v>
      </c>
      <c r="C4086" s="2">
        <v>4.6121109999999996</v>
      </c>
    </row>
    <row r="4087" spans="1:3" ht="12.95" customHeight="1" x14ac:dyDescent="0.2">
      <c r="A4087" s="9">
        <v>39512</v>
      </c>
      <c r="B4087" s="14">
        <v>7.2652710000000003</v>
      </c>
      <c r="C4087" s="2">
        <v>4.6055599999999997</v>
      </c>
    </row>
    <row r="4088" spans="1:3" ht="12.95" customHeight="1" x14ac:dyDescent="0.2">
      <c r="A4088" s="9">
        <v>39513</v>
      </c>
      <c r="B4088" s="14">
        <v>7.2713570000000001</v>
      </c>
      <c r="C4088" s="2">
        <v>4.6050389999999997</v>
      </c>
    </row>
    <row r="4089" spans="1:3" ht="12.95" customHeight="1" x14ac:dyDescent="0.2">
      <c r="A4089" s="9">
        <v>39514</v>
      </c>
      <c r="B4089" s="14">
        <v>7.2767499999999998</v>
      </c>
      <c r="C4089" s="2">
        <v>4.6034980000000001</v>
      </c>
    </row>
    <row r="4090" spans="1:3" ht="12.95" customHeight="1" x14ac:dyDescent="0.2">
      <c r="A4090" s="9">
        <v>39515</v>
      </c>
      <c r="B4090" s="14">
        <v>7.2802020000000001</v>
      </c>
      <c r="C4090" s="2">
        <v>4.6299939999999999</v>
      </c>
    </row>
    <row r="4091" spans="1:3" ht="12.95" customHeight="1" x14ac:dyDescent="0.2">
      <c r="A4091" s="9">
        <v>39516</v>
      </c>
      <c r="B4091" s="14">
        <v>7.2802020000000001</v>
      </c>
      <c r="C4091" s="2">
        <v>4.6299939999999999</v>
      </c>
    </row>
    <row r="4092" spans="1:3" ht="12.95" customHeight="1" x14ac:dyDescent="0.2">
      <c r="A4092" s="9">
        <v>39517</v>
      </c>
      <c r="B4092" s="14">
        <v>7.2802020000000001</v>
      </c>
      <c r="C4092" s="2">
        <v>4.6299939999999999</v>
      </c>
    </row>
    <row r="4093" spans="1:3" ht="12.95" customHeight="1" x14ac:dyDescent="0.2">
      <c r="A4093" s="9">
        <v>39518</v>
      </c>
      <c r="B4093" s="14">
        <v>7.2795529999999999</v>
      </c>
      <c r="C4093" s="2">
        <v>4.631348</v>
      </c>
    </row>
    <row r="4094" spans="1:3" ht="12.95" customHeight="1" x14ac:dyDescent="0.2">
      <c r="A4094" s="9">
        <v>39519</v>
      </c>
      <c r="B4094" s="14">
        <v>7.2778039999999997</v>
      </c>
      <c r="C4094" s="2">
        <v>4.6308249999999997</v>
      </c>
    </row>
    <row r="4095" spans="1:3" ht="12.95" customHeight="1" x14ac:dyDescent="0.2">
      <c r="A4095" s="9">
        <v>39520</v>
      </c>
      <c r="B4095" s="14">
        <v>7.2765209999999998</v>
      </c>
      <c r="C4095" s="2">
        <v>4.590865</v>
      </c>
    </row>
    <row r="4096" spans="1:3" ht="12.95" customHeight="1" x14ac:dyDescent="0.2">
      <c r="A4096" s="9">
        <v>39521</v>
      </c>
      <c r="B4096" s="14">
        <v>7.268713</v>
      </c>
      <c r="C4096" s="2">
        <v>4.626512</v>
      </c>
    </row>
    <row r="4097" spans="1:3" ht="12.95" customHeight="1" x14ac:dyDescent="0.2">
      <c r="A4097" s="9">
        <v>39522</v>
      </c>
      <c r="B4097" s="14">
        <v>7.2615769999999999</v>
      </c>
      <c r="C4097" s="2">
        <v>4.6210880000000003</v>
      </c>
    </row>
    <row r="4098" spans="1:3" ht="12.95" customHeight="1" x14ac:dyDescent="0.2">
      <c r="A4098" s="9">
        <v>39523</v>
      </c>
      <c r="B4098" s="14">
        <v>7.2615769999999999</v>
      </c>
      <c r="C4098" s="2">
        <v>4.6210880000000003</v>
      </c>
    </row>
    <row r="4099" spans="1:3" ht="12.95" customHeight="1" x14ac:dyDescent="0.2">
      <c r="A4099" s="9">
        <v>39524</v>
      </c>
      <c r="B4099" s="14">
        <v>7.2615769999999999</v>
      </c>
      <c r="C4099" s="2">
        <v>4.6210880000000003</v>
      </c>
    </row>
    <row r="4100" spans="1:3" ht="12.95" customHeight="1" x14ac:dyDescent="0.2">
      <c r="A4100" s="9">
        <v>39525</v>
      </c>
      <c r="B4100" s="14">
        <v>7.2583549999999999</v>
      </c>
      <c r="C4100" s="2">
        <v>4.6867400000000004</v>
      </c>
    </row>
    <row r="4101" spans="1:3" ht="12.95" customHeight="1" x14ac:dyDescent="0.2">
      <c r="A4101" s="9">
        <v>39526</v>
      </c>
      <c r="B4101" s="14">
        <v>7.2626020000000002</v>
      </c>
      <c r="C4101" s="2">
        <v>4.6662819999999998</v>
      </c>
    </row>
    <row r="4102" spans="1:3" ht="12.95" customHeight="1" x14ac:dyDescent="0.2">
      <c r="A4102" s="9">
        <v>39527</v>
      </c>
      <c r="B4102" s="14">
        <v>7.2566139999999999</v>
      </c>
      <c r="C4102" s="2">
        <v>4.6400750000000004</v>
      </c>
    </row>
    <row r="4103" spans="1:3" ht="12.95" customHeight="1" x14ac:dyDescent="0.2">
      <c r="A4103" s="9">
        <v>39528</v>
      </c>
      <c r="B4103" s="14">
        <v>7.2579180000000001</v>
      </c>
      <c r="C4103" s="2">
        <v>4.626709</v>
      </c>
    </row>
    <row r="4104" spans="1:3" ht="12.95" customHeight="1" x14ac:dyDescent="0.2">
      <c r="A4104" s="9">
        <v>39529</v>
      </c>
      <c r="B4104" s="14">
        <v>7.256786</v>
      </c>
      <c r="C4104" s="2">
        <v>4.6574580000000001</v>
      </c>
    </row>
    <row r="4105" spans="1:3" ht="12.95" customHeight="1" x14ac:dyDescent="0.2">
      <c r="A4105" s="9">
        <v>39530</v>
      </c>
      <c r="B4105" s="14">
        <v>7.256786</v>
      </c>
      <c r="C4105" s="2">
        <v>4.6574580000000001</v>
      </c>
    </row>
    <row r="4106" spans="1:3" ht="12.95" customHeight="1" x14ac:dyDescent="0.2">
      <c r="A4106" s="9">
        <v>39531</v>
      </c>
      <c r="B4106" s="14">
        <v>7.256786</v>
      </c>
      <c r="C4106" s="2">
        <v>4.6574580000000001</v>
      </c>
    </row>
    <row r="4107" spans="1:3" ht="12.95" customHeight="1" x14ac:dyDescent="0.2">
      <c r="A4107" s="9">
        <v>39532</v>
      </c>
      <c r="B4107" s="14">
        <v>7.256786</v>
      </c>
      <c r="C4107" s="2">
        <v>4.6574580000000001</v>
      </c>
    </row>
    <row r="4108" spans="1:3" ht="12.95" customHeight="1" x14ac:dyDescent="0.2">
      <c r="A4108" s="9">
        <v>39533</v>
      </c>
      <c r="B4108" s="14">
        <v>7.2522650000000004</v>
      </c>
      <c r="C4108" s="2">
        <v>4.6040279999999996</v>
      </c>
    </row>
    <row r="4109" spans="1:3" ht="12.95" customHeight="1" x14ac:dyDescent="0.2">
      <c r="A4109" s="9">
        <v>39534</v>
      </c>
      <c r="B4109" s="14">
        <v>7.260332</v>
      </c>
      <c r="C4109" s="2">
        <v>4.6247100000000003</v>
      </c>
    </row>
    <row r="4110" spans="1:3" ht="12.95" customHeight="1" x14ac:dyDescent="0.2">
      <c r="A4110" s="9">
        <v>39535</v>
      </c>
      <c r="B4110" s="14">
        <v>7.2613120000000002</v>
      </c>
      <c r="C4110" s="2">
        <v>4.6253339999999996</v>
      </c>
    </row>
    <row r="4111" spans="1:3" ht="12.95" customHeight="1" x14ac:dyDescent="0.2">
      <c r="A4111" s="9">
        <v>39536</v>
      </c>
      <c r="B4111" s="14">
        <v>7.2566519999999999</v>
      </c>
      <c r="C4111" s="2">
        <v>4.6123770000000004</v>
      </c>
    </row>
    <row r="4112" spans="1:3" ht="12.95" customHeight="1" x14ac:dyDescent="0.2">
      <c r="A4112" s="9">
        <v>39537</v>
      </c>
      <c r="B4112" s="14">
        <v>7.2566519999999999</v>
      </c>
      <c r="C4112" s="2">
        <v>4.6123770000000004</v>
      </c>
    </row>
    <row r="4113" spans="1:3" ht="12.95" customHeight="1" x14ac:dyDescent="0.2">
      <c r="A4113" s="9">
        <v>39538</v>
      </c>
      <c r="B4113" s="10">
        <v>7.2566519999999999</v>
      </c>
      <c r="C4113" s="2">
        <v>4.6123770000000004</v>
      </c>
    </row>
    <row r="4114" spans="1:3" ht="12.95" customHeight="1" x14ac:dyDescent="0.2">
      <c r="A4114" s="9">
        <v>39539</v>
      </c>
      <c r="B4114" s="14">
        <v>7.2746149999999998</v>
      </c>
      <c r="C4114" s="2">
        <v>4.6338080000000001</v>
      </c>
    </row>
    <row r="4115" spans="1:3" ht="12.95" customHeight="1" x14ac:dyDescent="0.2">
      <c r="A4115" s="9">
        <v>39540</v>
      </c>
      <c r="B4115" s="14">
        <v>7.2685420000000001</v>
      </c>
      <c r="C4115" s="2">
        <v>4.611726</v>
      </c>
    </row>
    <row r="4116" spans="1:3" ht="12.95" customHeight="1" x14ac:dyDescent="0.2">
      <c r="A4116" s="9">
        <v>39541</v>
      </c>
      <c r="B4116" s="14">
        <v>7.270397</v>
      </c>
      <c r="C4116" s="2">
        <v>4.5991879999999998</v>
      </c>
    </row>
    <row r="4117" spans="1:3" ht="12.95" customHeight="1" x14ac:dyDescent="0.2">
      <c r="A4117" s="9">
        <v>39542</v>
      </c>
      <c r="B4117" s="14">
        <v>7.2739500000000001</v>
      </c>
      <c r="C4117" s="2">
        <v>4.5930099999999996</v>
      </c>
    </row>
    <row r="4118" spans="1:3" ht="12.95" customHeight="1" x14ac:dyDescent="0.2">
      <c r="A4118" s="9">
        <v>39543</v>
      </c>
      <c r="B4118" s="14">
        <v>7.2737670000000003</v>
      </c>
      <c r="C4118" s="2">
        <v>4.5943449999999997</v>
      </c>
    </row>
    <row r="4119" spans="1:3" ht="12.95" customHeight="1" x14ac:dyDescent="0.2">
      <c r="A4119" s="9">
        <v>39544</v>
      </c>
      <c r="B4119" s="14">
        <v>7.2737670000000003</v>
      </c>
      <c r="C4119" s="2">
        <v>4.5943449999999997</v>
      </c>
    </row>
    <row r="4120" spans="1:3" ht="12.95" customHeight="1" x14ac:dyDescent="0.2">
      <c r="A4120" s="9">
        <v>39545</v>
      </c>
      <c r="B4120" s="14">
        <v>7.2737670000000003</v>
      </c>
      <c r="C4120" s="2">
        <v>4.5943449999999997</v>
      </c>
    </row>
    <row r="4121" spans="1:3" ht="12.95" customHeight="1" x14ac:dyDescent="0.2">
      <c r="A4121" s="9">
        <v>39546</v>
      </c>
      <c r="B4121" s="14">
        <v>7.2760980000000002</v>
      </c>
      <c r="C4121" s="2">
        <v>4.5721360000000004</v>
      </c>
    </row>
    <row r="4122" spans="1:3" ht="12.95" customHeight="1" x14ac:dyDescent="0.2">
      <c r="A4122" s="9">
        <v>39547</v>
      </c>
      <c r="B4122" s="14">
        <v>7.2733109999999996</v>
      </c>
      <c r="C4122" s="2">
        <v>4.5784409999999998</v>
      </c>
    </row>
    <row r="4123" spans="1:3" ht="12.95" customHeight="1" x14ac:dyDescent="0.2">
      <c r="A4123" s="9">
        <v>39548</v>
      </c>
      <c r="B4123" s="14">
        <v>7.2749370000000004</v>
      </c>
      <c r="C4123" s="2">
        <v>4.5693970000000004</v>
      </c>
    </row>
    <row r="4124" spans="1:3" ht="12.95" customHeight="1" x14ac:dyDescent="0.2">
      <c r="A4124" s="9">
        <v>39549</v>
      </c>
      <c r="B4124" s="14">
        <v>7.2682229999999999</v>
      </c>
      <c r="C4124" s="2">
        <v>4.6176769999999996</v>
      </c>
    </row>
    <row r="4125" spans="1:3" ht="12.95" customHeight="1" x14ac:dyDescent="0.2">
      <c r="A4125" s="9">
        <v>39550</v>
      </c>
      <c r="B4125" s="14">
        <v>7.2620430000000002</v>
      </c>
      <c r="C4125" s="2">
        <v>4.5730750000000002</v>
      </c>
    </row>
    <row r="4126" spans="1:3" ht="12.95" customHeight="1" x14ac:dyDescent="0.2">
      <c r="A4126" s="9">
        <v>39551</v>
      </c>
      <c r="B4126" s="14">
        <v>7.2620430000000002</v>
      </c>
      <c r="C4126" s="2">
        <v>4.5730750000000002</v>
      </c>
    </row>
    <row r="4127" spans="1:3" ht="12.95" customHeight="1" x14ac:dyDescent="0.2">
      <c r="A4127" s="9">
        <v>39552</v>
      </c>
      <c r="B4127" s="14">
        <v>7.2620430000000002</v>
      </c>
      <c r="C4127" s="2">
        <v>4.5730750000000002</v>
      </c>
    </row>
    <row r="4128" spans="1:3" ht="12.95" customHeight="1" x14ac:dyDescent="0.2">
      <c r="A4128" s="9">
        <v>39553</v>
      </c>
      <c r="B4128" s="14">
        <v>7.262607</v>
      </c>
      <c r="C4128" s="2">
        <v>4.5945510000000001</v>
      </c>
    </row>
    <row r="4129" spans="1:3" ht="12.95" customHeight="1" x14ac:dyDescent="0.2">
      <c r="A4129" s="9">
        <v>39554</v>
      </c>
      <c r="B4129" s="14">
        <v>7.2630480000000004</v>
      </c>
      <c r="C4129" s="2">
        <v>4.5939579999999998</v>
      </c>
    </row>
    <row r="4130" spans="1:3" ht="12.95" customHeight="1" x14ac:dyDescent="0.2">
      <c r="A4130" s="9">
        <v>39555</v>
      </c>
      <c r="B4130" s="14">
        <v>7.2601500000000003</v>
      </c>
      <c r="C4130" s="2">
        <v>4.5715950000000003</v>
      </c>
    </row>
    <row r="4131" spans="1:3" ht="12.95" customHeight="1" x14ac:dyDescent="0.2">
      <c r="A4131" s="9">
        <v>39556</v>
      </c>
      <c r="B4131" s="14">
        <v>7.2594669999999999</v>
      </c>
      <c r="C4131" s="2">
        <v>4.5454049999999997</v>
      </c>
    </row>
    <row r="4132" spans="1:3" ht="12.95" customHeight="1" x14ac:dyDescent="0.2">
      <c r="A4132" s="9">
        <v>39557</v>
      </c>
      <c r="B4132" s="14">
        <v>7.2591140000000003</v>
      </c>
      <c r="C4132" s="2">
        <v>4.5188709999999999</v>
      </c>
    </row>
    <row r="4133" spans="1:3" ht="12.95" customHeight="1" x14ac:dyDescent="0.2">
      <c r="A4133" s="9">
        <v>39558</v>
      </c>
      <c r="B4133" s="14">
        <v>7.2591140000000003</v>
      </c>
      <c r="C4133" s="2">
        <v>4.5188709999999999</v>
      </c>
    </row>
    <row r="4134" spans="1:3" ht="12.95" customHeight="1" x14ac:dyDescent="0.2">
      <c r="A4134" s="9">
        <v>39559</v>
      </c>
      <c r="B4134" s="14">
        <v>7.2591140000000003</v>
      </c>
      <c r="C4134" s="2">
        <v>4.5188709999999999</v>
      </c>
    </row>
    <row r="4135" spans="1:3" ht="12.95" customHeight="1" x14ac:dyDescent="0.2">
      <c r="A4135" s="9">
        <v>39560</v>
      </c>
      <c r="B4135" s="14">
        <v>7.2532030000000001</v>
      </c>
      <c r="C4135" s="2">
        <v>4.5129440000000001</v>
      </c>
    </row>
    <row r="4136" spans="1:3" ht="12.95" customHeight="1" x14ac:dyDescent="0.2">
      <c r="A4136" s="9">
        <v>39561</v>
      </c>
      <c r="B4136" s="14">
        <v>7.2544469999999999</v>
      </c>
      <c r="C4136" s="2">
        <v>4.5114720000000004</v>
      </c>
    </row>
    <row r="4137" spans="1:3" ht="12.95" customHeight="1" x14ac:dyDescent="0.2">
      <c r="A4137" s="9">
        <v>39562</v>
      </c>
      <c r="B4137" s="14">
        <v>7.2594130000000003</v>
      </c>
      <c r="C4137" s="2">
        <v>4.5165259999999998</v>
      </c>
    </row>
    <row r="4138" spans="1:3" ht="12.95" customHeight="1" x14ac:dyDescent="0.2">
      <c r="A4138" s="9">
        <v>39563</v>
      </c>
      <c r="B4138" s="14">
        <v>7.2641730000000004</v>
      </c>
      <c r="C4138" s="2">
        <v>4.5024009999999999</v>
      </c>
    </row>
    <row r="4139" spans="1:3" ht="12.95" customHeight="1" x14ac:dyDescent="0.2">
      <c r="A4139" s="9">
        <v>39564</v>
      </c>
      <c r="B4139" s="14">
        <v>7.2646269999999999</v>
      </c>
      <c r="C4139" s="2">
        <v>4.4818480000000003</v>
      </c>
    </row>
    <row r="4140" spans="1:3" ht="12.95" customHeight="1" x14ac:dyDescent="0.2">
      <c r="A4140" s="9">
        <v>39565</v>
      </c>
      <c r="B4140" s="14">
        <v>7.2646269999999999</v>
      </c>
      <c r="C4140" s="2">
        <v>4.4818480000000003</v>
      </c>
    </row>
    <row r="4141" spans="1:3" ht="12.95" customHeight="1" x14ac:dyDescent="0.2">
      <c r="A4141" s="9">
        <v>39566</v>
      </c>
      <c r="B4141" s="14">
        <v>7.2646269999999999</v>
      </c>
      <c r="C4141" s="2">
        <v>4.4818480000000003</v>
      </c>
    </row>
    <row r="4142" spans="1:3" ht="12.95" customHeight="1" x14ac:dyDescent="0.2">
      <c r="A4142" s="9">
        <v>39567</v>
      </c>
      <c r="B4142" s="14">
        <v>7.2624959999999996</v>
      </c>
      <c r="C4142" s="2">
        <v>4.4930070000000004</v>
      </c>
    </row>
    <row r="4143" spans="1:3" ht="12.95" customHeight="1" x14ac:dyDescent="0.2">
      <c r="A4143" s="9">
        <v>39568</v>
      </c>
      <c r="B4143" s="10">
        <v>7.2637530000000003</v>
      </c>
      <c r="C4143" s="2">
        <v>4.4987940000000002</v>
      </c>
    </row>
    <row r="4144" spans="1:3" ht="12.95" customHeight="1" x14ac:dyDescent="0.2">
      <c r="A4144" s="9">
        <v>39569</v>
      </c>
      <c r="B4144" s="14">
        <v>7.2621719999999996</v>
      </c>
      <c r="C4144" s="2">
        <v>4.4989299999999997</v>
      </c>
    </row>
    <row r="4145" spans="1:3" ht="12.95" customHeight="1" x14ac:dyDescent="0.2">
      <c r="A4145" s="9">
        <v>39570</v>
      </c>
      <c r="B4145" s="14">
        <v>7.2621719999999996</v>
      </c>
      <c r="C4145" s="2">
        <v>4.4989299999999997</v>
      </c>
    </row>
    <row r="4146" spans="1:3" ht="12.95" customHeight="1" x14ac:dyDescent="0.2">
      <c r="A4146" s="9">
        <v>39571</v>
      </c>
      <c r="B4146" s="14">
        <v>7.2671559999999999</v>
      </c>
      <c r="C4146" s="2">
        <v>4.4809200000000002</v>
      </c>
    </row>
    <row r="4147" spans="1:3" ht="12.95" customHeight="1" x14ac:dyDescent="0.2">
      <c r="A4147" s="9">
        <v>39572</v>
      </c>
      <c r="B4147" s="14">
        <v>7.2671559999999999</v>
      </c>
      <c r="C4147" s="2">
        <v>4.4809200000000002</v>
      </c>
    </row>
    <row r="4148" spans="1:3" ht="12.95" customHeight="1" x14ac:dyDescent="0.2">
      <c r="A4148" s="9">
        <v>39573</v>
      </c>
      <c r="B4148" s="14">
        <v>7.2671559999999999</v>
      </c>
      <c r="C4148" s="2">
        <v>4.4809200000000002</v>
      </c>
    </row>
    <row r="4149" spans="1:3" ht="12.95" customHeight="1" x14ac:dyDescent="0.2">
      <c r="A4149" s="9">
        <v>39574</v>
      </c>
      <c r="B4149" s="14">
        <v>7.2579919999999998</v>
      </c>
      <c r="C4149" s="2">
        <v>4.4541219999999999</v>
      </c>
    </row>
    <row r="4150" spans="1:3" ht="12.95" customHeight="1" x14ac:dyDescent="0.2">
      <c r="A4150" s="9">
        <v>39575</v>
      </c>
      <c r="B4150" s="14">
        <v>7.2575399999999997</v>
      </c>
      <c r="C4150" s="2">
        <v>4.457948</v>
      </c>
    </row>
    <row r="4151" spans="1:3" ht="12.95" customHeight="1" x14ac:dyDescent="0.2">
      <c r="A4151" s="9">
        <v>39576</v>
      </c>
      <c r="B4151" s="14">
        <v>7.2578750000000003</v>
      </c>
      <c r="C4151" s="2">
        <v>4.4524109999999997</v>
      </c>
    </row>
    <row r="4152" spans="1:3" ht="12.95" customHeight="1" x14ac:dyDescent="0.2">
      <c r="A4152" s="9">
        <v>39577</v>
      </c>
      <c r="B4152" s="14">
        <v>7.2605700000000004</v>
      </c>
      <c r="C4152" s="2">
        <v>4.4862640000000003</v>
      </c>
    </row>
    <row r="4153" spans="1:3" ht="12.95" customHeight="1" x14ac:dyDescent="0.2">
      <c r="A4153" s="9">
        <v>39578</v>
      </c>
      <c r="B4153" s="14">
        <v>7.2575440000000002</v>
      </c>
      <c r="C4153" s="2">
        <v>4.501919</v>
      </c>
    </row>
    <row r="4154" spans="1:3" ht="12.95" customHeight="1" x14ac:dyDescent="0.2">
      <c r="A4154" s="9">
        <v>39579</v>
      </c>
      <c r="B4154" s="14">
        <v>7.2575440000000002</v>
      </c>
      <c r="C4154" s="2">
        <v>4.501919</v>
      </c>
    </row>
    <row r="4155" spans="1:3" ht="12.95" customHeight="1" x14ac:dyDescent="0.2">
      <c r="A4155" s="9">
        <v>39580</v>
      </c>
      <c r="B4155" s="14">
        <v>7.2575440000000002</v>
      </c>
      <c r="C4155" s="2">
        <v>4.501919</v>
      </c>
    </row>
    <row r="4156" spans="1:3" ht="12.95" customHeight="1" x14ac:dyDescent="0.2">
      <c r="A4156" s="9">
        <v>39581</v>
      </c>
      <c r="B4156" s="14">
        <v>7.2587029999999997</v>
      </c>
      <c r="C4156" s="2">
        <v>4.4820640000000003</v>
      </c>
    </row>
    <row r="4157" spans="1:3" ht="12.95" customHeight="1" x14ac:dyDescent="0.2">
      <c r="A4157" s="9">
        <v>39582</v>
      </c>
      <c r="B4157" s="14">
        <v>7.2559420000000001</v>
      </c>
      <c r="C4157" s="2">
        <v>4.480359</v>
      </c>
    </row>
    <row r="4158" spans="1:3" ht="12.95" customHeight="1" x14ac:dyDescent="0.2">
      <c r="A4158" s="9">
        <v>39583</v>
      </c>
      <c r="B4158" s="14">
        <v>7.2528370000000004</v>
      </c>
      <c r="C4158" s="2">
        <v>4.4444129999999999</v>
      </c>
    </row>
    <row r="4159" spans="1:3" ht="12.95" customHeight="1" x14ac:dyDescent="0.2">
      <c r="A4159" s="9">
        <v>39584</v>
      </c>
      <c r="B4159" s="14">
        <v>7.250038</v>
      </c>
      <c r="C4159" s="2">
        <v>4.436445</v>
      </c>
    </row>
    <row r="4160" spans="1:3" ht="12.95" customHeight="1" x14ac:dyDescent="0.2">
      <c r="A4160" s="9">
        <v>39585</v>
      </c>
      <c r="B4160" s="14">
        <v>7.2512319999999999</v>
      </c>
      <c r="C4160" s="2">
        <v>4.4426119999999996</v>
      </c>
    </row>
    <row r="4161" spans="1:3" ht="12.95" customHeight="1" x14ac:dyDescent="0.2">
      <c r="A4161" s="9">
        <v>39586</v>
      </c>
      <c r="B4161" s="14">
        <v>7.2512319999999999</v>
      </c>
      <c r="C4161" s="2">
        <v>4.4426119999999996</v>
      </c>
    </row>
    <row r="4162" spans="1:3" ht="12.95" customHeight="1" x14ac:dyDescent="0.2">
      <c r="A4162" s="9">
        <v>39587</v>
      </c>
      <c r="B4162" s="14">
        <v>7.2512319999999999</v>
      </c>
      <c r="C4162" s="2">
        <v>4.4426119999999996</v>
      </c>
    </row>
    <row r="4163" spans="1:3" ht="12.95" customHeight="1" x14ac:dyDescent="0.2">
      <c r="A4163" s="9">
        <v>39588</v>
      </c>
      <c r="B4163" s="14">
        <v>7.2504900000000001</v>
      </c>
      <c r="C4163" s="2">
        <v>4.4497910000000003</v>
      </c>
    </row>
    <row r="4164" spans="1:3" ht="12.95" customHeight="1" x14ac:dyDescent="0.2">
      <c r="A4164" s="9">
        <v>39589</v>
      </c>
      <c r="B4164" s="14">
        <v>7.2494449999999997</v>
      </c>
      <c r="C4164" s="2">
        <v>4.4483309999999996</v>
      </c>
    </row>
    <row r="4165" spans="1:3" ht="12.95" customHeight="1" x14ac:dyDescent="0.2">
      <c r="A4165" s="9">
        <v>39590</v>
      </c>
      <c r="B4165" s="14">
        <v>7.2504949999999999</v>
      </c>
      <c r="C4165" s="2">
        <v>4.4601959999999998</v>
      </c>
    </row>
    <row r="4166" spans="1:3" ht="12.95" customHeight="1" x14ac:dyDescent="0.2">
      <c r="A4166" s="9">
        <v>39591</v>
      </c>
      <c r="B4166" s="14">
        <v>7.2504949999999999</v>
      </c>
      <c r="C4166" s="2">
        <v>4.4601959999999998</v>
      </c>
    </row>
    <row r="4167" spans="1:3" ht="12.95" customHeight="1" x14ac:dyDescent="0.2">
      <c r="A4167" s="9">
        <v>39592</v>
      </c>
      <c r="B4167" s="14">
        <v>7.2493340000000002</v>
      </c>
      <c r="C4167" s="2">
        <v>4.4823680000000001</v>
      </c>
    </row>
    <row r="4168" spans="1:3" ht="12.95" customHeight="1" x14ac:dyDescent="0.2">
      <c r="A4168" s="9">
        <v>39593</v>
      </c>
      <c r="B4168" s="14">
        <v>7.2493340000000002</v>
      </c>
      <c r="C4168" s="2">
        <v>4.4823680000000001</v>
      </c>
    </row>
    <row r="4169" spans="1:3" ht="12.95" customHeight="1" x14ac:dyDescent="0.2">
      <c r="A4169" s="9">
        <v>39594</v>
      </c>
      <c r="B4169" s="14">
        <v>7.2493340000000002</v>
      </c>
      <c r="C4169" s="2">
        <v>4.4823680000000001</v>
      </c>
    </row>
    <row r="4170" spans="1:3" ht="12.95" customHeight="1" x14ac:dyDescent="0.2">
      <c r="A4170" s="9">
        <v>39595</v>
      </c>
      <c r="B4170" s="10">
        <v>7.2510700000000003</v>
      </c>
      <c r="C4170" s="2">
        <v>4.485938</v>
      </c>
    </row>
    <row r="4171" spans="1:3" ht="12.95" customHeight="1" x14ac:dyDescent="0.2">
      <c r="A4171" s="9">
        <v>39596</v>
      </c>
      <c r="B4171" s="10">
        <v>7.253787</v>
      </c>
      <c r="C4171" s="2">
        <v>4.4842899999999997</v>
      </c>
    </row>
    <row r="4172" spans="1:3" ht="12.95" customHeight="1" x14ac:dyDescent="0.2">
      <c r="A4172" s="9">
        <v>39597</v>
      </c>
      <c r="B4172" s="10">
        <v>7.2541700000000002</v>
      </c>
      <c r="C4172" s="2">
        <v>4.4709830000000004</v>
      </c>
    </row>
    <row r="4173" spans="1:3" ht="12.95" customHeight="1" x14ac:dyDescent="0.2">
      <c r="A4173" s="9">
        <v>39598</v>
      </c>
      <c r="B4173" s="10">
        <v>7.2506729999999999</v>
      </c>
      <c r="C4173" s="2">
        <v>4.4556459999999998</v>
      </c>
    </row>
    <row r="4174" spans="1:3" ht="12.95" customHeight="1" x14ac:dyDescent="0.2">
      <c r="A4174" s="9">
        <v>39599</v>
      </c>
      <c r="B4174" s="10">
        <v>7.2504400000000002</v>
      </c>
      <c r="C4174" s="2">
        <v>4.4538609999999998</v>
      </c>
    </row>
    <row r="4175" spans="1:3" ht="12.95" customHeight="1" x14ac:dyDescent="0.2">
      <c r="A4175" s="9">
        <v>39600</v>
      </c>
      <c r="B4175" s="10">
        <v>7.2504400000000002</v>
      </c>
      <c r="C4175" s="2">
        <v>4.4538609999999998</v>
      </c>
    </row>
    <row r="4176" spans="1:3" ht="12.95" customHeight="1" x14ac:dyDescent="0.2">
      <c r="A4176" s="9">
        <v>39601</v>
      </c>
      <c r="B4176" s="10">
        <v>7.2504400000000002</v>
      </c>
      <c r="C4176" s="2">
        <v>4.4538609999999998</v>
      </c>
    </row>
    <row r="4177" spans="1:3" ht="12.95" customHeight="1" x14ac:dyDescent="0.2">
      <c r="A4177" s="9">
        <v>39602</v>
      </c>
      <c r="B4177" s="10">
        <v>7.2505730000000002</v>
      </c>
      <c r="C4177" s="2">
        <v>4.4806410000000003</v>
      </c>
    </row>
    <row r="4178" spans="1:3" ht="12.95" customHeight="1" x14ac:dyDescent="0.2">
      <c r="A4178" s="9">
        <v>39603</v>
      </c>
      <c r="B4178" s="10">
        <v>7.2427060000000001</v>
      </c>
      <c r="C4178" s="2">
        <v>4.5010909999999997</v>
      </c>
    </row>
    <row r="4179" spans="1:3" ht="12.95" customHeight="1" x14ac:dyDescent="0.2">
      <c r="A4179" s="9">
        <v>39604</v>
      </c>
      <c r="B4179" s="10">
        <v>7.248545</v>
      </c>
      <c r="C4179" s="2">
        <v>4.5134150000000002</v>
      </c>
    </row>
    <row r="4180" spans="1:3" ht="12.95" customHeight="1" x14ac:dyDescent="0.2">
      <c r="A4180" s="9">
        <v>39605</v>
      </c>
      <c r="B4180" s="10">
        <v>7.2518370000000001</v>
      </c>
      <c r="C4180" s="2">
        <v>4.4875230000000004</v>
      </c>
    </row>
    <row r="4181" spans="1:3" ht="12.95" customHeight="1" x14ac:dyDescent="0.2">
      <c r="A4181" s="9">
        <v>39606</v>
      </c>
      <c r="B4181" s="10">
        <v>7.2469970000000004</v>
      </c>
      <c r="C4181" s="2">
        <v>4.4715230000000004</v>
      </c>
    </row>
    <row r="4182" spans="1:3" ht="12.95" customHeight="1" x14ac:dyDescent="0.2">
      <c r="A4182" s="9">
        <v>39607</v>
      </c>
      <c r="B4182" s="10">
        <v>7.2469970000000004</v>
      </c>
      <c r="C4182" s="2">
        <v>4.4715230000000004</v>
      </c>
    </row>
    <row r="4183" spans="1:3" ht="12.95" customHeight="1" x14ac:dyDescent="0.2">
      <c r="A4183" s="9">
        <v>39608</v>
      </c>
      <c r="B4183" s="10">
        <v>7.2469970000000004</v>
      </c>
      <c r="C4183" s="2">
        <v>4.4715230000000004</v>
      </c>
    </row>
    <row r="4184" spans="1:3" ht="12.95" customHeight="1" x14ac:dyDescent="0.2">
      <c r="A4184" s="9">
        <v>39609</v>
      </c>
      <c r="B4184" s="10">
        <v>7.2492190000000001</v>
      </c>
      <c r="C4184" s="2">
        <v>4.5012230000000004</v>
      </c>
    </row>
    <row r="4185" spans="1:3" ht="12.95" customHeight="1" x14ac:dyDescent="0.2">
      <c r="A4185" s="9">
        <v>39610</v>
      </c>
      <c r="B4185" s="10">
        <v>7.2477349999999996</v>
      </c>
      <c r="C4185" s="2">
        <v>4.49695</v>
      </c>
    </row>
    <row r="4186" spans="1:3" ht="12.95" customHeight="1" x14ac:dyDescent="0.2">
      <c r="A4186" s="9">
        <v>39611</v>
      </c>
      <c r="B4186" s="10">
        <v>7.2459699999999998</v>
      </c>
      <c r="C4186" s="2">
        <v>4.4969710000000003</v>
      </c>
    </row>
    <row r="4187" spans="1:3" ht="12.95" customHeight="1" x14ac:dyDescent="0.2">
      <c r="A4187" s="9">
        <v>39612</v>
      </c>
      <c r="B4187" s="10">
        <v>7.2478129999999998</v>
      </c>
      <c r="C4187" s="2">
        <v>4.5042650000000002</v>
      </c>
    </row>
    <row r="4188" spans="1:3" ht="12.95" customHeight="1" x14ac:dyDescent="0.2">
      <c r="A4188" s="9">
        <v>39613</v>
      </c>
      <c r="B4188" s="14">
        <v>7.2448750000000004</v>
      </c>
      <c r="C4188" s="2">
        <v>4.5010409999999998</v>
      </c>
    </row>
    <row r="4189" spans="1:3" ht="12.95" customHeight="1" x14ac:dyDescent="0.2">
      <c r="A4189" s="9">
        <v>39614</v>
      </c>
      <c r="B4189" s="14">
        <v>7.2448750000000004</v>
      </c>
      <c r="C4189" s="2">
        <v>4.5010409999999998</v>
      </c>
    </row>
    <row r="4190" spans="1:3" ht="12.95" customHeight="1" x14ac:dyDescent="0.2">
      <c r="A4190" s="9">
        <v>39615</v>
      </c>
      <c r="B4190" s="14">
        <v>7.2448750000000004</v>
      </c>
      <c r="C4190" s="2">
        <v>4.5010409999999998</v>
      </c>
    </row>
    <row r="4191" spans="1:3" ht="12.95" customHeight="1" x14ac:dyDescent="0.2">
      <c r="A4191" s="9">
        <v>39616</v>
      </c>
      <c r="B4191" s="14">
        <v>7.2429769999999998</v>
      </c>
      <c r="C4191" s="2">
        <v>4.4903760000000004</v>
      </c>
    </row>
    <row r="4192" spans="1:3" ht="12.95" customHeight="1" x14ac:dyDescent="0.2">
      <c r="A4192" s="9">
        <v>39617</v>
      </c>
      <c r="B4192" s="14">
        <v>7.242381</v>
      </c>
      <c r="C4192" s="2">
        <v>4.4822259999999998</v>
      </c>
    </row>
    <row r="4193" spans="1:3" ht="12.95" customHeight="1" x14ac:dyDescent="0.2">
      <c r="A4193" s="9">
        <v>39618</v>
      </c>
      <c r="B4193" s="14">
        <v>7.2439090000000004</v>
      </c>
      <c r="C4193" s="2">
        <v>4.4756929999999997</v>
      </c>
    </row>
    <row r="4194" spans="1:3" ht="12.95" customHeight="1" x14ac:dyDescent="0.2">
      <c r="A4194" s="9">
        <v>39619</v>
      </c>
      <c r="B4194" s="14">
        <v>7.2442469999999997</v>
      </c>
      <c r="C4194" s="2">
        <v>4.4814400000000001</v>
      </c>
    </row>
    <row r="4195" spans="1:3" ht="12.95" customHeight="1" x14ac:dyDescent="0.2">
      <c r="A4195" s="9">
        <v>39620</v>
      </c>
      <c r="B4195" s="14">
        <v>7.2459420000000003</v>
      </c>
      <c r="C4195" s="2">
        <v>4.4802710000000001</v>
      </c>
    </row>
    <row r="4196" spans="1:3" ht="12.95" customHeight="1" x14ac:dyDescent="0.2">
      <c r="A4196" s="9">
        <v>39621</v>
      </c>
      <c r="B4196" s="14">
        <v>7.2459420000000003</v>
      </c>
      <c r="C4196" s="2">
        <v>4.4802710000000001</v>
      </c>
    </row>
    <row r="4197" spans="1:3" ht="12.95" customHeight="1" x14ac:dyDescent="0.2">
      <c r="A4197" s="9">
        <v>39622</v>
      </c>
      <c r="B4197" s="14">
        <v>7.2459420000000003</v>
      </c>
      <c r="C4197" s="2">
        <v>4.4802710000000001</v>
      </c>
    </row>
    <row r="4198" spans="1:3" ht="12.95" customHeight="1" x14ac:dyDescent="0.2">
      <c r="A4198" s="9">
        <v>39623</v>
      </c>
      <c r="B4198" s="14">
        <v>7.2545169999999999</v>
      </c>
      <c r="C4198" s="2">
        <v>4.4808630000000003</v>
      </c>
    </row>
    <row r="4199" spans="1:3" ht="12.95" customHeight="1" x14ac:dyDescent="0.2">
      <c r="A4199" s="9">
        <v>39624</v>
      </c>
      <c r="B4199" s="14">
        <v>7.2452059999999996</v>
      </c>
      <c r="C4199" s="2">
        <v>4.478154</v>
      </c>
    </row>
    <row r="4200" spans="1:3" ht="12.95" customHeight="1" x14ac:dyDescent="0.2">
      <c r="A4200" s="9">
        <v>39625</v>
      </c>
      <c r="B4200" s="14">
        <v>7.2452059999999996</v>
      </c>
      <c r="C4200" s="2">
        <v>4.478154</v>
      </c>
    </row>
    <row r="4201" spans="1:3" ht="12.95" customHeight="1" x14ac:dyDescent="0.2">
      <c r="A4201" s="9">
        <v>39626</v>
      </c>
      <c r="B4201" s="14">
        <v>7.2480520000000004</v>
      </c>
      <c r="C4201" s="2">
        <v>4.4727259999999998</v>
      </c>
    </row>
    <row r="4202" spans="1:3" ht="12.95" customHeight="1" x14ac:dyDescent="0.2">
      <c r="A4202" s="9">
        <v>39627</v>
      </c>
      <c r="B4202" s="14">
        <v>7.246264</v>
      </c>
      <c r="C4202" s="2">
        <v>4.5091869999999998</v>
      </c>
    </row>
    <row r="4203" spans="1:3" ht="12.95" customHeight="1" x14ac:dyDescent="0.2">
      <c r="A4203" s="9">
        <v>39628</v>
      </c>
      <c r="B4203" s="14">
        <v>7.246264</v>
      </c>
      <c r="C4203" s="2">
        <v>4.5091869999999998</v>
      </c>
    </row>
    <row r="4204" spans="1:3" ht="12.95" customHeight="1" x14ac:dyDescent="0.2">
      <c r="A4204" s="9">
        <v>39629</v>
      </c>
      <c r="B4204" s="10">
        <v>7.246264</v>
      </c>
      <c r="C4204" s="2">
        <v>4.5091869999999998</v>
      </c>
    </row>
    <row r="4205" spans="1:3" ht="12.95" customHeight="1" x14ac:dyDescent="0.2">
      <c r="A4205" s="9">
        <v>39630</v>
      </c>
      <c r="B4205" s="10">
        <v>7.2444449999999998</v>
      </c>
      <c r="C4205" s="2">
        <v>4.5147979999999999</v>
      </c>
    </row>
    <row r="4206" spans="1:3" ht="12.95" customHeight="1" x14ac:dyDescent="0.2">
      <c r="A4206" s="9">
        <v>39631</v>
      </c>
      <c r="B4206" s="10">
        <v>7.2419989999999999</v>
      </c>
      <c r="C4206" s="2">
        <v>4.5127110000000004</v>
      </c>
    </row>
    <row r="4207" spans="1:3" ht="12.95" customHeight="1" x14ac:dyDescent="0.2">
      <c r="A4207" s="9">
        <v>39632</v>
      </c>
      <c r="B4207" s="10">
        <v>7.235633</v>
      </c>
      <c r="C4207" s="2">
        <v>4.4877710000000004</v>
      </c>
    </row>
    <row r="4208" spans="1:3" ht="12.95" customHeight="1" x14ac:dyDescent="0.2">
      <c r="A4208" s="9">
        <v>39633</v>
      </c>
      <c r="B4208" s="10">
        <v>7.2393280000000004</v>
      </c>
      <c r="C4208" s="2">
        <v>4.4959189999999998</v>
      </c>
    </row>
    <row r="4209" spans="1:3" ht="12.95" customHeight="1" x14ac:dyDescent="0.2">
      <c r="A4209" s="9">
        <v>39634</v>
      </c>
      <c r="B4209" s="10">
        <v>7.2383870000000003</v>
      </c>
      <c r="C4209" s="2">
        <v>4.4956129999999996</v>
      </c>
    </row>
    <row r="4210" spans="1:3" ht="12.95" customHeight="1" x14ac:dyDescent="0.2">
      <c r="A4210" s="9">
        <v>39635</v>
      </c>
      <c r="B4210" s="10">
        <v>7.2383870000000003</v>
      </c>
      <c r="C4210" s="2">
        <v>4.4956129999999996</v>
      </c>
    </row>
    <row r="4211" spans="1:3" ht="12.95" customHeight="1" x14ac:dyDescent="0.2">
      <c r="A4211" s="9">
        <v>39636</v>
      </c>
      <c r="B4211" s="10">
        <v>7.2383870000000003</v>
      </c>
      <c r="C4211" s="2">
        <v>4.4956129999999996</v>
      </c>
    </row>
    <row r="4212" spans="1:3" ht="12.95" customHeight="1" x14ac:dyDescent="0.2">
      <c r="A4212" s="9">
        <v>39637</v>
      </c>
      <c r="B4212" s="10">
        <v>7.2371530000000002</v>
      </c>
      <c r="C4212" s="2">
        <v>4.4845410000000001</v>
      </c>
    </row>
    <row r="4213" spans="1:3" ht="12.95" customHeight="1" x14ac:dyDescent="0.2">
      <c r="A4213" s="9">
        <v>39638</v>
      </c>
      <c r="B4213" s="10">
        <v>7.2387370000000004</v>
      </c>
      <c r="C4213" s="2">
        <v>4.4952719999999999</v>
      </c>
    </row>
    <row r="4214" spans="1:3" ht="12.95" customHeight="1" x14ac:dyDescent="0.2">
      <c r="A4214" s="9">
        <v>39639</v>
      </c>
      <c r="B4214" s="10">
        <v>7.2429399999999999</v>
      </c>
      <c r="C4214" s="2">
        <v>4.4659880000000003</v>
      </c>
    </row>
    <row r="4215" spans="1:3" ht="12.95" customHeight="1" x14ac:dyDescent="0.2">
      <c r="A4215" s="9">
        <v>39640</v>
      </c>
      <c r="B4215" s="10">
        <v>7.2415310000000002</v>
      </c>
      <c r="C4215" s="2">
        <v>4.466221</v>
      </c>
    </row>
    <row r="4216" spans="1:3" ht="12.95" customHeight="1" x14ac:dyDescent="0.2">
      <c r="A4216" s="9">
        <v>39641</v>
      </c>
      <c r="B4216" s="10">
        <v>7.2385210000000004</v>
      </c>
      <c r="C4216" s="2">
        <v>4.4605129999999997</v>
      </c>
    </row>
    <row r="4217" spans="1:3" ht="12.95" customHeight="1" x14ac:dyDescent="0.2">
      <c r="A4217" s="9">
        <v>39642</v>
      </c>
      <c r="B4217" s="10">
        <v>7.2385210000000004</v>
      </c>
      <c r="C4217" s="2">
        <v>4.4605129999999997</v>
      </c>
    </row>
    <row r="4218" spans="1:3" ht="12.95" customHeight="1" x14ac:dyDescent="0.2">
      <c r="A4218" s="9">
        <v>39643</v>
      </c>
      <c r="B4218" s="10">
        <v>7.2385210000000004</v>
      </c>
      <c r="C4218" s="2">
        <v>4.4605129999999997</v>
      </c>
    </row>
    <row r="4219" spans="1:3" ht="12.95" customHeight="1" x14ac:dyDescent="0.2">
      <c r="A4219" s="9">
        <v>39644</v>
      </c>
      <c r="B4219" s="10">
        <v>7.2345040000000003</v>
      </c>
      <c r="C4219" s="2">
        <v>4.4566650000000001</v>
      </c>
    </row>
    <row r="4220" spans="1:3" ht="12.95" customHeight="1" x14ac:dyDescent="0.2">
      <c r="A4220" s="9">
        <v>39645</v>
      </c>
      <c r="B4220" s="10">
        <v>7.2318800000000003</v>
      </c>
      <c r="C4220" s="2">
        <v>4.4968779999999997</v>
      </c>
    </row>
    <row r="4221" spans="1:3" ht="12.95" customHeight="1" x14ac:dyDescent="0.2">
      <c r="A4221" s="9">
        <v>39646</v>
      </c>
      <c r="B4221" s="10">
        <v>7.2278529999999996</v>
      </c>
      <c r="C4221" s="2">
        <v>4.5081100000000003</v>
      </c>
    </row>
    <row r="4222" spans="1:3" ht="12.95" customHeight="1" x14ac:dyDescent="0.2">
      <c r="A4222" s="9">
        <v>39647</v>
      </c>
      <c r="B4222" s="10">
        <v>7.2244729999999997</v>
      </c>
      <c r="C4222" s="2">
        <v>4.4777940000000003</v>
      </c>
    </row>
    <row r="4223" spans="1:3" ht="12.95" customHeight="1" x14ac:dyDescent="0.2">
      <c r="A4223" s="9">
        <v>39648</v>
      </c>
      <c r="B4223" s="10">
        <v>7.2255859999999998</v>
      </c>
      <c r="C4223" s="2">
        <v>4.4646480000000004</v>
      </c>
    </row>
    <row r="4224" spans="1:3" ht="12.95" customHeight="1" x14ac:dyDescent="0.2">
      <c r="A4224" s="9">
        <v>39649</v>
      </c>
      <c r="B4224" s="10">
        <v>7.2255859999999998</v>
      </c>
      <c r="C4224" s="2">
        <v>4.4646480000000004</v>
      </c>
    </row>
    <row r="4225" spans="1:3" ht="12.95" customHeight="1" x14ac:dyDescent="0.2">
      <c r="A4225" s="9">
        <v>39650</v>
      </c>
      <c r="B4225" s="10">
        <v>7.2255859999999998</v>
      </c>
      <c r="C4225" s="2">
        <v>4.4646480000000004</v>
      </c>
    </row>
    <row r="4226" spans="1:3" ht="12.95" customHeight="1" x14ac:dyDescent="0.2">
      <c r="A4226" s="9">
        <v>39651</v>
      </c>
      <c r="B4226" s="10">
        <v>7.2217079999999996</v>
      </c>
      <c r="C4226" s="2">
        <v>4.4548199999999998</v>
      </c>
    </row>
    <row r="4227" spans="1:3" ht="12.95" customHeight="1" x14ac:dyDescent="0.2">
      <c r="A4227" s="9">
        <v>39652</v>
      </c>
      <c r="B4227" s="10">
        <v>7.2187789999999996</v>
      </c>
      <c r="C4227" s="2">
        <v>4.4607169999999998</v>
      </c>
    </row>
    <row r="4228" spans="1:3" ht="12.95" customHeight="1" x14ac:dyDescent="0.2">
      <c r="A4228" s="9">
        <v>39653</v>
      </c>
      <c r="B4228" s="10">
        <v>7.2170529999999999</v>
      </c>
      <c r="C4228" s="2">
        <v>4.4325349999999997</v>
      </c>
    </row>
    <row r="4229" spans="1:3" ht="12.95" customHeight="1" x14ac:dyDescent="0.2">
      <c r="A4229" s="9">
        <v>39654</v>
      </c>
      <c r="B4229" s="10">
        <v>7.216221</v>
      </c>
      <c r="C4229" s="2">
        <v>4.4363830000000002</v>
      </c>
    </row>
    <row r="4230" spans="1:3" ht="12.95" customHeight="1" x14ac:dyDescent="0.2">
      <c r="A4230" s="9">
        <v>39655</v>
      </c>
      <c r="B4230" s="10">
        <v>7.2162290000000002</v>
      </c>
      <c r="C4230" s="2">
        <v>4.4421229999999996</v>
      </c>
    </row>
    <row r="4231" spans="1:3" ht="12.95" customHeight="1" x14ac:dyDescent="0.2">
      <c r="A4231" s="9">
        <v>39656</v>
      </c>
      <c r="B4231" s="10">
        <v>7.2162290000000002</v>
      </c>
      <c r="C4231" s="2">
        <v>4.4421229999999996</v>
      </c>
    </row>
    <row r="4232" spans="1:3" ht="12.95" customHeight="1" x14ac:dyDescent="0.2">
      <c r="A4232" s="9">
        <v>39657</v>
      </c>
      <c r="B4232" s="10">
        <v>7.2162290000000002</v>
      </c>
      <c r="C4232" s="2">
        <v>4.4421229999999996</v>
      </c>
    </row>
    <row r="4233" spans="1:3" ht="12.95" customHeight="1" x14ac:dyDescent="0.2">
      <c r="A4233" s="9">
        <v>39658</v>
      </c>
      <c r="B4233" s="10">
        <v>7.21652</v>
      </c>
      <c r="C4233" s="2">
        <v>4.4332960000000003</v>
      </c>
    </row>
    <row r="4234" spans="1:3" ht="12.95" customHeight="1" x14ac:dyDescent="0.2">
      <c r="A4234" s="9">
        <v>39659</v>
      </c>
      <c r="B4234" s="10">
        <v>7.2154290000000003</v>
      </c>
      <c r="C4234" s="2">
        <v>4.4358959999999996</v>
      </c>
    </row>
    <row r="4235" spans="1:3" ht="12.95" customHeight="1" x14ac:dyDescent="0.2">
      <c r="A4235" s="9">
        <v>39660</v>
      </c>
      <c r="B4235" s="10">
        <v>7.2211249999999998</v>
      </c>
      <c r="C4235" s="2">
        <v>4.4279650000000004</v>
      </c>
    </row>
    <row r="4236" spans="1:3" ht="12.95" customHeight="1" x14ac:dyDescent="0.2">
      <c r="A4236" s="9">
        <v>39661</v>
      </c>
      <c r="B4236" s="10">
        <v>7.2219160000000002</v>
      </c>
      <c r="C4236" s="2">
        <v>4.4176140000000004</v>
      </c>
    </row>
    <row r="4237" spans="1:3" ht="12.95" customHeight="1" x14ac:dyDescent="0.2">
      <c r="A4237" s="9">
        <v>39662</v>
      </c>
      <c r="B4237" s="10">
        <v>7.2253059999999998</v>
      </c>
      <c r="C4237" s="2">
        <v>4.4286279999999998</v>
      </c>
    </row>
    <row r="4238" spans="1:3" ht="12.95" customHeight="1" x14ac:dyDescent="0.2">
      <c r="A4238" s="9">
        <v>39663</v>
      </c>
      <c r="B4238" s="10">
        <v>7.2253059999999998</v>
      </c>
      <c r="C4238" s="2">
        <v>4.4286279999999998</v>
      </c>
    </row>
    <row r="4239" spans="1:3" ht="12.95" customHeight="1" x14ac:dyDescent="0.2">
      <c r="A4239" s="9">
        <v>39664</v>
      </c>
      <c r="B4239" s="10">
        <v>7.2253059999999998</v>
      </c>
      <c r="C4239" s="2">
        <v>4.4286279999999998</v>
      </c>
    </row>
    <row r="4240" spans="1:3" ht="12.95" customHeight="1" x14ac:dyDescent="0.2">
      <c r="A4240" s="9">
        <v>39665</v>
      </c>
      <c r="B4240" s="10">
        <v>7.2252229999999997</v>
      </c>
      <c r="C4240" s="2">
        <v>4.4253220000000004</v>
      </c>
    </row>
    <row r="4241" spans="1:3" ht="12.95" customHeight="1" x14ac:dyDescent="0.2">
      <c r="A4241" s="9">
        <v>39666</v>
      </c>
      <c r="B4241" s="10">
        <v>7.2252229999999997</v>
      </c>
      <c r="C4241" s="2">
        <v>4.4253220000000004</v>
      </c>
    </row>
    <row r="4242" spans="1:3" ht="12.95" customHeight="1" x14ac:dyDescent="0.2">
      <c r="A4242" s="9">
        <v>39667</v>
      </c>
      <c r="B4242" s="10">
        <v>7.2241900000000001</v>
      </c>
      <c r="C4242" s="2">
        <v>4.4347390000000004</v>
      </c>
    </row>
    <row r="4243" spans="1:3" ht="12.95" customHeight="1" x14ac:dyDescent="0.2">
      <c r="A4243" s="9">
        <v>39668</v>
      </c>
      <c r="B4243" s="10">
        <v>7.2222140000000001</v>
      </c>
      <c r="C4243" s="2">
        <v>4.4229370000000001</v>
      </c>
    </row>
    <row r="4244" spans="1:3" ht="12.95" customHeight="1" x14ac:dyDescent="0.2">
      <c r="A4244" s="9">
        <v>39669</v>
      </c>
      <c r="B4244" s="10">
        <v>7.2178490000000002</v>
      </c>
      <c r="C4244" s="2">
        <v>4.4384759999999996</v>
      </c>
    </row>
    <row r="4245" spans="1:3" ht="12.95" customHeight="1" x14ac:dyDescent="0.2">
      <c r="A4245" s="9">
        <v>39670</v>
      </c>
      <c r="B4245" s="10">
        <v>7.2178490000000002</v>
      </c>
      <c r="C4245" s="2">
        <v>4.4384759999999996</v>
      </c>
    </row>
    <row r="4246" spans="1:3" ht="12.95" customHeight="1" x14ac:dyDescent="0.2">
      <c r="A4246" s="9">
        <v>39671</v>
      </c>
      <c r="B4246" s="10">
        <v>7.2178490000000002</v>
      </c>
      <c r="C4246" s="2">
        <v>4.4384759999999996</v>
      </c>
    </row>
    <row r="4247" spans="1:3" ht="12.95" customHeight="1" x14ac:dyDescent="0.2">
      <c r="A4247" s="9">
        <v>39672</v>
      </c>
      <c r="B4247" s="10">
        <v>7.2076830000000003</v>
      </c>
      <c r="C4247" s="2">
        <v>4.44754</v>
      </c>
    </row>
    <row r="4248" spans="1:3" ht="12.95" customHeight="1" x14ac:dyDescent="0.2">
      <c r="A4248" s="9">
        <v>39673</v>
      </c>
      <c r="B4248" s="10">
        <v>7.2083519999999996</v>
      </c>
      <c r="C4248" s="2">
        <v>4.4408279999999998</v>
      </c>
    </row>
    <row r="4249" spans="1:3" ht="12.95" customHeight="1" x14ac:dyDescent="0.2">
      <c r="A4249" s="9">
        <v>39674</v>
      </c>
      <c r="B4249" s="10">
        <v>7.2043499999999998</v>
      </c>
      <c r="C4249" s="2">
        <v>4.43973</v>
      </c>
    </row>
    <row r="4250" spans="1:3" ht="12.95" customHeight="1" x14ac:dyDescent="0.2">
      <c r="A4250" s="9">
        <v>39675</v>
      </c>
      <c r="B4250" s="10">
        <v>7.2054609999999997</v>
      </c>
      <c r="C4250" s="2">
        <v>4.4472659999999999</v>
      </c>
    </row>
    <row r="4251" spans="1:3" ht="12.95" customHeight="1" x14ac:dyDescent="0.2">
      <c r="A4251" s="9">
        <v>39676</v>
      </c>
      <c r="B4251" s="10">
        <v>7.2054609999999997</v>
      </c>
      <c r="C4251" s="2">
        <v>4.4472659999999999</v>
      </c>
    </row>
    <row r="4252" spans="1:3" ht="12.95" customHeight="1" x14ac:dyDescent="0.2">
      <c r="A4252" s="9">
        <v>39677</v>
      </c>
      <c r="B4252" s="10">
        <v>7.2054609999999997</v>
      </c>
      <c r="C4252" s="2">
        <v>4.4472659999999999</v>
      </c>
    </row>
    <row r="4253" spans="1:3" ht="12.95" customHeight="1" x14ac:dyDescent="0.2">
      <c r="A4253" s="9">
        <v>39678</v>
      </c>
      <c r="B4253" s="10">
        <v>7.2054609999999997</v>
      </c>
      <c r="C4253" s="2">
        <v>4.4472659999999999</v>
      </c>
    </row>
    <row r="4254" spans="1:3" ht="12.95" customHeight="1" x14ac:dyDescent="0.2">
      <c r="A4254" s="9">
        <v>39679</v>
      </c>
      <c r="B4254" s="10">
        <v>7.1905099999999997</v>
      </c>
      <c r="C4254" s="2">
        <v>4.4559150000000001</v>
      </c>
    </row>
    <row r="4255" spans="1:3" ht="12.95" customHeight="1" x14ac:dyDescent="0.2">
      <c r="A4255" s="9">
        <v>39680</v>
      </c>
      <c r="B4255" s="10">
        <v>7.1881009999999996</v>
      </c>
      <c r="C4255" s="2">
        <v>4.4621649999999997</v>
      </c>
    </row>
    <row r="4256" spans="1:3" ht="12.95" customHeight="1" x14ac:dyDescent="0.2">
      <c r="A4256" s="9">
        <v>39681</v>
      </c>
      <c r="B4256" s="10">
        <v>7.182658</v>
      </c>
      <c r="C4256" s="2">
        <v>4.4427899999999996</v>
      </c>
    </row>
    <row r="4257" spans="1:3" ht="12.95" customHeight="1" x14ac:dyDescent="0.2">
      <c r="A4257" s="9">
        <v>39682</v>
      </c>
      <c r="B4257" s="10">
        <v>7.173076</v>
      </c>
      <c r="C4257" s="2">
        <v>4.435765</v>
      </c>
    </row>
    <row r="4258" spans="1:3" ht="12.95" customHeight="1" x14ac:dyDescent="0.2">
      <c r="A4258" s="9">
        <v>39683</v>
      </c>
      <c r="B4258" s="10">
        <v>7.1658799999999996</v>
      </c>
      <c r="C4258" s="2">
        <v>4.4233830000000003</v>
      </c>
    </row>
    <row r="4259" spans="1:3" ht="12.95" customHeight="1" x14ac:dyDescent="0.2">
      <c r="A4259" s="9">
        <v>39684</v>
      </c>
      <c r="B4259" s="10">
        <v>7.1658799999999996</v>
      </c>
      <c r="C4259" s="2">
        <v>4.4233830000000003</v>
      </c>
    </row>
    <row r="4260" spans="1:3" ht="12.95" customHeight="1" x14ac:dyDescent="0.2">
      <c r="A4260" s="9">
        <v>39685</v>
      </c>
      <c r="B4260" s="10">
        <v>7.1658799999999996</v>
      </c>
      <c r="C4260" s="2">
        <v>4.4233830000000003</v>
      </c>
    </row>
    <row r="4261" spans="1:3" ht="12.95" customHeight="1" x14ac:dyDescent="0.2">
      <c r="A4261" s="9">
        <v>39686</v>
      </c>
      <c r="B4261" s="10">
        <v>7.1667540000000001</v>
      </c>
      <c r="C4261" s="2">
        <v>4.4217389999999996</v>
      </c>
    </row>
    <row r="4262" spans="1:3" ht="12.95" customHeight="1" x14ac:dyDescent="0.2">
      <c r="A4262" s="9">
        <v>39687</v>
      </c>
      <c r="B4262" s="10">
        <v>7.1679589999999997</v>
      </c>
      <c r="C4262" s="2">
        <v>4.4369909999999999</v>
      </c>
    </row>
    <row r="4263" spans="1:3" ht="12.95" customHeight="1" x14ac:dyDescent="0.2">
      <c r="A4263" s="9">
        <v>39688</v>
      </c>
      <c r="B4263" s="10">
        <v>7.1642260000000002</v>
      </c>
      <c r="C4263" s="2">
        <v>4.4448600000000003</v>
      </c>
    </row>
    <row r="4264" spans="1:3" ht="12.95" customHeight="1" x14ac:dyDescent="0.2">
      <c r="A4264" s="9">
        <v>39689</v>
      </c>
      <c r="B4264" s="10">
        <v>7.1634880000000001</v>
      </c>
      <c r="C4264" s="2">
        <v>4.4413710000000002</v>
      </c>
    </row>
    <row r="4265" spans="1:3" ht="12.95" customHeight="1" x14ac:dyDescent="0.2">
      <c r="A4265" s="9">
        <v>39690</v>
      </c>
      <c r="B4265" s="10">
        <v>7.1616479999999996</v>
      </c>
      <c r="C4265" s="2">
        <v>4.4319870000000003</v>
      </c>
    </row>
    <row r="4266" spans="1:3" ht="12.95" customHeight="1" x14ac:dyDescent="0.2">
      <c r="A4266" s="9">
        <v>39691</v>
      </c>
      <c r="B4266" s="10">
        <v>7.1616479999999996</v>
      </c>
      <c r="C4266" s="2">
        <v>4.4319870000000003</v>
      </c>
    </row>
    <row r="4267" spans="1:3" ht="12.95" customHeight="1" x14ac:dyDescent="0.2">
      <c r="A4267" s="9">
        <v>39692</v>
      </c>
      <c r="B4267" s="10">
        <v>7.1616479999999996</v>
      </c>
      <c r="C4267" s="2">
        <v>4.4319870000000003</v>
      </c>
    </row>
    <row r="4268" spans="1:3" ht="12.95" customHeight="1" x14ac:dyDescent="0.2">
      <c r="A4268" s="9">
        <v>39693</v>
      </c>
      <c r="B4268" s="10">
        <v>7.1586759999999998</v>
      </c>
      <c r="C4268" s="2">
        <v>4.4546830000000002</v>
      </c>
    </row>
    <row r="4269" spans="1:3" ht="12.95" customHeight="1" x14ac:dyDescent="0.2">
      <c r="A4269" s="9">
        <v>39694</v>
      </c>
      <c r="B4269" s="10">
        <v>7.1448869999999998</v>
      </c>
      <c r="C4269" s="2">
        <v>4.4383689999999998</v>
      </c>
    </row>
    <row r="4270" spans="1:3" ht="12.95" customHeight="1" x14ac:dyDescent="0.2">
      <c r="A4270" s="9">
        <v>39695</v>
      </c>
      <c r="B4270" s="10">
        <v>7.1368330000000002</v>
      </c>
      <c r="C4270" s="2">
        <v>4.4457940000000002</v>
      </c>
    </row>
    <row r="4271" spans="1:3" ht="12.95" customHeight="1" x14ac:dyDescent="0.2">
      <c r="A4271" s="9">
        <v>39696</v>
      </c>
      <c r="B4271" s="10">
        <v>7.1389740000000002</v>
      </c>
      <c r="C4271" s="2">
        <v>4.4574009999999999</v>
      </c>
    </row>
    <row r="4272" spans="1:3" ht="12.95" customHeight="1" x14ac:dyDescent="0.2">
      <c r="A4272" s="9">
        <v>39697</v>
      </c>
      <c r="B4272" s="10">
        <v>7.1372159999999996</v>
      </c>
      <c r="C4272" s="2">
        <v>4.4964510000000004</v>
      </c>
    </row>
    <row r="4273" spans="1:3" ht="12.95" customHeight="1" x14ac:dyDescent="0.2">
      <c r="A4273" s="9">
        <v>39698</v>
      </c>
      <c r="B4273" s="10">
        <v>7.1372159999999996</v>
      </c>
      <c r="C4273" s="2">
        <v>4.4964510000000004</v>
      </c>
    </row>
    <row r="4274" spans="1:3" ht="12.95" customHeight="1" x14ac:dyDescent="0.2">
      <c r="A4274" s="9">
        <v>39699</v>
      </c>
      <c r="B4274" s="10">
        <v>7.1372159999999996</v>
      </c>
      <c r="C4274" s="2">
        <v>4.4964510000000004</v>
      </c>
    </row>
    <row r="4275" spans="1:3" ht="12.95" customHeight="1" x14ac:dyDescent="0.2">
      <c r="A4275" s="9">
        <v>39700</v>
      </c>
      <c r="B4275" s="10">
        <v>7.1323869999999996</v>
      </c>
      <c r="C4275" s="2">
        <v>4.4496770000000003</v>
      </c>
    </row>
    <row r="4276" spans="1:3" ht="12.95" customHeight="1" x14ac:dyDescent="0.2">
      <c r="A4276" s="9">
        <v>39701</v>
      </c>
      <c r="B4276" s="10">
        <v>7.1343519999999998</v>
      </c>
      <c r="C4276" s="2">
        <v>4.4581340000000003</v>
      </c>
    </row>
    <row r="4277" spans="1:3" ht="12.95" customHeight="1" x14ac:dyDescent="0.2">
      <c r="A4277" s="9">
        <v>39702</v>
      </c>
      <c r="B4277" s="10">
        <v>7.1346350000000003</v>
      </c>
      <c r="C4277" s="2">
        <v>4.4781789999999999</v>
      </c>
    </row>
    <row r="4278" spans="1:3" ht="12.95" customHeight="1" x14ac:dyDescent="0.2">
      <c r="A4278" s="9">
        <v>39703</v>
      </c>
      <c r="B4278" s="10">
        <v>7.1250730000000004</v>
      </c>
      <c r="C4278" s="2">
        <v>4.4910639999999997</v>
      </c>
    </row>
    <row r="4279" spans="1:3" ht="12.95" customHeight="1" x14ac:dyDescent="0.2">
      <c r="A4279" s="9">
        <v>39704</v>
      </c>
      <c r="B4279" s="10">
        <v>7.1170010000000001</v>
      </c>
      <c r="C4279" s="2">
        <v>4.4456249999999997</v>
      </c>
    </row>
    <row r="4280" spans="1:3" ht="12.95" customHeight="1" x14ac:dyDescent="0.2">
      <c r="A4280" s="9">
        <v>39705</v>
      </c>
      <c r="B4280" s="10">
        <v>7.1170010000000001</v>
      </c>
      <c r="C4280" s="2">
        <v>4.4456249999999997</v>
      </c>
    </row>
    <row r="4281" spans="1:3" ht="12.95" customHeight="1" x14ac:dyDescent="0.2">
      <c r="A4281" s="9">
        <v>39706</v>
      </c>
      <c r="B4281" s="10">
        <v>7.1170010000000001</v>
      </c>
      <c r="C4281" s="2">
        <v>4.4456249999999997</v>
      </c>
    </row>
    <row r="4282" spans="1:3" ht="12.95" customHeight="1" x14ac:dyDescent="0.2">
      <c r="A4282" s="9">
        <v>39707</v>
      </c>
      <c r="B4282" s="10">
        <v>7.1164560000000003</v>
      </c>
      <c r="C4282" s="2">
        <v>4.4785750000000002</v>
      </c>
    </row>
    <row r="4283" spans="1:3" ht="12.95" customHeight="1" x14ac:dyDescent="0.2">
      <c r="A4283" s="9">
        <v>39708</v>
      </c>
      <c r="B4283" s="10">
        <v>7.108587</v>
      </c>
      <c r="C4283" s="2">
        <v>4.4988210000000004</v>
      </c>
    </row>
    <row r="4284" spans="1:3" ht="12.95" customHeight="1" x14ac:dyDescent="0.2">
      <c r="A4284" s="9">
        <v>39709</v>
      </c>
      <c r="B4284" s="10">
        <v>7.1078270000000003</v>
      </c>
      <c r="C4284" s="2">
        <v>4.4672409999999996</v>
      </c>
    </row>
    <row r="4285" spans="1:3" ht="12.95" customHeight="1" x14ac:dyDescent="0.2">
      <c r="A4285" s="9">
        <v>39710</v>
      </c>
      <c r="B4285" s="10">
        <v>7.1113350000000004</v>
      </c>
      <c r="C4285" s="2">
        <v>4.4906129999999997</v>
      </c>
    </row>
    <row r="4286" spans="1:3" ht="12.95" customHeight="1" x14ac:dyDescent="0.2">
      <c r="A4286" s="9">
        <v>39711</v>
      </c>
      <c r="B4286" s="10">
        <v>7.1140290000000004</v>
      </c>
      <c r="C4286" s="2">
        <v>4.4568529999999997</v>
      </c>
    </row>
    <row r="4287" spans="1:3" ht="12.95" customHeight="1" x14ac:dyDescent="0.2">
      <c r="A4287" s="9">
        <v>39712</v>
      </c>
      <c r="B4287" s="10">
        <v>7.1140290000000004</v>
      </c>
      <c r="C4287" s="2">
        <v>4.4568529999999997</v>
      </c>
    </row>
    <row r="4288" spans="1:3" ht="12.95" customHeight="1" x14ac:dyDescent="0.2">
      <c r="A4288" s="9">
        <v>39713</v>
      </c>
      <c r="B4288" s="10">
        <v>7.1140290000000004</v>
      </c>
      <c r="C4288" s="2">
        <v>4.4568529999999997</v>
      </c>
    </row>
    <row r="4289" spans="1:3" ht="12.95" customHeight="1" x14ac:dyDescent="0.2">
      <c r="A4289" s="9">
        <v>39714</v>
      </c>
      <c r="B4289" s="10">
        <v>7.1085190000000003</v>
      </c>
      <c r="C4289" s="2">
        <v>4.4472719999999999</v>
      </c>
    </row>
    <row r="4290" spans="1:3" ht="12.95" customHeight="1" x14ac:dyDescent="0.2">
      <c r="A4290" s="9">
        <v>39715</v>
      </c>
      <c r="B4290" s="10">
        <v>7.115443</v>
      </c>
      <c r="C4290" s="2">
        <v>4.4630510000000001</v>
      </c>
    </row>
    <row r="4291" spans="1:3" ht="12.95" customHeight="1" x14ac:dyDescent="0.2">
      <c r="A4291" s="9">
        <v>39716</v>
      </c>
      <c r="B4291" s="10">
        <v>7.1279279999999998</v>
      </c>
      <c r="C4291" s="2">
        <v>4.4678000000000004</v>
      </c>
    </row>
    <row r="4292" spans="1:3" ht="12.95" customHeight="1" x14ac:dyDescent="0.2">
      <c r="A4292" s="9">
        <v>39717</v>
      </c>
      <c r="B4292" s="10">
        <v>7.1176570000000003</v>
      </c>
      <c r="C4292" s="2">
        <v>4.4641599999999997</v>
      </c>
    </row>
    <row r="4293" spans="1:3" ht="12.95" customHeight="1" x14ac:dyDescent="0.2">
      <c r="A4293" s="9">
        <v>39718</v>
      </c>
      <c r="B4293" s="10">
        <v>7.1230370000000001</v>
      </c>
      <c r="C4293" s="2">
        <v>4.4835630000000002</v>
      </c>
    </row>
    <row r="4294" spans="1:3" ht="12.95" customHeight="1" x14ac:dyDescent="0.2">
      <c r="A4294" s="9">
        <v>39719</v>
      </c>
      <c r="B4294" s="10">
        <v>7.1230370000000001</v>
      </c>
      <c r="C4294" s="2">
        <v>4.4835630000000002</v>
      </c>
    </row>
    <row r="4295" spans="1:3" ht="12.95" customHeight="1" x14ac:dyDescent="0.2">
      <c r="A4295" s="9">
        <v>39720</v>
      </c>
      <c r="B4295" s="10">
        <v>7.1230370000000001</v>
      </c>
      <c r="C4295" s="2">
        <v>4.4835630000000002</v>
      </c>
    </row>
    <row r="4296" spans="1:3" ht="12.95" customHeight="1" x14ac:dyDescent="0.2">
      <c r="A4296" s="9">
        <v>39721</v>
      </c>
      <c r="B4296" s="10">
        <v>7.1077409999999999</v>
      </c>
      <c r="C4296" s="2">
        <v>4.4801390000000003</v>
      </c>
    </row>
    <row r="4297" spans="1:3" ht="12.95" customHeight="1" x14ac:dyDescent="0.2">
      <c r="A4297" s="9">
        <v>39722</v>
      </c>
      <c r="B4297" s="10">
        <v>7.107901</v>
      </c>
      <c r="C4297" s="2">
        <v>4.4975329999999998</v>
      </c>
    </row>
    <row r="4298" spans="1:3" ht="12.95" customHeight="1" x14ac:dyDescent="0.2">
      <c r="A4298" s="9">
        <v>39723</v>
      </c>
      <c r="B4298" s="10">
        <v>7.1074780000000004</v>
      </c>
      <c r="C4298" s="2">
        <v>4.4986889999999997</v>
      </c>
    </row>
    <row r="4299" spans="1:3" ht="12.95" customHeight="1" x14ac:dyDescent="0.2">
      <c r="A4299" s="9">
        <v>39724</v>
      </c>
      <c r="B4299" s="10">
        <v>7.106744</v>
      </c>
      <c r="C4299" s="2">
        <v>4.512791</v>
      </c>
    </row>
    <row r="4300" spans="1:3" ht="12.95" customHeight="1" x14ac:dyDescent="0.2">
      <c r="A4300" s="9">
        <v>39725</v>
      </c>
      <c r="B4300" s="10">
        <v>7.1138260000000004</v>
      </c>
      <c r="C4300" s="2">
        <v>4.5334089999999998</v>
      </c>
    </row>
    <row r="4301" spans="1:3" ht="12.95" customHeight="1" x14ac:dyDescent="0.2">
      <c r="A4301" s="9">
        <v>39726</v>
      </c>
      <c r="B4301" s="10">
        <v>7.1138260000000004</v>
      </c>
      <c r="C4301" s="2">
        <v>4.5334089999999998</v>
      </c>
    </row>
    <row r="4302" spans="1:3" ht="12.95" customHeight="1" x14ac:dyDescent="0.2">
      <c r="A4302" s="9">
        <v>39727</v>
      </c>
      <c r="B4302" s="10">
        <v>7.1138260000000004</v>
      </c>
      <c r="C4302" s="2">
        <v>4.5334089999999998</v>
      </c>
    </row>
    <row r="4303" spans="1:3" ht="12.95" customHeight="1" x14ac:dyDescent="0.2">
      <c r="A4303" s="9">
        <v>39728</v>
      </c>
      <c r="B4303" s="10">
        <v>7.1186949999999998</v>
      </c>
      <c r="C4303" s="2">
        <v>4.590929</v>
      </c>
    </row>
    <row r="4304" spans="1:3" ht="12.95" customHeight="1" x14ac:dyDescent="0.2">
      <c r="A4304" s="9">
        <v>39729</v>
      </c>
      <c r="B4304" s="10">
        <v>7.1163129999999999</v>
      </c>
      <c r="C4304" s="2">
        <v>4.5920579999999998</v>
      </c>
    </row>
    <row r="4305" spans="1:3" ht="12.95" customHeight="1" x14ac:dyDescent="0.2">
      <c r="A4305" s="9">
        <v>39730</v>
      </c>
      <c r="B4305" s="10">
        <v>7.1163129999999999</v>
      </c>
      <c r="C4305" s="2">
        <v>4.5920579999999998</v>
      </c>
    </row>
    <row r="4306" spans="1:3" ht="12.95" customHeight="1" x14ac:dyDescent="0.2">
      <c r="A4306" s="9">
        <v>39731</v>
      </c>
      <c r="B4306" s="10">
        <v>7.125146</v>
      </c>
      <c r="C4306" s="2">
        <v>4.6028070000000003</v>
      </c>
    </row>
    <row r="4307" spans="1:3" ht="12.95" customHeight="1" x14ac:dyDescent="0.2">
      <c r="A4307" s="9">
        <v>39732</v>
      </c>
      <c r="B4307" s="10">
        <v>7.1360070000000002</v>
      </c>
      <c r="C4307" s="2">
        <v>4.6981409999999997</v>
      </c>
    </row>
    <row r="4308" spans="1:3" ht="12.95" customHeight="1" x14ac:dyDescent="0.2">
      <c r="A4308" s="9">
        <v>39733</v>
      </c>
      <c r="B4308" s="10">
        <v>7.1360070000000002</v>
      </c>
      <c r="C4308" s="2">
        <v>4.6981409999999997</v>
      </c>
    </row>
    <row r="4309" spans="1:3" ht="12.95" customHeight="1" x14ac:dyDescent="0.2">
      <c r="A4309" s="9">
        <v>39734</v>
      </c>
      <c r="B4309" s="10">
        <v>7.1360070000000002</v>
      </c>
      <c r="C4309" s="2">
        <v>4.6981409999999997</v>
      </c>
    </row>
    <row r="4310" spans="1:3" ht="12.95" customHeight="1" x14ac:dyDescent="0.2">
      <c r="A4310" s="9">
        <v>39735</v>
      </c>
      <c r="B4310" s="10">
        <v>7.1382320000000004</v>
      </c>
      <c r="C4310" s="2">
        <v>4.6361189999999999</v>
      </c>
    </row>
    <row r="4311" spans="1:3" ht="12.95" customHeight="1" x14ac:dyDescent="0.2">
      <c r="A4311" s="9">
        <v>39736</v>
      </c>
      <c r="B4311" s="10">
        <v>7.1442009999999998</v>
      </c>
      <c r="C4311" s="2">
        <v>4.6160119999999996</v>
      </c>
    </row>
    <row r="4312" spans="1:3" ht="12.95" customHeight="1" x14ac:dyDescent="0.2">
      <c r="A4312" s="9">
        <v>39737</v>
      </c>
      <c r="B4312" s="10">
        <v>7.1454389999999997</v>
      </c>
      <c r="C4312" s="2">
        <v>4.6180050000000001</v>
      </c>
    </row>
    <row r="4313" spans="1:3" ht="12.95" customHeight="1" x14ac:dyDescent="0.2">
      <c r="A4313" s="9">
        <v>39738</v>
      </c>
      <c r="B4313" s="10">
        <v>7.1498480000000004</v>
      </c>
      <c r="C4313" s="2">
        <v>4.6856600000000004</v>
      </c>
    </row>
    <row r="4314" spans="1:3" ht="12.95" customHeight="1" x14ac:dyDescent="0.2">
      <c r="A4314" s="9">
        <v>39739</v>
      </c>
      <c r="B4314" s="10">
        <v>7.161206</v>
      </c>
      <c r="C4314" s="2">
        <v>4.6931029999999998</v>
      </c>
    </row>
    <row r="4315" spans="1:3" ht="12.95" customHeight="1" x14ac:dyDescent="0.2">
      <c r="A4315" s="9">
        <v>39740</v>
      </c>
      <c r="B4315" s="10">
        <v>7.161206</v>
      </c>
      <c r="C4315" s="2">
        <v>4.6931029999999998</v>
      </c>
    </row>
    <row r="4316" spans="1:3" ht="12.95" customHeight="1" x14ac:dyDescent="0.2">
      <c r="A4316" s="9">
        <v>39741</v>
      </c>
      <c r="B4316" s="10">
        <v>7.161206</v>
      </c>
      <c r="C4316" s="2">
        <v>4.6931029999999998</v>
      </c>
    </row>
    <row r="4317" spans="1:3" ht="12.95" customHeight="1" x14ac:dyDescent="0.2">
      <c r="A4317" s="9">
        <v>39742</v>
      </c>
      <c r="B4317" s="10">
        <v>7.1646640000000001</v>
      </c>
      <c r="C4317" s="2">
        <v>4.6772840000000002</v>
      </c>
    </row>
    <row r="4318" spans="1:3" ht="12.95" customHeight="1" x14ac:dyDescent="0.2">
      <c r="A4318" s="9">
        <v>39743</v>
      </c>
      <c r="B4318" s="10">
        <v>7.1786960000000004</v>
      </c>
      <c r="C4318" s="2">
        <v>4.7011760000000002</v>
      </c>
    </row>
    <row r="4319" spans="1:3" ht="12.95" customHeight="1" x14ac:dyDescent="0.2">
      <c r="A4319" s="9">
        <v>39744</v>
      </c>
      <c r="B4319" s="10">
        <v>7.1818200000000001</v>
      </c>
      <c r="C4319" s="2">
        <v>4.7881989999999996</v>
      </c>
    </row>
    <row r="4320" spans="1:3" ht="12.95" customHeight="1" x14ac:dyDescent="0.2">
      <c r="A4320" s="9">
        <v>39745</v>
      </c>
      <c r="B4320" s="10">
        <v>7.2104629999999998</v>
      </c>
      <c r="C4320" s="2">
        <v>4.8201499999999999</v>
      </c>
    </row>
    <row r="4321" spans="1:3" ht="12.95" customHeight="1" x14ac:dyDescent="0.2">
      <c r="A4321" s="9">
        <v>39746</v>
      </c>
      <c r="B4321" s="10">
        <v>7.2343489999999999</v>
      </c>
      <c r="C4321" s="2">
        <v>4.9909270000000001</v>
      </c>
    </row>
    <row r="4322" spans="1:3" ht="12.95" customHeight="1" x14ac:dyDescent="0.2">
      <c r="A4322" s="9">
        <v>39747</v>
      </c>
      <c r="B4322" s="10">
        <v>7.2343489999999999</v>
      </c>
      <c r="C4322" s="2">
        <v>4.9909270000000001</v>
      </c>
    </row>
    <row r="4323" spans="1:3" ht="12.95" customHeight="1" x14ac:dyDescent="0.2">
      <c r="A4323" s="9">
        <v>39748</v>
      </c>
      <c r="B4323" s="10">
        <v>7.2343489999999999</v>
      </c>
      <c r="C4323" s="2">
        <v>4.9909270000000001</v>
      </c>
    </row>
    <row r="4324" spans="1:3" ht="12.95" customHeight="1" x14ac:dyDescent="0.2">
      <c r="A4324" s="9">
        <v>39749</v>
      </c>
      <c r="B4324" s="10">
        <v>7.2348150000000002</v>
      </c>
      <c r="C4324" s="2">
        <v>5.0064460000000004</v>
      </c>
    </row>
    <row r="4325" spans="1:3" ht="12.95" customHeight="1" x14ac:dyDescent="0.2">
      <c r="A4325" s="9">
        <v>39750</v>
      </c>
      <c r="B4325" s="10">
        <v>7.2133570000000002</v>
      </c>
      <c r="C4325" s="2">
        <v>4.9695879999999999</v>
      </c>
    </row>
    <row r="4326" spans="1:3" ht="12.95" customHeight="1" x14ac:dyDescent="0.2">
      <c r="A4326" s="9">
        <v>39751</v>
      </c>
      <c r="B4326" s="10">
        <v>7.2063639999999998</v>
      </c>
      <c r="C4326" s="2">
        <v>4.9106399999999999</v>
      </c>
    </row>
    <row r="4327" spans="1:3" ht="12.95" customHeight="1" x14ac:dyDescent="0.2">
      <c r="A4327" s="9">
        <v>39752</v>
      </c>
      <c r="B4327" s="10">
        <v>7.1858810000000002</v>
      </c>
      <c r="C4327" s="2">
        <v>4.8448500000000001</v>
      </c>
    </row>
    <row r="4328" spans="1:3" ht="12.95" customHeight="1" x14ac:dyDescent="0.2">
      <c r="A4328" s="9">
        <v>39753</v>
      </c>
      <c r="B4328" s="10">
        <v>7.1751760000000004</v>
      </c>
      <c r="C4328" s="2">
        <v>4.8847269999999998</v>
      </c>
    </row>
    <row r="4329" spans="1:3" ht="12.95" customHeight="1" x14ac:dyDescent="0.2">
      <c r="A4329" s="9">
        <v>39754</v>
      </c>
      <c r="B4329" s="10">
        <v>7.1751760000000004</v>
      </c>
      <c r="C4329" s="2">
        <v>4.8847269999999998</v>
      </c>
    </row>
    <row r="4330" spans="1:3" ht="12.95" customHeight="1" x14ac:dyDescent="0.2">
      <c r="A4330" s="9">
        <v>39755</v>
      </c>
      <c r="B4330" s="10">
        <v>7.1751760000000004</v>
      </c>
      <c r="C4330" s="2">
        <v>4.8847269999999998</v>
      </c>
    </row>
    <row r="4331" spans="1:3" ht="12.95" customHeight="1" x14ac:dyDescent="0.2">
      <c r="A4331" s="9">
        <v>39756</v>
      </c>
      <c r="B4331" s="10">
        <v>7.1730970000000003</v>
      </c>
      <c r="C4331" s="2">
        <v>4.8274429999999997</v>
      </c>
    </row>
    <row r="4332" spans="1:3" ht="12.95" customHeight="1" x14ac:dyDescent="0.2">
      <c r="A4332" s="9">
        <v>39757</v>
      </c>
      <c r="B4332" s="10">
        <v>7.1581989999999998</v>
      </c>
      <c r="C4332" s="2">
        <v>4.795471</v>
      </c>
    </row>
    <row r="4333" spans="1:3" ht="12.95" customHeight="1" x14ac:dyDescent="0.2">
      <c r="A4333" s="9">
        <v>39758</v>
      </c>
      <c r="B4333" s="10">
        <v>7.1545420000000002</v>
      </c>
      <c r="C4333" s="2">
        <v>4.763344</v>
      </c>
    </row>
    <row r="4334" spans="1:3" ht="12.95" customHeight="1" x14ac:dyDescent="0.2">
      <c r="A4334" s="9">
        <v>39759</v>
      </c>
      <c r="B4334" s="10">
        <v>7.1515069999999996</v>
      </c>
      <c r="C4334" s="2">
        <v>4.7581550000000004</v>
      </c>
    </row>
    <row r="4335" spans="1:3" ht="12.95" customHeight="1" x14ac:dyDescent="0.2">
      <c r="A4335" s="9">
        <v>39760</v>
      </c>
      <c r="B4335" s="10">
        <v>7.1421900000000003</v>
      </c>
      <c r="C4335" s="2">
        <v>4.7573369999999997</v>
      </c>
    </row>
    <row r="4336" spans="1:3" ht="12.95" customHeight="1" x14ac:dyDescent="0.2">
      <c r="A4336" s="9">
        <v>39761</v>
      </c>
      <c r="B4336" s="10">
        <v>7.1421900000000003</v>
      </c>
      <c r="C4336" s="2">
        <v>4.7573369999999997</v>
      </c>
    </row>
    <row r="4337" spans="1:3" ht="12.95" customHeight="1" x14ac:dyDescent="0.2">
      <c r="A4337" s="9">
        <v>39762</v>
      </c>
      <c r="B4337" s="10">
        <v>7.1421900000000003</v>
      </c>
      <c r="C4337" s="2">
        <v>4.7573369999999997</v>
      </c>
    </row>
    <row r="4338" spans="1:3" ht="12.95" customHeight="1" x14ac:dyDescent="0.2">
      <c r="A4338" s="9">
        <v>39763</v>
      </c>
      <c r="B4338" s="10">
        <v>7.1432399999999996</v>
      </c>
      <c r="C4338" s="2">
        <v>4.7290570000000001</v>
      </c>
    </row>
    <row r="4339" spans="1:3" ht="12.95" customHeight="1" x14ac:dyDescent="0.2">
      <c r="A4339" s="9">
        <v>39764</v>
      </c>
      <c r="B4339" s="10">
        <v>7.146998</v>
      </c>
      <c r="C4339" s="2">
        <v>4.7748520000000001</v>
      </c>
    </row>
    <row r="4340" spans="1:3" ht="12.95" customHeight="1" x14ac:dyDescent="0.2">
      <c r="A4340" s="9">
        <v>39765</v>
      </c>
      <c r="B4340" s="10">
        <v>7.1460359999999996</v>
      </c>
      <c r="C4340" s="2">
        <v>4.8066430000000002</v>
      </c>
    </row>
    <row r="4341" spans="1:3" ht="12.95" customHeight="1" x14ac:dyDescent="0.2">
      <c r="A4341" s="9">
        <v>39766</v>
      </c>
      <c r="B4341" s="10">
        <v>7.1489380000000002</v>
      </c>
      <c r="C4341" s="2">
        <v>4.8095650000000001</v>
      </c>
    </row>
    <row r="4342" spans="1:3" ht="12.95" customHeight="1" x14ac:dyDescent="0.2">
      <c r="A4342" s="9">
        <v>39767</v>
      </c>
      <c r="B4342" s="10">
        <v>7.1286490000000002</v>
      </c>
      <c r="C4342" s="2">
        <v>4.7197089999999999</v>
      </c>
    </row>
    <row r="4343" spans="1:3" ht="12.95" customHeight="1" x14ac:dyDescent="0.2">
      <c r="A4343" s="9">
        <v>39768</v>
      </c>
      <c r="B4343" s="10">
        <v>7.1286490000000002</v>
      </c>
      <c r="C4343" s="2">
        <v>4.7197089999999999</v>
      </c>
    </row>
    <row r="4344" spans="1:3" ht="12.95" customHeight="1" x14ac:dyDescent="0.2">
      <c r="A4344" s="9">
        <v>39769</v>
      </c>
      <c r="B4344" s="10">
        <v>7.1286490000000002</v>
      </c>
      <c r="C4344" s="2">
        <v>4.7197089999999999</v>
      </c>
    </row>
    <row r="4345" spans="1:3" ht="12.95" customHeight="1" x14ac:dyDescent="0.2">
      <c r="A4345" s="9">
        <v>39770</v>
      </c>
      <c r="B4345" s="10">
        <v>7.1214919999999999</v>
      </c>
      <c r="C4345" s="2">
        <v>4.7196579999999999</v>
      </c>
    </row>
    <row r="4346" spans="1:3" ht="12.95" customHeight="1" x14ac:dyDescent="0.2">
      <c r="A4346" s="9">
        <v>39771</v>
      </c>
      <c r="B4346" s="10">
        <v>7.127173</v>
      </c>
      <c r="C4346" s="2">
        <v>4.7087560000000002</v>
      </c>
    </row>
    <row r="4347" spans="1:3" ht="12.95" customHeight="1" x14ac:dyDescent="0.2">
      <c r="A4347" s="9">
        <v>39772</v>
      </c>
      <c r="B4347" s="10">
        <v>7.1198399999999999</v>
      </c>
      <c r="C4347" s="2">
        <v>4.6764140000000003</v>
      </c>
    </row>
    <row r="4348" spans="1:3" ht="12.95" customHeight="1" x14ac:dyDescent="0.2">
      <c r="A4348" s="9">
        <v>39773</v>
      </c>
      <c r="B4348" s="10">
        <v>7.1192159999999998</v>
      </c>
      <c r="C4348" s="2">
        <v>4.6889390000000004</v>
      </c>
    </row>
    <row r="4349" spans="1:3" ht="12.95" customHeight="1" x14ac:dyDescent="0.2">
      <c r="A4349" s="9">
        <v>39774</v>
      </c>
      <c r="B4349" s="10">
        <v>7.1222450000000004</v>
      </c>
      <c r="C4349" s="2">
        <v>4.6329570000000002</v>
      </c>
    </row>
    <row r="4350" spans="1:3" ht="12.95" customHeight="1" x14ac:dyDescent="0.2">
      <c r="A4350" s="9">
        <v>39775</v>
      </c>
      <c r="B4350" s="10">
        <v>7.1222450000000004</v>
      </c>
      <c r="C4350" s="2">
        <v>4.6329570000000002</v>
      </c>
    </row>
    <row r="4351" spans="1:3" ht="12.95" customHeight="1" x14ac:dyDescent="0.2">
      <c r="A4351" s="9">
        <v>39776</v>
      </c>
      <c r="B4351" s="10">
        <v>7.1222450000000004</v>
      </c>
      <c r="C4351" s="2">
        <v>4.6329570000000002</v>
      </c>
    </row>
    <row r="4352" spans="1:3" ht="12.95" customHeight="1" x14ac:dyDescent="0.2">
      <c r="A4352" s="9">
        <v>39777</v>
      </c>
      <c r="B4352" s="10">
        <v>7.1290979999999999</v>
      </c>
      <c r="C4352" s="2">
        <v>4.6274819999999997</v>
      </c>
    </row>
    <row r="4353" spans="1:3" ht="12.95" customHeight="1" x14ac:dyDescent="0.2">
      <c r="A4353" s="9">
        <v>39778</v>
      </c>
      <c r="B4353" s="10">
        <v>7.1227770000000001</v>
      </c>
      <c r="C4353" s="2">
        <v>4.6075280000000003</v>
      </c>
    </row>
    <row r="4354" spans="1:3" ht="12.95" customHeight="1" x14ac:dyDescent="0.2">
      <c r="A4354" s="9">
        <v>39779</v>
      </c>
      <c r="B4354" s="10">
        <v>7.1502230000000004</v>
      </c>
      <c r="C4354" s="2">
        <v>4.6190069999999999</v>
      </c>
    </row>
    <row r="4355" spans="1:3" ht="12.95" customHeight="1" x14ac:dyDescent="0.2">
      <c r="A4355" s="9">
        <v>39780</v>
      </c>
      <c r="B4355" s="10">
        <v>7.1480620000000004</v>
      </c>
      <c r="C4355" s="2">
        <v>4.6143320000000001</v>
      </c>
    </row>
    <row r="4356" spans="1:3" ht="12.95" customHeight="1" x14ac:dyDescent="0.2">
      <c r="A4356" s="9">
        <v>39781</v>
      </c>
      <c r="B4356" s="10">
        <v>7.1280340000000004</v>
      </c>
      <c r="C4356" s="2">
        <v>4.6005120000000002</v>
      </c>
    </row>
    <row r="4357" spans="1:3" ht="12.95" customHeight="1" x14ac:dyDescent="0.2">
      <c r="A4357" s="9">
        <v>39782</v>
      </c>
      <c r="B4357" s="10">
        <v>7.1280340000000004</v>
      </c>
      <c r="C4357" s="2">
        <v>4.6005120000000002</v>
      </c>
    </row>
    <row r="4358" spans="1:3" ht="12.95" customHeight="1" x14ac:dyDescent="0.2">
      <c r="A4358" s="9">
        <v>39783</v>
      </c>
      <c r="B4358" s="10">
        <v>7.1280340000000004</v>
      </c>
      <c r="C4358" s="2">
        <v>4.6005120000000002</v>
      </c>
    </row>
    <row r="4359" spans="1:3" ht="12.95" customHeight="1" x14ac:dyDescent="0.2">
      <c r="A4359" s="9">
        <v>39784</v>
      </c>
      <c r="B4359" s="10">
        <v>7.138217</v>
      </c>
      <c r="C4359" s="2">
        <v>4.6688580000000002</v>
      </c>
    </row>
    <row r="4360" spans="1:3" ht="12.95" customHeight="1" x14ac:dyDescent="0.2">
      <c r="A4360" s="9">
        <v>39785</v>
      </c>
      <c r="B4360" s="10">
        <v>7.1203120000000002</v>
      </c>
      <c r="C4360" s="2">
        <v>4.6638580000000003</v>
      </c>
    </row>
    <row r="4361" spans="1:3" ht="12.95" customHeight="1" x14ac:dyDescent="0.2">
      <c r="A4361" s="9">
        <v>39786</v>
      </c>
      <c r="B4361" s="10">
        <v>7.1606829999999997</v>
      </c>
      <c r="C4361" s="2">
        <v>4.687538</v>
      </c>
    </row>
    <row r="4362" spans="1:3" ht="12.95" customHeight="1" x14ac:dyDescent="0.2">
      <c r="A4362" s="9">
        <v>39787</v>
      </c>
      <c r="B4362" s="10">
        <v>7.1776390000000001</v>
      </c>
      <c r="C4362" s="2">
        <v>4.6793399999999998</v>
      </c>
    </row>
    <row r="4363" spans="1:3" ht="12.95" customHeight="1" x14ac:dyDescent="0.2">
      <c r="A4363" s="9">
        <v>39788</v>
      </c>
      <c r="B4363" s="10">
        <v>7.1826109999999996</v>
      </c>
      <c r="C4363" s="2">
        <v>4.6783109999999999</v>
      </c>
    </row>
    <row r="4364" spans="1:3" ht="12.95" customHeight="1" x14ac:dyDescent="0.2">
      <c r="A4364" s="9">
        <v>39789</v>
      </c>
      <c r="B4364" s="10">
        <v>7.1826109999999996</v>
      </c>
      <c r="C4364" s="2">
        <v>4.6783109999999999</v>
      </c>
    </row>
    <row r="4365" spans="1:3" ht="12.95" customHeight="1" x14ac:dyDescent="0.2">
      <c r="A4365" s="9">
        <v>39790</v>
      </c>
      <c r="B4365" s="10">
        <v>7.1826109999999996</v>
      </c>
      <c r="C4365" s="2">
        <v>4.6783109999999999</v>
      </c>
    </row>
    <row r="4366" spans="1:3" ht="12.95" customHeight="1" x14ac:dyDescent="0.2">
      <c r="A4366" s="9">
        <v>39791</v>
      </c>
      <c r="B4366" s="10">
        <v>7.1788829999999999</v>
      </c>
      <c r="C4366" s="2">
        <v>4.6033239999999997</v>
      </c>
    </row>
    <row r="4367" spans="1:3" ht="12.95" customHeight="1" x14ac:dyDescent="0.2">
      <c r="A4367" s="9">
        <v>39792</v>
      </c>
      <c r="B4367" s="10">
        <v>7.1929340000000002</v>
      </c>
      <c r="C4367" s="2">
        <v>4.6117419999999996</v>
      </c>
    </row>
    <row r="4368" spans="1:3" ht="12.95" customHeight="1" x14ac:dyDescent="0.2">
      <c r="A4368" s="9">
        <v>39793</v>
      </c>
      <c r="B4368" s="10">
        <v>7.191916</v>
      </c>
      <c r="C4368" s="2">
        <v>4.6134560000000002</v>
      </c>
    </row>
    <row r="4369" spans="1:3" ht="12.95" customHeight="1" x14ac:dyDescent="0.2">
      <c r="A4369" s="9">
        <v>39794</v>
      </c>
      <c r="B4369" s="10">
        <v>7.1871780000000003</v>
      </c>
      <c r="C4369" s="2">
        <v>4.584244</v>
      </c>
    </row>
    <row r="4370" spans="1:3" ht="12.95" customHeight="1" x14ac:dyDescent="0.2">
      <c r="A4370" s="9">
        <v>39795</v>
      </c>
      <c r="B4370" s="10">
        <v>7.1854990000000001</v>
      </c>
      <c r="C4370" s="2">
        <v>4.5723820000000002</v>
      </c>
    </row>
    <row r="4371" spans="1:3" ht="12.95" customHeight="1" x14ac:dyDescent="0.2">
      <c r="A4371" s="9">
        <v>39796</v>
      </c>
      <c r="B4371" s="10">
        <v>7.1854990000000001</v>
      </c>
      <c r="C4371" s="2">
        <v>4.5723820000000002</v>
      </c>
    </row>
    <row r="4372" spans="1:3" ht="12.95" customHeight="1" x14ac:dyDescent="0.2">
      <c r="A4372" s="9">
        <v>39797</v>
      </c>
      <c r="B4372" s="10">
        <v>7.1854990000000001</v>
      </c>
      <c r="C4372" s="2">
        <v>4.5723820000000002</v>
      </c>
    </row>
    <row r="4373" spans="1:3" ht="12.95" customHeight="1" x14ac:dyDescent="0.2">
      <c r="A4373" s="9">
        <v>39798</v>
      </c>
      <c r="B4373" s="10">
        <v>7.1832479999999999</v>
      </c>
      <c r="C4373" s="2">
        <v>4.5529869999999999</v>
      </c>
    </row>
    <row r="4374" spans="1:3" ht="12.95" customHeight="1" x14ac:dyDescent="0.2">
      <c r="A4374" s="9">
        <v>39799</v>
      </c>
      <c r="B4374" s="10">
        <v>7.1792230000000004</v>
      </c>
      <c r="C4374" s="2">
        <v>4.5513019999999997</v>
      </c>
    </row>
    <row r="4375" spans="1:3" ht="12.95" customHeight="1" x14ac:dyDescent="0.2">
      <c r="A4375" s="9">
        <v>39800</v>
      </c>
      <c r="B4375" s="10">
        <v>7.2010870000000002</v>
      </c>
      <c r="C4375" s="2">
        <v>4.5995699999999999</v>
      </c>
    </row>
    <row r="4376" spans="1:3" ht="12.95" customHeight="1" x14ac:dyDescent="0.2">
      <c r="A4376" s="9">
        <v>39801</v>
      </c>
      <c r="B4376" s="10">
        <v>7.2074980000000002</v>
      </c>
      <c r="C4376" s="2">
        <v>4.7055550000000004</v>
      </c>
    </row>
    <row r="4377" spans="1:3" ht="12.95" customHeight="1" x14ac:dyDescent="0.2">
      <c r="A4377" s="9">
        <v>39802</v>
      </c>
      <c r="B4377" s="10">
        <v>7.188008</v>
      </c>
      <c r="C4377" s="2">
        <v>4.6590670000000003</v>
      </c>
    </row>
    <row r="4378" spans="1:3" ht="12.95" customHeight="1" x14ac:dyDescent="0.2">
      <c r="A4378" s="9">
        <v>39803</v>
      </c>
      <c r="B4378" s="10">
        <v>7.188008</v>
      </c>
      <c r="C4378" s="2">
        <v>4.6590670000000003</v>
      </c>
    </row>
    <row r="4379" spans="1:3" ht="12.95" customHeight="1" x14ac:dyDescent="0.2">
      <c r="A4379" s="9">
        <v>39804</v>
      </c>
      <c r="B4379" s="10">
        <v>7.188008</v>
      </c>
      <c r="C4379" s="2">
        <v>4.6590670000000003</v>
      </c>
    </row>
    <row r="4380" spans="1:3" ht="12.95" customHeight="1" x14ac:dyDescent="0.2">
      <c r="A4380" s="9">
        <v>39805</v>
      </c>
      <c r="B4380" s="10">
        <v>7.225136</v>
      </c>
      <c r="C4380" s="2">
        <v>4.7066220000000003</v>
      </c>
    </row>
    <row r="4381" spans="1:3" ht="12.95" customHeight="1" x14ac:dyDescent="0.2">
      <c r="A4381" s="9">
        <v>39806</v>
      </c>
      <c r="B4381" s="10">
        <v>7.2331099999999999</v>
      </c>
      <c r="C4381" s="2">
        <v>4.7498750000000003</v>
      </c>
    </row>
    <row r="4382" spans="1:3" ht="12.95" customHeight="1" x14ac:dyDescent="0.2">
      <c r="A4382" s="9">
        <v>39807</v>
      </c>
      <c r="B4382" s="10">
        <v>7.257504</v>
      </c>
      <c r="C4382" s="2">
        <v>4.8027949999999997</v>
      </c>
    </row>
    <row r="4383" spans="1:3" ht="12.95" customHeight="1" x14ac:dyDescent="0.2">
      <c r="A4383" s="9">
        <v>39808</v>
      </c>
      <c r="B4383" s="10">
        <v>7.257504</v>
      </c>
      <c r="C4383" s="2">
        <v>4.8027949999999997</v>
      </c>
    </row>
    <row r="4384" spans="1:3" ht="12.95" customHeight="1" x14ac:dyDescent="0.2">
      <c r="A4384" s="9">
        <v>39809</v>
      </c>
      <c r="B4384" s="10">
        <v>7.257504</v>
      </c>
      <c r="C4384" s="2">
        <v>4.8027949999999997</v>
      </c>
    </row>
    <row r="4385" spans="1:3" ht="12.95" customHeight="1" x14ac:dyDescent="0.2">
      <c r="A4385" s="9">
        <v>39810</v>
      </c>
      <c r="B4385" s="10">
        <v>7.257504</v>
      </c>
      <c r="C4385" s="2">
        <v>4.8027949999999997</v>
      </c>
    </row>
    <row r="4386" spans="1:3" ht="12.95" customHeight="1" x14ac:dyDescent="0.2">
      <c r="A4386" s="9">
        <v>39811</v>
      </c>
      <c r="B4386" s="10">
        <v>7.257504</v>
      </c>
      <c r="C4386" s="2">
        <v>4.8027949999999997</v>
      </c>
    </row>
    <row r="4387" spans="1:3" ht="12.95" customHeight="1" x14ac:dyDescent="0.2">
      <c r="A4387" s="9">
        <v>39812</v>
      </c>
      <c r="B4387" s="10">
        <v>7.2929380000000004</v>
      </c>
      <c r="C4387" s="2">
        <v>4.865202</v>
      </c>
    </row>
    <row r="4388" spans="1:3" ht="12.95" customHeight="1" x14ac:dyDescent="0.2">
      <c r="A4388" s="9">
        <v>39813</v>
      </c>
      <c r="B4388" s="10">
        <v>7.3244249999999997</v>
      </c>
      <c r="C4388" s="2">
        <v>4.9111070000000003</v>
      </c>
    </row>
    <row r="4389" spans="1:3" ht="12.95" customHeight="1" x14ac:dyDescent="0.2">
      <c r="A4389" s="9">
        <v>39814</v>
      </c>
      <c r="B4389" s="10">
        <v>7.3317730000000001</v>
      </c>
      <c r="C4389" s="2">
        <v>4.9160339999999998</v>
      </c>
    </row>
    <row r="4390" spans="1:3" ht="12.95" customHeight="1" x14ac:dyDescent="0.2">
      <c r="A4390" s="9">
        <v>39815</v>
      </c>
      <c r="B4390" s="10">
        <v>7.3317730000000001</v>
      </c>
      <c r="C4390" s="2">
        <v>4.9160339999999998</v>
      </c>
    </row>
    <row r="4391" spans="1:3" ht="12.95" customHeight="1" x14ac:dyDescent="0.2">
      <c r="A4391" s="9">
        <v>39816</v>
      </c>
      <c r="B4391" s="10">
        <v>7.3459709999999996</v>
      </c>
      <c r="C4391" s="2">
        <v>4.9504489999999999</v>
      </c>
    </row>
    <row r="4392" spans="1:3" ht="12.95" customHeight="1" x14ac:dyDescent="0.2">
      <c r="A4392" s="9">
        <v>39817</v>
      </c>
      <c r="B4392" s="10">
        <v>7.3459709999999996</v>
      </c>
      <c r="C4392" s="2">
        <v>4.9504489999999999</v>
      </c>
    </row>
    <row r="4393" spans="1:3" ht="12.95" customHeight="1" x14ac:dyDescent="0.2">
      <c r="A4393" s="9">
        <v>39818</v>
      </c>
      <c r="B4393" s="10">
        <v>7.3459709999999996</v>
      </c>
      <c r="C4393" s="2">
        <v>4.9504489999999999</v>
      </c>
    </row>
    <row r="4394" spans="1:3" ht="12.95" customHeight="1" x14ac:dyDescent="0.2">
      <c r="A4394" s="9">
        <v>39819</v>
      </c>
      <c r="B4394" s="10">
        <v>7.3633959999999998</v>
      </c>
      <c r="C4394" s="2">
        <v>4.8874259999999996</v>
      </c>
    </row>
    <row r="4395" spans="1:3" ht="12.95" customHeight="1" x14ac:dyDescent="0.2">
      <c r="A4395" s="9">
        <v>39820</v>
      </c>
      <c r="B4395" s="10">
        <v>7.3633959999999998</v>
      </c>
      <c r="C4395" s="2">
        <v>4.8874259999999996</v>
      </c>
    </row>
    <row r="4396" spans="1:3" ht="12.95" customHeight="1" x14ac:dyDescent="0.2">
      <c r="A4396" s="9">
        <v>39821</v>
      </c>
      <c r="B4396" s="10">
        <v>7.2986170000000001</v>
      </c>
      <c r="C4396" s="2">
        <v>4.8605600000000004</v>
      </c>
    </row>
    <row r="4397" spans="1:3" ht="12.95" customHeight="1" x14ac:dyDescent="0.2">
      <c r="A4397" s="9">
        <v>39822</v>
      </c>
      <c r="B4397" s="10">
        <v>7.3047959999999996</v>
      </c>
      <c r="C4397" s="2">
        <v>4.8871320000000003</v>
      </c>
    </row>
    <row r="4398" spans="1:3" ht="12.95" customHeight="1" x14ac:dyDescent="0.2">
      <c r="A4398" s="9">
        <v>39823</v>
      </c>
      <c r="B4398" s="10">
        <v>7.3080449999999999</v>
      </c>
      <c r="C4398" s="2">
        <v>4.8879970000000004</v>
      </c>
    </row>
    <row r="4399" spans="1:3" ht="12.95" customHeight="1" x14ac:dyDescent="0.2">
      <c r="A4399" s="9">
        <v>39824</v>
      </c>
      <c r="B4399" s="10">
        <v>7.3080449999999999</v>
      </c>
      <c r="C4399" s="2">
        <v>4.8879970000000004</v>
      </c>
    </row>
    <row r="4400" spans="1:3" ht="12.95" customHeight="1" x14ac:dyDescent="0.2">
      <c r="A4400" s="9">
        <v>39825</v>
      </c>
      <c r="B4400" s="10">
        <v>7.3080449999999999</v>
      </c>
      <c r="C4400" s="2">
        <v>4.8879970000000004</v>
      </c>
    </row>
    <row r="4401" spans="1:3" ht="12.95" customHeight="1" x14ac:dyDescent="0.2">
      <c r="A4401" s="9">
        <v>39826</v>
      </c>
      <c r="B4401" s="10">
        <v>7.3194489999999996</v>
      </c>
      <c r="C4401" s="2">
        <v>4.8799580000000002</v>
      </c>
    </row>
    <row r="4402" spans="1:3" ht="12.95" customHeight="1" x14ac:dyDescent="0.2">
      <c r="A4402" s="9">
        <v>39827</v>
      </c>
      <c r="B4402" s="10">
        <v>7.3283829999999996</v>
      </c>
      <c r="C4402" s="2">
        <v>4.9322809999999997</v>
      </c>
    </row>
    <row r="4403" spans="1:3" ht="12.95" customHeight="1" x14ac:dyDescent="0.2">
      <c r="A4403" s="9">
        <v>39828</v>
      </c>
      <c r="B4403" s="10">
        <v>7.3375260000000004</v>
      </c>
      <c r="C4403" s="2">
        <v>4.9698770000000003</v>
      </c>
    </row>
    <row r="4404" spans="1:3" ht="12.95" customHeight="1" x14ac:dyDescent="0.2">
      <c r="A4404" s="9">
        <v>39829</v>
      </c>
      <c r="B4404" s="10">
        <v>7.3321110000000003</v>
      </c>
      <c r="C4404" s="2">
        <v>4.9719340000000001</v>
      </c>
    </row>
    <row r="4405" spans="1:3" ht="12.95" customHeight="1" x14ac:dyDescent="0.2">
      <c r="A4405" s="9">
        <v>39830</v>
      </c>
      <c r="B4405" s="10">
        <v>7.3445640000000001</v>
      </c>
      <c r="C4405" s="2">
        <v>4.9478330000000001</v>
      </c>
    </row>
    <row r="4406" spans="1:3" ht="12.95" customHeight="1" x14ac:dyDescent="0.2">
      <c r="A4406" s="9">
        <v>39831</v>
      </c>
      <c r="B4406" s="10">
        <v>7.3445640000000001</v>
      </c>
      <c r="C4406" s="2">
        <v>4.9478330000000001</v>
      </c>
    </row>
    <row r="4407" spans="1:3" ht="12.95" customHeight="1" x14ac:dyDescent="0.2">
      <c r="A4407" s="9">
        <v>39832</v>
      </c>
      <c r="B4407" s="10">
        <v>7.3445640000000001</v>
      </c>
      <c r="C4407" s="2">
        <v>4.9478330000000001</v>
      </c>
    </row>
    <row r="4408" spans="1:3" ht="12.95" customHeight="1" x14ac:dyDescent="0.2">
      <c r="A4408" s="9">
        <v>39833</v>
      </c>
      <c r="B4408" s="10">
        <v>7.3764329999999996</v>
      </c>
      <c r="C4408" s="2">
        <v>4.953951</v>
      </c>
    </row>
    <row r="4409" spans="1:3" ht="12.95" customHeight="1" x14ac:dyDescent="0.2">
      <c r="A4409" s="9">
        <v>39834</v>
      </c>
      <c r="B4409" s="10">
        <v>7.3834200000000001</v>
      </c>
      <c r="C4409" s="2">
        <v>4.989134</v>
      </c>
    </row>
    <row r="4410" spans="1:3" ht="12.95" customHeight="1" x14ac:dyDescent="0.2">
      <c r="A4410" s="9">
        <v>39835</v>
      </c>
      <c r="B4410" s="10">
        <v>7.3955880000000001</v>
      </c>
      <c r="C4410" s="2">
        <v>5.0129380000000001</v>
      </c>
    </row>
    <row r="4411" spans="1:3" ht="12.95" customHeight="1" x14ac:dyDescent="0.2">
      <c r="A4411" s="9">
        <v>39836</v>
      </c>
      <c r="B4411" s="10">
        <v>7.4047369999999999</v>
      </c>
      <c r="C4411" s="2">
        <v>4.9191099999999999</v>
      </c>
    </row>
    <row r="4412" spans="1:3" ht="12.95" customHeight="1" x14ac:dyDescent="0.2">
      <c r="A4412" s="9">
        <v>39837</v>
      </c>
      <c r="B4412" s="10">
        <v>7.4406809999999997</v>
      </c>
      <c r="C4412" s="2">
        <v>4.9830439999999996</v>
      </c>
    </row>
    <row r="4413" spans="1:3" ht="12.95" customHeight="1" x14ac:dyDescent="0.2">
      <c r="A4413" s="9">
        <v>39838</v>
      </c>
      <c r="B4413" s="10">
        <v>7.4406809999999997</v>
      </c>
      <c r="C4413" s="2">
        <v>4.9830439999999996</v>
      </c>
    </row>
    <row r="4414" spans="1:3" ht="12.95" customHeight="1" x14ac:dyDescent="0.2">
      <c r="A4414" s="9">
        <v>39839</v>
      </c>
      <c r="B4414" s="10">
        <v>7.4406809999999997</v>
      </c>
      <c r="C4414" s="2">
        <v>4.9830439999999996</v>
      </c>
    </row>
    <row r="4415" spans="1:3" ht="12.95" customHeight="1" x14ac:dyDescent="0.2">
      <c r="A4415" s="9">
        <v>39840</v>
      </c>
      <c r="B4415" s="10">
        <v>7.4183519999999996</v>
      </c>
      <c r="C4415" s="2">
        <v>4.9333989999999996</v>
      </c>
    </row>
    <row r="4416" spans="1:3" ht="12.95" customHeight="1" x14ac:dyDescent="0.2">
      <c r="A4416" s="9">
        <v>39841</v>
      </c>
      <c r="B4416" s="10">
        <v>7.4265080000000001</v>
      </c>
      <c r="C4416" s="2">
        <v>4.933573</v>
      </c>
    </row>
    <row r="4417" spans="1:3" ht="12.95" customHeight="1" x14ac:dyDescent="0.2">
      <c r="A4417" s="9">
        <v>39842</v>
      </c>
      <c r="B4417" s="10">
        <v>7.4090299999999996</v>
      </c>
      <c r="C4417" s="2">
        <v>4.8917400000000004</v>
      </c>
    </row>
    <row r="4418" spans="1:3" ht="12.95" customHeight="1" x14ac:dyDescent="0.2">
      <c r="A4418" s="9">
        <v>39843</v>
      </c>
      <c r="B4418" s="10">
        <v>7.3903309999999998</v>
      </c>
      <c r="C4418" s="2">
        <v>4.8994499999999999</v>
      </c>
    </row>
    <row r="4419" spans="1:3" ht="12.95" customHeight="1" x14ac:dyDescent="0.2">
      <c r="A4419" s="9">
        <v>39844</v>
      </c>
      <c r="B4419" s="10">
        <v>7.3732939999999996</v>
      </c>
      <c r="C4419" s="2">
        <v>4.9588369999999999</v>
      </c>
    </row>
    <row r="4420" spans="1:3" ht="12.95" customHeight="1" x14ac:dyDescent="0.2">
      <c r="A4420" s="9">
        <v>39845</v>
      </c>
      <c r="B4420" s="10">
        <v>7.3732939999999996</v>
      </c>
      <c r="C4420" s="2">
        <v>4.9588369999999999</v>
      </c>
    </row>
    <row r="4421" spans="1:3" ht="12.95" customHeight="1" x14ac:dyDescent="0.2">
      <c r="A4421" s="9">
        <v>39846</v>
      </c>
      <c r="B4421" s="10">
        <v>7.3732939999999996</v>
      </c>
      <c r="C4421" s="2">
        <v>4.9588369999999999</v>
      </c>
    </row>
    <row r="4422" spans="1:3" ht="12.95" customHeight="1" x14ac:dyDescent="0.2">
      <c r="A4422" s="9">
        <v>39847</v>
      </c>
      <c r="B4422" s="10">
        <v>7.3911369999999996</v>
      </c>
      <c r="C4422" s="2">
        <v>4.9768610000000004</v>
      </c>
    </row>
    <row r="4423" spans="1:3" ht="12.95" customHeight="1" x14ac:dyDescent="0.2">
      <c r="A4423" s="9">
        <v>39848</v>
      </c>
      <c r="B4423" s="10">
        <v>7.374155</v>
      </c>
      <c r="C4423" s="2">
        <v>4.9441199999999998</v>
      </c>
    </row>
    <row r="4424" spans="1:3" ht="12.95" customHeight="1" x14ac:dyDescent="0.2">
      <c r="A4424" s="9">
        <v>39849</v>
      </c>
      <c r="B4424" s="10">
        <v>7.3875520000000003</v>
      </c>
      <c r="C4424" s="2">
        <v>4.9501150000000003</v>
      </c>
    </row>
    <row r="4425" spans="1:3" ht="12.95" customHeight="1" x14ac:dyDescent="0.2">
      <c r="A4425" s="9">
        <v>39850</v>
      </c>
      <c r="B4425" s="10">
        <v>7.4053839999999997</v>
      </c>
      <c r="C4425" s="2">
        <v>4.96007</v>
      </c>
    </row>
    <row r="4426" spans="1:3" ht="12.95" customHeight="1" x14ac:dyDescent="0.2">
      <c r="A4426" s="9">
        <v>39851</v>
      </c>
      <c r="B4426" s="10">
        <v>7.4184150000000004</v>
      </c>
      <c r="C4426" s="2">
        <v>4.9472589999999999</v>
      </c>
    </row>
    <row r="4427" spans="1:3" ht="12.95" customHeight="1" x14ac:dyDescent="0.2">
      <c r="A4427" s="9">
        <v>39852</v>
      </c>
      <c r="B4427" s="10">
        <v>7.4184150000000004</v>
      </c>
      <c r="C4427" s="2">
        <v>4.9472589999999999</v>
      </c>
    </row>
    <row r="4428" spans="1:3" ht="12.95" customHeight="1" x14ac:dyDescent="0.2">
      <c r="A4428" s="9">
        <v>39853</v>
      </c>
      <c r="B4428" s="10">
        <v>7.4184150000000004</v>
      </c>
      <c r="C4428" s="2">
        <v>4.9472589999999999</v>
      </c>
    </row>
    <row r="4429" spans="1:3" ht="12.95" customHeight="1" x14ac:dyDescent="0.2">
      <c r="A4429" s="9">
        <v>39854</v>
      </c>
      <c r="B4429" s="10">
        <v>7.4227340000000002</v>
      </c>
      <c r="C4429" s="2">
        <v>4.9291020000000003</v>
      </c>
    </row>
    <row r="4430" spans="1:3" ht="12.95" customHeight="1" x14ac:dyDescent="0.2">
      <c r="A4430" s="9">
        <v>39855</v>
      </c>
      <c r="B4430" s="10">
        <v>7.4452590000000001</v>
      </c>
      <c r="C4430" s="2">
        <v>4.9503050000000002</v>
      </c>
    </row>
    <row r="4431" spans="1:3" ht="12.95" customHeight="1" x14ac:dyDescent="0.2">
      <c r="A4431" s="9">
        <v>39856</v>
      </c>
      <c r="B4431" s="10">
        <v>7.4343890000000004</v>
      </c>
      <c r="C4431" s="2">
        <v>4.9688470000000002</v>
      </c>
    </row>
    <row r="4432" spans="1:3" ht="12.95" customHeight="1" x14ac:dyDescent="0.2">
      <c r="A4432" s="9">
        <v>39857</v>
      </c>
      <c r="B4432" s="10">
        <v>7.4233880000000001</v>
      </c>
      <c r="C4432" s="2">
        <v>4.9717960000000003</v>
      </c>
    </row>
    <row r="4433" spans="1:3" ht="12.95" customHeight="1" x14ac:dyDescent="0.2">
      <c r="A4433" s="9">
        <v>39858</v>
      </c>
      <c r="B4433" s="10">
        <v>7.4416019999999996</v>
      </c>
      <c r="C4433" s="2">
        <v>4.9740000000000002</v>
      </c>
    </row>
    <row r="4434" spans="1:3" ht="12.95" customHeight="1" x14ac:dyDescent="0.2">
      <c r="A4434" s="9">
        <v>39859</v>
      </c>
      <c r="B4434" s="10">
        <v>7.4416019999999996</v>
      </c>
      <c r="C4434" s="2">
        <v>4.9740000000000002</v>
      </c>
    </row>
    <row r="4435" spans="1:3" ht="12.95" customHeight="1" x14ac:dyDescent="0.2">
      <c r="A4435" s="9">
        <v>39860</v>
      </c>
      <c r="B4435" s="10">
        <v>7.4416019999999996</v>
      </c>
      <c r="C4435" s="2">
        <v>4.9740000000000002</v>
      </c>
    </row>
    <row r="4436" spans="1:3" ht="12.95" customHeight="1" x14ac:dyDescent="0.2">
      <c r="A4436" s="9">
        <v>39861</v>
      </c>
      <c r="B4436" s="10">
        <v>7.4361459999999999</v>
      </c>
      <c r="C4436" s="2">
        <v>4.9856829999999999</v>
      </c>
    </row>
    <row r="4437" spans="1:3" ht="12.95" customHeight="1" x14ac:dyDescent="0.2">
      <c r="A4437" s="9">
        <v>39862</v>
      </c>
      <c r="B4437" s="10">
        <v>7.4574800000000003</v>
      </c>
      <c r="C4437" s="2">
        <v>5.0401999999999996</v>
      </c>
    </row>
    <row r="4438" spans="1:3" ht="12.95" customHeight="1" x14ac:dyDescent="0.2">
      <c r="A4438" s="9">
        <v>39863</v>
      </c>
      <c r="B4438" s="10">
        <v>7.4733390000000002</v>
      </c>
      <c r="C4438" s="2">
        <v>5.0594669999999997</v>
      </c>
    </row>
    <row r="4439" spans="1:3" ht="12.95" customHeight="1" x14ac:dyDescent="0.2">
      <c r="A4439" s="9">
        <v>39864</v>
      </c>
      <c r="B4439" s="10">
        <v>7.4525980000000001</v>
      </c>
      <c r="C4439" s="2">
        <v>4.9893539999999996</v>
      </c>
    </row>
    <row r="4440" spans="1:3" ht="12.95" customHeight="1" x14ac:dyDescent="0.2">
      <c r="A4440" s="9">
        <v>39865</v>
      </c>
      <c r="B4440" s="10">
        <v>7.4575880000000003</v>
      </c>
      <c r="C4440" s="2">
        <v>4.9836859999999996</v>
      </c>
    </row>
    <row r="4441" spans="1:3" ht="12.95" customHeight="1" x14ac:dyDescent="0.2">
      <c r="A4441" s="9">
        <v>39866</v>
      </c>
      <c r="B4441" s="10">
        <v>7.4575880000000003</v>
      </c>
      <c r="C4441" s="2">
        <v>4.9836859999999996</v>
      </c>
    </row>
    <row r="4442" spans="1:3" ht="12.95" customHeight="1" x14ac:dyDescent="0.2">
      <c r="A4442" s="9">
        <v>39867</v>
      </c>
      <c r="B4442" s="10">
        <v>7.4575880000000003</v>
      </c>
      <c r="C4442" s="2">
        <v>4.9836859999999996</v>
      </c>
    </row>
    <row r="4443" spans="1:3" ht="12.95" customHeight="1" x14ac:dyDescent="0.2">
      <c r="A4443" s="9">
        <v>39868</v>
      </c>
      <c r="B4443" s="10">
        <v>7.4857750000000003</v>
      </c>
      <c r="C4443" s="2">
        <v>5.0206410000000004</v>
      </c>
    </row>
    <row r="4444" spans="1:3" ht="12.95" customHeight="1" x14ac:dyDescent="0.2">
      <c r="A4444" s="9">
        <v>39869</v>
      </c>
      <c r="B4444" s="10">
        <v>7.4533670000000001</v>
      </c>
      <c r="C4444" s="2">
        <v>5.0363990000000003</v>
      </c>
    </row>
    <row r="4445" spans="1:3" ht="12.95" customHeight="1" x14ac:dyDescent="0.2">
      <c r="A4445" s="9">
        <v>39870</v>
      </c>
      <c r="B4445" s="10">
        <v>7.4404880000000002</v>
      </c>
      <c r="C4445" s="2">
        <v>5.0033539999999999</v>
      </c>
    </row>
    <row r="4446" spans="1:3" ht="12.95" customHeight="1" x14ac:dyDescent="0.2">
      <c r="A4446" s="9">
        <v>39871</v>
      </c>
      <c r="B4446" s="10">
        <v>7.4508210000000004</v>
      </c>
      <c r="C4446" s="2">
        <v>5.0170500000000002</v>
      </c>
    </row>
    <row r="4447" spans="1:3" ht="12.95" customHeight="1" x14ac:dyDescent="0.2">
      <c r="A4447" s="9">
        <v>39872</v>
      </c>
      <c r="B4447" s="10">
        <v>7.4038870000000001</v>
      </c>
      <c r="C4447" s="2">
        <v>4.980416</v>
      </c>
    </row>
    <row r="4448" spans="1:3" ht="12.95" customHeight="1" x14ac:dyDescent="0.2">
      <c r="A4448" s="9">
        <v>39873</v>
      </c>
      <c r="B4448" s="10">
        <v>7.4038870000000001</v>
      </c>
      <c r="C4448" s="2">
        <v>4.980416</v>
      </c>
    </row>
    <row r="4449" spans="1:3" ht="12.95" customHeight="1" x14ac:dyDescent="0.2">
      <c r="A4449" s="9">
        <v>39874</v>
      </c>
      <c r="B4449" s="10">
        <v>7.4038870000000001</v>
      </c>
      <c r="C4449" s="2">
        <v>4.980416</v>
      </c>
    </row>
    <row r="4450" spans="1:3" ht="12.95" customHeight="1" x14ac:dyDescent="0.2">
      <c r="A4450" s="9">
        <v>39875</v>
      </c>
      <c r="B4450" s="10">
        <v>7.404471</v>
      </c>
      <c r="C4450" s="2">
        <v>5.004035</v>
      </c>
    </row>
    <row r="4451" spans="1:3" ht="12.95" customHeight="1" x14ac:dyDescent="0.2">
      <c r="A4451" s="9">
        <v>39876</v>
      </c>
      <c r="B4451" s="10">
        <v>7.3820319999999997</v>
      </c>
      <c r="C4451" s="2">
        <v>4.9905569999999999</v>
      </c>
    </row>
    <row r="4452" spans="1:3" ht="12.95" customHeight="1" x14ac:dyDescent="0.2">
      <c r="A4452" s="9">
        <v>39877</v>
      </c>
      <c r="B4452" s="10">
        <v>7.3780570000000001</v>
      </c>
      <c r="C4452" s="2">
        <v>4.9915820000000002</v>
      </c>
    </row>
    <row r="4453" spans="1:3" ht="12.95" customHeight="1" x14ac:dyDescent="0.2">
      <c r="A4453" s="9">
        <v>39878</v>
      </c>
      <c r="B4453" s="10">
        <v>7.3850090000000002</v>
      </c>
      <c r="C4453" s="2">
        <v>4.9972989999999999</v>
      </c>
    </row>
    <row r="4454" spans="1:3" ht="12.95" customHeight="1" x14ac:dyDescent="0.2">
      <c r="A4454" s="9">
        <v>39879</v>
      </c>
      <c r="B4454" s="10">
        <v>7.3940010000000003</v>
      </c>
      <c r="C4454" s="2">
        <v>5.0522729999999996</v>
      </c>
    </row>
    <row r="4455" spans="1:3" ht="12.95" customHeight="1" x14ac:dyDescent="0.2">
      <c r="A4455" s="9">
        <v>39880</v>
      </c>
      <c r="B4455" s="10">
        <v>7.3940010000000003</v>
      </c>
      <c r="C4455" s="2">
        <v>5.0522729999999996</v>
      </c>
    </row>
    <row r="4456" spans="1:3" ht="12.95" customHeight="1" x14ac:dyDescent="0.2">
      <c r="A4456" s="9">
        <v>39881</v>
      </c>
      <c r="B4456" s="10">
        <v>7.3940010000000003</v>
      </c>
      <c r="C4456" s="2">
        <v>5.0522729999999996</v>
      </c>
    </row>
    <row r="4457" spans="1:3" ht="12.95" customHeight="1" x14ac:dyDescent="0.2">
      <c r="A4457" s="9">
        <v>39882</v>
      </c>
      <c r="B4457" s="10">
        <v>7.4102899999999998</v>
      </c>
      <c r="C4457" s="2">
        <v>5.0644410000000004</v>
      </c>
    </row>
    <row r="4458" spans="1:3" ht="12.95" customHeight="1" x14ac:dyDescent="0.2">
      <c r="A4458" s="9">
        <v>39883</v>
      </c>
      <c r="B4458" s="10">
        <v>7.4319810000000004</v>
      </c>
      <c r="C4458" s="2">
        <v>5.0598999999999998</v>
      </c>
    </row>
    <row r="4459" spans="1:3" ht="12.95" customHeight="1" x14ac:dyDescent="0.2">
      <c r="A4459" s="9">
        <v>39884</v>
      </c>
      <c r="B4459" s="10">
        <v>7.430612</v>
      </c>
      <c r="C4459" s="2">
        <v>5.0247580000000003</v>
      </c>
    </row>
    <row r="4460" spans="1:3" ht="12.95" customHeight="1" x14ac:dyDescent="0.2">
      <c r="A4460" s="9">
        <v>39885</v>
      </c>
      <c r="B4460" s="10">
        <v>7.4253619999999998</v>
      </c>
      <c r="C4460" s="2">
        <v>5.0266460000000004</v>
      </c>
    </row>
    <row r="4461" spans="1:3" ht="12.95" customHeight="1" x14ac:dyDescent="0.2">
      <c r="A4461" s="9">
        <v>39886</v>
      </c>
      <c r="B4461" s="10">
        <v>7.398682</v>
      </c>
      <c r="C4461" s="2">
        <v>4.8404850000000001</v>
      </c>
    </row>
    <row r="4462" spans="1:3" ht="12.95" customHeight="1" x14ac:dyDescent="0.2">
      <c r="A4462" s="9">
        <v>39887</v>
      </c>
      <c r="B4462" s="10">
        <v>7.398682</v>
      </c>
      <c r="C4462" s="2">
        <v>4.8404850000000001</v>
      </c>
    </row>
    <row r="4463" spans="1:3" ht="12.95" customHeight="1" x14ac:dyDescent="0.2">
      <c r="A4463" s="9">
        <v>39888</v>
      </c>
      <c r="B4463" s="10">
        <v>7.398682</v>
      </c>
      <c r="C4463" s="2">
        <v>4.8404850000000001</v>
      </c>
    </row>
    <row r="4464" spans="1:3" ht="12.95" customHeight="1" x14ac:dyDescent="0.2">
      <c r="A4464" s="9">
        <v>39889</v>
      </c>
      <c r="B4464" s="10">
        <v>7.4360660000000003</v>
      </c>
      <c r="C4464" s="2">
        <v>4.8248550000000003</v>
      </c>
    </row>
    <row r="4465" spans="1:3" ht="12.95" customHeight="1" x14ac:dyDescent="0.2">
      <c r="A4465" s="9">
        <v>39890</v>
      </c>
      <c r="B4465" s="10">
        <v>7.4368939999999997</v>
      </c>
      <c r="C4465" s="2">
        <v>4.834803</v>
      </c>
    </row>
    <row r="4466" spans="1:3" ht="12.95" customHeight="1" x14ac:dyDescent="0.2">
      <c r="A4466" s="9">
        <v>39891</v>
      </c>
      <c r="B4466" s="10">
        <v>7.4468959999999997</v>
      </c>
      <c r="C4466" s="2">
        <v>4.8589950000000002</v>
      </c>
    </row>
    <row r="4467" spans="1:3" ht="12.95" customHeight="1" x14ac:dyDescent="0.2">
      <c r="A4467" s="9">
        <v>39892</v>
      </c>
      <c r="B4467" s="10">
        <v>7.4362440000000003</v>
      </c>
      <c r="C4467" s="2">
        <v>4.8368960000000003</v>
      </c>
    </row>
    <row r="4468" spans="1:3" ht="12.95" customHeight="1" x14ac:dyDescent="0.2">
      <c r="A4468" s="9">
        <v>39893</v>
      </c>
      <c r="B4468" s="10">
        <v>7.4529269999999999</v>
      </c>
      <c r="C4468" s="2">
        <v>4.8778889999999997</v>
      </c>
    </row>
    <row r="4469" spans="1:3" ht="12.95" customHeight="1" x14ac:dyDescent="0.2">
      <c r="A4469" s="9">
        <v>39894</v>
      </c>
      <c r="B4469" s="10">
        <v>7.4529269999999999</v>
      </c>
      <c r="C4469" s="2">
        <v>4.8778889999999997</v>
      </c>
    </row>
    <row r="4470" spans="1:3" ht="12.95" customHeight="1" x14ac:dyDescent="0.2">
      <c r="A4470" s="9">
        <v>39895</v>
      </c>
      <c r="B4470" s="10">
        <v>7.4529269999999999</v>
      </c>
      <c r="C4470" s="2">
        <v>4.8778889999999997</v>
      </c>
    </row>
    <row r="4471" spans="1:3" ht="12.95" customHeight="1" x14ac:dyDescent="0.2">
      <c r="A4471" s="9">
        <v>39896</v>
      </c>
      <c r="B4471" s="10">
        <v>7.4372420000000004</v>
      </c>
      <c r="C4471" s="2">
        <v>4.8413240000000002</v>
      </c>
    </row>
    <row r="4472" spans="1:3" ht="12.95" customHeight="1" x14ac:dyDescent="0.2">
      <c r="A4472" s="9">
        <v>39897</v>
      </c>
      <c r="B4472" s="10">
        <v>7.4658319999999998</v>
      </c>
      <c r="C4472" s="2">
        <v>4.8972329999999999</v>
      </c>
    </row>
    <row r="4473" spans="1:3" ht="12.95" customHeight="1" x14ac:dyDescent="0.2">
      <c r="A4473" s="9">
        <v>39898</v>
      </c>
      <c r="B4473" s="10">
        <v>7.4511950000000002</v>
      </c>
      <c r="C4473" s="2">
        <v>4.8959820000000001</v>
      </c>
    </row>
    <row r="4474" spans="1:3" ht="12.95" customHeight="1" x14ac:dyDescent="0.2">
      <c r="A4474" s="9">
        <v>39899</v>
      </c>
      <c r="B4474" s="10">
        <v>7.4590930000000002</v>
      </c>
      <c r="C4474" s="2">
        <v>4.8800090000000003</v>
      </c>
    </row>
    <row r="4475" spans="1:3" ht="12.95" customHeight="1" x14ac:dyDescent="0.2">
      <c r="A4475" s="9">
        <v>39900</v>
      </c>
      <c r="B4475" s="10">
        <v>7.4680119999999999</v>
      </c>
      <c r="C4475" s="2">
        <v>4.8938480000000002</v>
      </c>
    </row>
    <row r="4476" spans="1:3" ht="12.95" customHeight="1" x14ac:dyDescent="0.2">
      <c r="A4476" s="9">
        <v>39901</v>
      </c>
      <c r="B4476" s="10">
        <v>7.4680119999999999</v>
      </c>
      <c r="C4476" s="2">
        <v>4.8938480000000002</v>
      </c>
    </row>
    <row r="4477" spans="1:3" ht="12.95" customHeight="1" x14ac:dyDescent="0.2">
      <c r="A4477" s="9">
        <v>39902</v>
      </c>
      <c r="B4477" s="10">
        <v>7.4680119999999999</v>
      </c>
      <c r="C4477" s="2">
        <v>4.8938480000000002</v>
      </c>
    </row>
    <row r="4478" spans="1:3" ht="12.95" customHeight="1" x14ac:dyDescent="0.2">
      <c r="A4478" s="9">
        <v>39903</v>
      </c>
      <c r="B4478" s="10">
        <v>7.457249</v>
      </c>
      <c r="C4478" s="2">
        <v>4.9209769999999997</v>
      </c>
    </row>
    <row r="4479" spans="1:3" ht="12.95" customHeight="1" x14ac:dyDescent="0.2">
      <c r="A4479" s="9">
        <v>39904</v>
      </c>
      <c r="B4479" s="10">
        <v>7.4677020000000001</v>
      </c>
      <c r="C4479" s="2">
        <v>4.929176</v>
      </c>
    </row>
    <row r="4480" spans="1:3" ht="12.95" customHeight="1" x14ac:dyDescent="0.2">
      <c r="A4480" s="9">
        <v>39905</v>
      </c>
      <c r="B4480" s="10">
        <v>7.4741929999999996</v>
      </c>
      <c r="C4480" s="2">
        <v>4.9455390000000001</v>
      </c>
    </row>
    <row r="4481" spans="1:3" ht="12.95" customHeight="1" x14ac:dyDescent="0.2">
      <c r="A4481" s="9">
        <v>39906</v>
      </c>
      <c r="B4481" s="10">
        <v>7.4620059999999997</v>
      </c>
      <c r="C4481" s="2">
        <v>4.8918359999999996</v>
      </c>
    </row>
    <row r="4482" spans="1:3" ht="12.95" customHeight="1" x14ac:dyDescent="0.2">
      <c r="A4482" s="9">
        <v>39907</v>
      </c>
      <c r="B4482" s="10">
        <v>7.4594339999999999</v>
      </c>
      <c r="C4482" s="2">
        <v>4.8930360000000004</v>
      </c>
    </row>
    <row r="4483" spans="1:3" ht="12.95" customHeight="1" x14ac:dyDescent="0.2">
      <c r="A4483" s="9">
        <v>39908</v>
      </c>
      <c r="B4483" s="10">
        <v>7.4594339999999999</v>
      </c>
      <c r="C4483" s="2">
        <v>4.8930360000000004</v>
      </c>
    </row>
    <row r="4484" spans="1:3" ht="12.95" customHeight="1" x14ac:dyDescent="0.2">
      <c r="A4484" s="9">
        <v>39909</v>
      </c>
      <c r="B4484" s="10">
        <v>7.4594339999999999</v>
      </c>
      <c r="C4484" s="2">
        <v>4.8930360000000004</v>
      </c>
    </row>
    <row r="4485" spans="1:3" ht="12.95" customHeight="1" x14ac:dyDescent="0.2">
      <c r="A4485" s="9">
        <v>39910</v>
      </c>
      <c r="B4485" s="10">
        <v>7.4467829999999999</v>
      </c>
      <c r="C4485" s="2">
        <v>4.8761020000000004</v>
      </c>
    </row>
    <row r="4486" spans="1:3" ht="12.95" customHeight="1" x14ac:dyDescent="0.2">
      <c r="A4486" s="9">
        <v>39911</v>
      </c>
      <c r="B4486" s="10">
        <v>7.4335709999999997</v>
      </c>
      <c r="C4486" s="2">
        <v>4.889221</v>
      </c>
    </row>
    <row r="4487" spans="1:3" ht="12.95" customHeight="1" x14ac:dyDescent="0.2">
      <c r="A4487" s="9">
        <v>39912</v>
      </c>
      <c r="B4487" s="10">
        <v>7.4243990000000002</v>
      </c>
      <c r="C4487" s="2">
        <v>4.8947779999999996</v>
      </c>
    </row>
    <row r="4488" spans="1:3" ht="12.95" customHeight="1" x14ac:dyDescent="0.2">
      <c r="A4488" s="9">
        <v>39913</v>
      </c>
      <c r="B4488" s="10">
        <v>7.4149929999999999</v>
      </c>
      <c r="C4488" s="2">
        <v>4.8677169999999998</v>
      </c>
    </row>
    <row r="4489" spans="1:3" ht="12.95" customHeight="1" x14ac:dyDescent="0.2">
      <c r="A4489" s="9">
        <v>39914</v>
      </c>
      <c r="B4489" s="10">
        <v>7.4074739999999997</v>
      </c>
      <c r="C4489" s="2">
        <v>4.866295</v>
      </c>
    </row>
    <row r="4490" spans="1:3" ht="12.95" customHeight="1" x14ac:dyDescent="0.2">
      <c r="A4490" s="9">
        <v>39915</v>
      </c>
      <c r="B4490" s="10">
        <v>7.4074739999999997</v>
      </c>
      <c r="C4490" s="2">
        <v>4.866295</v>
      </c>
    </row>
    <row r="4491" spans="1:3" ht="12.95" customHeight="1" x14ac:dyDescent="0.2">
      <c r="A4491" s="9">
        <v>39916</v>
      </c>
      <c r="B4491" s="10">
        <v>7.4074739999999997</v>
      </c>
      <c r="C4491" s="2">
        <v>4.866295</v>
      </c>
    </row>
    <row r="4492" spans="1:3" ht="12.95" customHeight="1" x14ac:dyDescent="0.2">
      <c r="A4492" s="9">
        <v>39917</v>
      </c>
      <c r="B4492" s="10">
        <v>7.4074739999999997</v>
      </c>
      <c r="C4492" s="2">
        <v>4.866295</v>
      </c>
    </row>
    <row r="4493" spans="1:3" ht="12.95" customHeight="1" x14ac:dyDescent="0.2">
      <c r="A4493" s="9">
        <v>39918</v>
      </c>
      <c r="B4493" s="10">
        <v>7.3909510000000003</v>
      </c>
      <c r="C4493" s="2">
        <v>4.8711200000000003</v>
      </c>
    </row>
    <row r="4494" spans="1:3" ht="12.95" customHeight="1" x14ac:dyDescent="0.2">
      <c r="A4494" s="9">
        <v>39919</v>
      </c>
      <c r="B4494" s="10">
        <v>7.3876920000000004</v>
      </c>
      <c r="C4494" s="2">
        <v>4.8802300000000001</v>
      </c>
    </row>
    <row r="4495" spans="1:3" ht="12.95" customHeight="1" x14ac:dyDescent="0.2">
      <c r="A4495" s="9">
        <v>39920</v>
      </c>
      <c r="B4495" s="10">
        <v>7.3705980000000002</v>
      </c>
      <c r="C4495" s="2">
        <v>4.8718339999999998</v>
      </c>
    </row>
    <row r="4496" spans="1:3" ht="12.95" customHeight="1" x14ac:dyDescent="0.2">
      <c r="A4496" s="9">
        <v>39921</v>
      </c>
      <c r="B4496" s="10">
        <v>7.3648480000000003</v>
      </c>
      <c r="C4496" s="2">
        <v>4.8459320000000004</v>
      </c>
    </row>
    <row r="4497" spans="1:3" ht="12.95" customHeight="1" x14ac:dyDescent="0.2">
      <c r="A4497" s="9">
        <v>39922</v>
      </c>
      <c r="B4497" s="10">
        <v>7.3648480000000003</v>
      </c>
      <c r="C4497" s="2">
        <v>4.8459320000000004</v>
      </c>
    </row>
    <row r="4498" spans="1:3" ht="12.95" customHeight="1" x14ac:dyDescent="0.2">
      <c r="A4498" s="9">
        <v>39923</v>
      </c>
      <c r="B4498" s="10">
        <v>7.3648480000000003</v>
      </c>
      <c r="C4498" s="2">
        <v>4.8459320000000004</v>
      </c>
    </row>
    <row r="4499" spans="1:3" ht="12.95" customHeight="1" x14ac:dyDescent="0.2">
      <c r="A4499" s="9">
        <v>39924</v>
      </c>
      <c r="B4499" s="10">
        <v>7.3698180000000004</v>
      </c>
      <c r="C4499" s="2">
        <v>4.8603959999999997</v>
      </c>
    </row>
    <row r="4500" spans="1:3" ht="12.95" customHeight="1" x14ac:dyDescent="0.2">
      <c r="A4500" s="9">
        <v>39925</v>
      </c>
      <c r="B4500" s="10">
        <v>7.3827100000000003</v>
      </c>
      <c r="C4500" s="2">
        <v>4.8743629999999998</v>
      </c>
    </row>
    <row r="4501" spans="1:3" ht="12.95" customHeight="1" x14ac:dyDescent="0.2">
      <c r="A4501" s="9">
        <v>39926</v>
      </c>
      <c r="B4501" s="10">
        <v>7.4128280000000002</v>
      </c>
      <c r="C4501" s="2">
        <v>4.9065580000000004</v>
      </c>
    </row>
    <row r="4502" spans="1:3" ht="12.95" customHeight="1" x14ac:dyDescent="0.2">
      <c r="A4502" s="9">
        <v>39927</v>
      </c>
      <c r="B4502" s="10">
        <v>7.4121110000000003</v>
      </c>
      <c r="C4502" s="2">
        <v>4.8911910000000001</v>
      </c>
    </row>
    <row r="4503" spans="1:3" ht="12.95" customHeight="1" x14ac:dyDescent="0.2">
      <c r="A4503" s="9">
        <v>39928</v>
      </c>
      <c r="B4503" s="10">
        <v>7.4233000000000002</v>
      </c>
      <c r="C4503" s="2">
        <v>4.9151160000000003</v>
      </c>
    </row>
    <row r="4504" spans="1:3" ht="12.95" customHeight="1" x14ac:dyDescent="0.2">
      <c r="A4504" s="9">
        <v>39929</v>
      </c>
      <c r="B4504" s="10">
        <v>7.4233000000000002</v>
      </c>
      <c r="C4504" s="2">
        <v>4.9151160000000003</v>
      </c>
    </row>
    <row r="4505" spans="1:3" ht="12.95" customHeight="1" x14ac:dyDescent="0.2">
      <c r="A4505" s="9">
        <v>39930</v>
      </c>
      <c r="B4505" s="10">
        <v>7.4233000000000002</v>
      </c>
      <c r="C4505" s="2">
        <v>4.9151160000000003</v>
      </c>
    </row>
    <row r="4506" spans="1:3" ht="12.95" customHeight="1" x14ac:dyDescent="0.2">
      <c r="A4506" s="9">
        <v>39931</v>
      </c>
      <c r="B4506" s="10">
        <v>7.419397</v>
      </c>
      <c r="C4506" s="2">
        <v>4.923616</v>
      </c>
    </row>
    <row r="4507" spans="1:3" ht="12.95" customHeight="1" x14ac:dyDescent="0.2">
      <c r="A4507" s="9">
        <v>39932</v>
      </c>
      <c r="B4507" s="10">
        <v>7.4253809999999998</v>
      </c>
      <c r="C4507" s="2">
        <v>4.933808</v>
      </c>
    </row>
    <row r="4508" spans="1:3" ht="12.95" customHeight="1" x14ac:dyDescent="0.2">
      <c r="A4508" s="9">
        <v>39933</v>
      </c>
      <c r="B4508" s="10">
        <v>7.4251240000000003</v>
      </c>
      <c r="C4508" s="2">
        <v>4.9323259999999998</v>
      </c>
    </row>
    <row r="4509" spans="1:3" ht="12.95" customHeight="1" x14ac:dyDescent="0.2">
      <c r="A4509" s="9">
        <v>39934</v>
      </c>
      <c r="B4509" s="10">
        <v>7.4249559999999999</v>
      </c>
      <c r="C4509" s="2">
        <v>4.9217529999999998</v>
      </c>
    </row>
    <row r="4510" spans="1:3" ht="12.95" customHeight="1" x14ac:dyDescent="0.2">
      <c r="A4510" s="9">
        <v>39935</v>
      </c>
      <c r="B4510" s="10">
        <v>7.4249559999999999</v>
      </c>
      <c r="C4510" s="2">
        <v>4.9217529999999998</v>
      </c>
    </row>
    <row r="4511" spans="1:3" ht="12.95" customHeight="1" x14ac:dyDescent="0.2">
      <c r="A4511" s="9">
        <v>39936</v>
      </c>
      <c r="B4511" s="10">
        <v>7.4249559999999999</v>
      </c>
      <c r="C4511" s="2">
        <v>4.9217529999999998</v>
      </c>
    </row>
    <row r="4512" spans="1:3" ht="12.95" customHeight="1" x14ac:dyDescent="0.2">
      <c r="A4512" s="9">
        <v>39937</v>
      </c>
      <c r="B4512" s="10">
        <v>7.4249559999999999</v>
      </c>
      <c r="C4512" s="2">
        <v>4.9217529999999998</v>
      </c>
    </row>
    <row r="4513" spans="1:3" ht="12.95" customHeight="1" x14ac:dyDescent="0.2">
      <c r="A4513" s="9">
        <v>39938</v>
      </c>
      <c r="B4513" s="10">
        <v>7.4178439999999997</v>
      </c>
      <c r="C4513" s="2">
        <v>4.9141069999999996</v>
      </c>
    </row>
    <row r="4514" spans="1:3" ht="12.95" customHeight="1" x14ac:dyDescent="0.2">
      <c r="A4514" s="9">
        <v>39939</v>
      </c>
      <c r="B4514" s="10">
        <v>7.4022629999999996</v>
      </c>
      <c r="C4514" s="2">
        <v>4.891794</v>
      </c>
    </row>
    <row r="4515" spans="1:3" ht="12.95" customHeight="1" x14ac:dyDescent="0.2">
      <c r="A4515" s="9">
        <v>39940</v>
      </c>
      <c r="B4515" s="10">
        <v>7.4032910000000003</v>
      </c>
      <c r="C4515" s="2">
        <v>4.9096700000000002</v>
      </c>
    </row>
    <row r="4516" spans="1:3" ht="12.95" customHeight="1" x14ac:dyDescent="0.2">
      <c r="A4516" s="9">
        <v>39941</v>
      </c>
      <c r="B4516" s="10">
        <v>7.3785360000000004</v>
      </c>
      <c r="C4516" s="2">
        <v>4.871607</v>
      </c>
    </row>
    <row r="4517" spans="1:3" ht="12.95" customHeight="1" x14ac:dyDescent="0.2">
      <c r="A4517" s="9">
        <v>39942</v>
      </c>
      <c r="B4517" s="10">
        <v>7.360716</v>
      </c>
      <c r="C4517" s="2">
        <v>4.8643380000000001</v>
      </c>
    </row>
    <row r="4518" spans="1:3" ht="12.95" customHeight="1" x14ac:dyDescent="0.2">
      <c r="A4518" s="9">
        <v>39943</v>
      </c>
      <c r="B4518" s="10">
        <v>7.360716</v>
      </c>
      <c r="C4518" s="2">
        <v>4.8643380000000001</v>
      </c>
    </row>
    <row r="4519" spans="1:3" ht="12.95" customHeight="1" x14ac:dyDescent="0.2">
      <c r="A4519" s="9">
        <v>39944</v>
      </c>
      <c r="B4519" s="10">
        <v>7.360716</v>
      </c>
      <c r="C4519" s="2">
        <v>4.8643380000000001</v>
      </c>
    </row>
    <row r="4520" spans="1:3" ht="12.95" customHeight="1" x14ac:dyDescent="0.2">
      <c r="A4520" s="9">
        <v>39945</v>
      </c>
      <c r="B4520" s="10">
        <v>7.3617249999999999</v>
      </c>
      <c r="C4520" s="2">
        <v>4.8892379999999998</v>
      </c>
    </row>
    <row r="4521" spans="1:3" ht="12.95" customHeight="1" x14ac:dyDescent="0.2">
      <c r="A4521" s="9">
        <v>39946</v>
      </c>
      <c r="B4521" s="10">
        <v>7.360341</v>
      </c>
      <c r="C4521" s="2">
        <v>4.8802149999999997</v>
      </c>
    </row>
    <row r="4522" spans="1:3" ht="12.95" customHeight="1" x14ac:dyDescent="0.2">
      <c r="A4522" s="9">
        <v>39947</v>
      </c>
      <c r="B4522" s="10">
        <v>7.3528140000000004</v>
      </c>
      <c r="C4522" s="2">
        <v>4.8810500000000001</v>
      </c>
    </row>
    <row r="4523" spans="1:3" ht="12.95" customHeight="1" x14ac:dyDescent="0.2">
      <c r="A4523" s="9">
        <v>39948</v>
      </c>
      <c r="B4523" s="10">
        <v>7.3494890000000002</v>
      </c>
      <c r="C4523" s="2">
        <v>4.877224</v>
      </c>
    </row>
    <row r="4524" spans="1:3" ht="12.95" customHeight="1" x14ac:dyDescent="0.2">
      <c r="A4524" s="9">
        <v>39949</v>
      </c>
      <c r="B4524" s="10">
        <v>7.3529270000000002</v>
      </c>
      <c r="C4524" s="2">
        <v>4.8885889999999996</v>
      </c>
    </row>
    <row r="4525" spans="1:3" ht="12.95" customHeight="1" x14ac:dyDescent="0.2">
      <c r="A4525" s="9">
        <v>39950</v>
      </c>
      <c r="B4525" s="10">
        <v>7.3529270000000002</v>
      </c>
      <c r="C4525" s="2">
        <v>4.8885889999999996</v>
      </c>
    </row>
    <row r="4526" spans="1:3" ht="12.95" customHeight="1" x14ac:dyDescent="0.2">
      <c r="A4526" s="9">
        <v>39951</v>
      </c>
      <c r="B4526" s="10">
        <v>7.3529270000000002</v>
      </c>
      <c r="C4526" s="2">
        <v>4.8885889999999996</v>
      </c>
    </row>
    <row r="4527" spans="1:3" ht="12.95" customHeight="1" x14ac:dyDescent="0.2">
      <c r="A4527" s="9">
        <v>39952</v>
      </c>
      <c r="B4527" s="10">
        <v>7.3704809999999998</v>
      </c>
      <c r="C4527" s="2">
        <v>4.8730450000000003</v>
      </c>
    </row>
    <row r="4528" spans="1:3" ht="12.95" customHeight="1" x14ac:dyDescent="0.2">
      <c r="A4528" s="9">
        <v>39953</v>
      </c>
      <c r="B4528" s="10">
        <v>7.3793249999999997</v>
      </c>
      <c r="C4528" s="2">
        <v>4.8685919999999996</v>
      </c>
    </row>
    <row r="4529" spans="1:3" ht="12.95" customHeight="1" x14ac:dyDescent="0.2">
      <c r="A4529" s="9">
        <v>39954</v>
      </c>
      <c r="B4529" s="10">
        <v>7.3742039999999998</v>
      </c>
      <c r="C4529" s="2">
        <v>4.8771190000000004</v>
      </c>
    </row>
    <row r="4530" spans="1:3" ht="12.95" customHeight="1" x14ac:dyDescent="0.2">
      <c r="A4530" s="9">
        <v>39955</v>
      </c>
      <c r="B4530" s="10">
        <v>7.3515969999999999</v>
      </c>
      <c r="C4530" s="2">
        <v>4.8506179999999999</v>
      </c>
    </row>
    <row r="4531" spans="1:3" ht="12.95" customHeight="1" x14ac:dyDescent="0.2">
      <c r="A4531" s="9">
        <v>39956</v>
      </c>
      <c r="B4531" s="10">
        <v>7.3383529999999997</v>
      </c>
      <c r="C4531" s="2">
        <v>4.8281809999999998</v>
      </c>
    </row>
    <row r="4532" spans="1:3" ht="12.95" customHeight="1" x14ac:dyDescent="0.2">
      <c r="A4532" s="9">
        <v>39957</v>
      </c>
      <c r="B4532" s="10">
        <v>7.3383529999999997</v>
      </c>
      <c r="C4532" s="2">
        <v>4.8281809999999998</v>
      </c>
    </row>
    <row r="4533" spans="1:3" ht="12.95" customHeight="1" x14ac:dyDescent="0.2">
      <c r="A4533" s="9">
        <v>39958</v>
      </c>
      <c r="B4533" s="10">
        <v>7.3383529999999997</v>
      </c>
      <c r="C4533" s="2">
        <v>4.8281809999999998</v>
      </c>
    </row>
    <row r="4534" spans="1:3" ht="12.95" customHeight="1" x14ac:dyDescent="0.2">
      <c r="A4534" s="9">
        <v>39959</v>
      </c>
      <c r="B4534" s="10">
        <v>7.3113780000000004</v>
      </c>
      <c r="C4534" s="2">
        <v>4.8164550000000004</v>
      </c>
    </row>
    <row r="4535" spans="1:3" ht="12.95" customHeight="1" x14ac:dyDescent="0.2">
      <c r="A4535" s="9">
        <v>39960</v>
      </c>
      <c r="B4535" s="10">
        <v>7.2910500000000003</v>
      </c>
      <c r="C4535" s="2">
        <v>4.8100339999999999</v>
      </c>
    </row>
    <row r="4536" spans="1:3" ht="12.95" customHeight="1" x14ac:dyDescent="0.2">
      <c r="A4536" s="9">
        <v>39961</v>
      </c>
      <c r="B4536" s="10">
        <v>7.28071</v>
      </c>
      <c r="C4536" s="2">
        <v>4.8089230000000001</v>
      </c>
    </row>
    <row r="4537" spans="1:3" ht="12.95" customHeight="1" x14ac:dyDescent="0.2">
      <c r="A4537" s="9">
        <v>39962</v>
      </c>
      <c r="B4537" s="10">
        <v>7.3078260000000004</v>
      </c>
      <c r="C4537" s="2">
        <v>4.8341770000000004</v>
      </c>
    </row>
    <row r="4538" spans="1:3" ht="12.95" customHeight="1" x14ac:dyDescent="0.2">
      <c r="A4538" s="9">
        <v>39963</v>
      </c>
      <c r="B4538" s="10">
        <v>7.3264880000000003</v>
      </c>
      <c r="C4538" s="2">
        <v>4.8413979999999999</v>
      </c>
    </row>
    <row r="4539" spans="1:3" ht="12.95" customHeight="1" x14ac:dyDescent="0.2">
      <c r="A4539" s="9">
        <v>39964</v>
      </c>
      <c r="B4539" s="10">
        <v>7.3264880000000003</v>
      </c>
      <c r="C4539" s="2">
        <v>4.8413979999999999</v>
      </c>
    </row>
    <row r="4540" spans="1:3" ht="12.95" customHeight="1" x14ac:dyDescent="0.2">
      <c r="A4540" s="9">
        <v>39965</v>
      </c>
      <c r="B4540" s="10">
        <v>7.3264880000000003</v>
      </c>
      <c r="C4540" s="2">
        <v>4.8413979999999999</v>
      </c>
    </row>
    <row r="4541" spans="1:3" ht="12.95" customHeight="1" x14ac:dyDescent="0.2">
      <c r="A4541" s="9">
        <v>39966</v>
      </c>
      <c r="B4541" s="10">
        <v>7.3343410000000002</v>
      </c>
      <c r="C4541" s="2">
        <v>4.8504339999999999</v>
      </c>
    </row>
    <row r="4542" spans="1:3" ht="12.95" customHeight="1" x14ac:dyDescent="0.2">
      <c r="A4542" s="9">
        <v>39967</v>
      </c>
      <c r="B4542" s="10">
        <v>7.3554279999999999</v>
      </c>
      <c r="C4542" s="2">
        <v>4.8592380000000004</v>
      </c>
    </row>
    <row r="4543" spans="1:3" ht="12.95" customHeight="1" x14ac:dyDescent="0.2">
      <c r="A4543" s="9">
        <v>39968</v>
      </c>
      <c r="B4543" s="10">
        <v>7.3354629999999998</v>
      </c>
      <c r="C4543" s="2">
        <v>4.8316840000000001</v>
      </c>
    </row>
    <row r="4544" spans="1:3" ht="12.95" customHeight="1" x14ac:dyDescent="0.2">
      <c r="A4544" s="9">
        <v>39969</v>
      </c>
      <c r="B4544" s="10">
        <v>7.3303089999999997</v>
      </c>
      <c r="C4544" s="2">
        <v>4.8378490000000003</v>
      </c>
    </row>
    <row r="4545" spans="1:3" ht="12.95" customHeight="1" x14ac:dyDescent="0.2">
      <c r="A4545" s="9">
        <v>39970</v>
      </c>
      <c r="B4545" s="10">
        <v>7.3538100000000002</v>
      </c>
      <c r="C4545" s="2">
        <v>4.8444070000000004</v>
      </c>
    </row>
    <row r="4546" spans="1:3" ht="12.95" customHeight="1" x14ac:dyDescent="0.2">
      <c r="A4546" s="9">
        <v>39971</v>
      </c>
      <c r="B4546" s="10">
        <v>7.3538100000000002</v>
      </c>
      <c r="C4546" s="2">
        <v>4.8444070000000004</v>
      </c>
    </row>
    <row r="4547" spans="1:3" ht="12.95" customHeight="1" x14ac:dyDescent="0.2">
      <c r="A4547" s="9">
        <v>39972</v>
      </c>
      <c r="B4547" s="10">
        <v>7.3538100000000002</v>
      </c>
      <c r="C4547" s="2">
        <v>4.8444070000000004</v>
      </c>
    </row>
    <row r="4548" spans="1:3" ht="12.95" customHeight="1" x14ac:dyDescent="0.2">
      <c r="A4548" s="9">
        <v>39973</v>
      </c>
      <c r="B4548" s="10">
        <v>7.3554000000000004</v>
      </c>
      <c r="C4548" s="2">
        <v>4.8470510000000004</v>
      </c>
    </row>
    <row r="4549" spans="1:3" ht="12.95" customHeight="1" x14ac:dyDescent="0.2">
      <c r="A4549" s="9">
        <v>39974</v>
      </c>
      <c r="B4549" s="10">
        <v>7.321491</v>
      </c>
      <c r="C4549" s="2">
        <v>4.8294800000000002</v>
      </c>
    </row>
    <row r="4550" spans="1:3" ht="12.95" customHeight="1" x14ac:dyDescent="0.2">
      <c r="A4550" s="9">
        <v>39975</v>
      </c>
      <c r="B4550" s="10">
        <v>7.2979810000000001</v>
      </c>
      <c r="C4550" s="2">
        <v>4.8142889999999996</v>
      </c>
    </row>
    <row r="4551" spans="1:3" ht="12.95" customHeight="1" x14ac:dyDescent="0.2">
      <c r="A4551" s="9">
        <v>39976</v>
      </c>
      <c r="B4551" s="10">
        <v>7.2979810000000001</v>
      </c>
      <c r="C4551" s="2">
        <v>4.8142889999999996</v>
      </c>
    </row>
    <row r="4552" spans="1:3" ht="12.95" customHeight="1" x14ac:dyDescent="0.2">
      <c r="A4552" s="9">
        <v>39977</v>
      </c>
      <c r="B4552" s="10">
        <v>7.2840350000000003</v>
      </c>
      <c r="C4552" s="2">
        <v>4.824503</v>
      </c>
    </row>
    <row r="4553" spans="1:3" ht="12.95" customHeight="1" x14ac:dyDescent="0.2">
      <c r="A4553" s="9">
        <v>39978</v>
      </c>
      <c r="B4553" s="10">
        <v>7.2840350000000003</v>
      </c>
      <c r="C4553" s="2">
        <v>4.824503</v>
      </c>
    </row>
    <row r="4554" spans="1:3" ht="12.95" customHeight="1" x14ac:dyDescent="0.2">
      <c r="A4554" s="9">
        <v>39979</v>
      </c>
      <c r="B4554" s="10">
        <v>7.2840350000000003</v>
      </c>
      <c r="C4554" s="2">
        <v>4.824503</v>
      </c>
    </row>
    <row r="4555" spans="1:3" ht="12.95" customHeight="1" x14ac:dyDescent="0.2">
      <c r="A4555" s="9">
        <v>39980</v>
      </c>
      <c r="B4555" s="10">
        <v>7.2578760000000004</v>
      </c>
      <c r="C4555" s="2">
        <v>4.7998649999999996</v>
      </c>
    </row>
    <row r="4556" spans="1:3" ht="12.95" customHeight="1" x14ac:dyDescent="0.2">
      <c r="A4556" s="9">
        <v>39981</v>
      </c>
      <c r="B4556" s="10">
        <v>7.2380389999999997</v>
      </c>
      <c r="C4556" s="2">
        <v>4.8016709999999998</v>
      </c>
    </row>
    <row r="4557" spans="1:3" ht="12.95" customHeight="1" x14ac:dyDescent="0.2">
      <c r="A4557" s="9">
        <v>39982</v>
      </c>
      <c r="B4557" s="10">
        <v>7.2681680000000002</v>
      </c>
      <c r="C4557" s="2">
        <v>4.8162269999999996</v>
      </c>
    </row>
    <row r="4558" spans="1:3" ht="12.95" customHeight="1" x14ac:dyDescent="0.2">
      <c r="A4558" s="9">
        <v>39983</v>
      </c>
      <c r="B4558" s="10">
        <v>7.2711059999999996</v>
      </c>
      <c r="C4558" s="2">
        <v>4.8354759999999999</v>
      </c>
    </row>
    <row r="4559" spans="1:3" ht="12.95" customHeight="1" x14ac:dyDescent="0.2">
      <c r="A4559" s="9">
        <v>39984</v>
      </c>
      <c r="B4559" s="10">
        <v>7.2804679999999999</v>
      </c>
      <c r="C4559" s="2">
        <v>4.8144879999999999</v>
      </c>
    </row>
    <row r="4560" spans="1:3" ht="12.95" customHeight="1" x14ac:dyDescent="0.2">
      <c r="A4560" s="9">
        <v>39985</v>
      </c>
      <c r="B4560" s="10">
        <v>7.2804679999999999</v>
      </c>
      <c r="C4560" s="2">
        <v>4.8144879999999999</v>
      </c>
    </row>
    <row r="4561" spans="1:3" ht="12.95" customHeight="1" x14ac:dyDescent="0.2">
      <c r="A4561" s="9">
        <v>39986</v>
      </c>
      <c r="B4561" s="10">
        <v>7.2804679999999999</v>
      </c>
      <c r="C4561" s="2">
        <v>4.8144879999999999</v>
      </c>
    </row>
    <row r="4562" spans="1:3" ht="12.95" customHeight="1" x14ac:dyDescent="0.2">
      <c r="A4562" s="9">
        <v>39987</v>
      </c>
      <c r="B4562" s="10">
        <v>7.2804679999999999</v>
      </c>
      <c r="C4562" s="2">
        <v>4.8144879999999999</v>
      </c>
    </row>
    <row r="4563" spans="1:3" ht="12.95" customHeight="1" x14ac:dyDescent="0.2">
      <c r="A4563" s="9">
        <v>39988</v>
      </c>
      <c r="B4563" s="10">
        <v>7.2724250000000001</v>
      </c>
      <c r="C4563" s="2">
        <v>4.8382839999999998</v>
      </c>
    </row>
    <row r="4564" spans="1:3" ht="12.95" customHeight="1" x14ac:dyDescent="0.2">
      <c r="A4564" s="9">
        <v>39989</v>
      </c>
      <c r="B4564" s="10">
        <v>7.2782619999999998</v>
      </c>
      <c r="C4564" s="2">
        <v>4.8434559999999998</v>
      </c>
    </row>
    <row r="4565" spans="1:3" ht="12.95" customHeight="1" x14ac:dyDescent="0.2">
      <c r="A4565" s="9">
        <v>39990</v>
      </c>
      <c r="B4565" s="10">
        <v>7.2782619999999998</v>
      </c>
      <c r="C4565" s="2">
        <v>4.8434559999999998</v>
      </c>
    </row>
    <row r="4566" spans="1:3" ht="12.95" customHeight="1" x14ac:dyDescent="0.2">
      <c r="A4566" s="9">
        <v>39991</v>
      </c>
      <c r="B4566" s="10">
        <v>7.3055649999999996</v>
      </c>
      <c r="C4566" s="2">
        <v>4.7723839999999997</v>
      </c>
    </row>
    <row r="4567" spans="1:3" ht="12.95" customHeight="1" x14ac:dyDescent="0.2">
      <c r="A4567" s="9">
        <v>39992</v>
      </c>
      <c r="B4567" s="10">
        <v>7.3055649999999996</v>
      </c>
      <c r="C4567" s="2">
        <v>4.7723839999999997</v>
      </c>
    </row>
    <row r="4568" spans="1:3" ht="12.95" customHeight="1" x14ac:dyDescent="0.2">
      <c r="A4568" s="9">
        <v>39993</v>
      </c>
      <c r="B4568" s="10">
        <v>7.3055649999999996</v>
      </c>
      <c r="C4568" s="2">
        <v>4.7723839999999997</v>
      </c>
    </row>
    <row r="4569" spans="1:3" ht="12.95" customHeight="1" x14ac:dyDescent="0.2">
      <c r="A4569" s="9">
        <v>39994</v>
      </c>
      <c r="B4569" s="10">
        <v>7.2920350000000003</v>
      </c>
      <c r="C4569" s="2">
        <v>4.7744609999999996</v>
      </c>
    </row>
    <row r="4570" spans="1:3" ht="12.95" customHeight="1" x14ac:dyDescent="0.2">
      <c r="A4570" s="9">
        <v>39995</v>
      </c>
      <c r="B4570" s="10">
        <v>7.2787119999999996</v>
      </c>
      <c r="C4570" s="2">
        <v>4.7707360000000003</v>
      </c>
    </row>
    <row r="4571" spans="1:3" ht="12.95" customHeight="1" x14ac:dyDescent="0.2">
      <c r="A4571" s="9">
        <v>39996</v>
      </c>
      <c r="B4571" s="10">
        <v>7.2778169999999998</v>
      </c>
      <c r="C4571" s="2">
        <v>4.7717130000000001</v>
      </c>
    </row>
    <row r="4572" spans="1:3" ht="12.95" customHeight="1" x14ac:dyDescent="0.2">
      <c r="A4572" s="9">
        <v>39997</v>
      </c>
      <c r="B4572" s="10">
        <v>7.2768579999999998</v>
      </c>
      <c r="C4572" s="2">
        <v>4.7726490000000004</v>
      </c>
    </row>
    <row r="4573" spans="1:3" ht="12.95" customHeight="1" x14ac:dyDescent="0.2">
      <c r="A4573" s="9">
        <v>39998</v>
      </c>
      <c r="B4573" s="10">
        <v>7.2855549999999996</v>
      </c>
      <c r="C4573" s="2">
        <v>4.7921820000000004</v>
      </c>
    </row>
    <row r="4574" spans="1:3" ht="12.95" customHeight="1" x14ac:dyDescent="0.2">
      <c r="A4574" s="9">
        <v>39999</v>
      </c>
      <c r="B4574" s="10">
        <v>7.2855549999999996</v>
      </c>
      <c r="C4574" s="2">
        <v>4.7921820000000004</v>
      </c>
    </row>
    <row r="4575" spans="1:3" ht="12.95" customHeight="1" x14ac:dyDescent="0.2">
      <c r="A4575" s="9">
        <v>40000</v>
      </c>
      <c r="B4575" s="10">
        <v>7.2855549999999996</v>
      </c>
      <c r="C4575" s="2">
        <v>4.7921820000000004</v>
      </c>
    </row>
    <row r="4576" spans="1:3" ht="12.95" customHeight="1" x14ac:dyDescent="0.2">
      <c r="A4576" s="9">
        <v>40001</v>
      </c>
      <c r="B4576" s="10">
        <v>7.3076299999999996</v>
      </c>
      <c r="C4576" s="2">
        <v>4.8101830000000003</v>
      </c>
    </row>
    <row r="4577" spans="1:3" ht="12.95" customHeight="1" x14ac:dyDescent="0.2">
      <c r="A4577" s="9">
        <v>40002</v>
      </c>
      <c r="B4577" s="10">
        <v>7.3277279999999996</v>
      </c>
      <c r="C4577" s="2">
        <v>4.8284979999999997</v>
      </c>
    </row>
    <row r="4578" spans="1:3" ht="12.95" customHeight="1" x14ac:dyDescent="0.2">
      <c r="A4578" s="9">
        <v>40003</v>
      </c>
      <c r="B4578" s="10">
        <v>7.3297239999999997</v>
      </c>
      <c r="C4578" s="2">
        <v>4.8320420000000004</v>
      </c>
    </row>
    <row r="4579" spans="1:3" ht="12.95" customHeight="1" x14ac:dyDescent="0.2">
      <c r="A4579" s="9">
        <v>40004</v>
      </c>
      <c r="B4579" s="10">
        <v>7.3372089999999996</v>
      </c>
      <c r="C4579" s="2">
        <v>4.8494440000000001</v>
      </c>
    </row>
    <row r="4580" spans="1:3" ht="12.95" customHeight="1" x14ac:dyDescent="0.2">
      <c r="A4580" s="9">
        <v>40005</v>
      </c>
      <c r="B4580" s="10">
        <v>7.3444779999999996</v>
      </c>
      <c r="C4580" s="2">
        <v>4.8443230000000002</v>
      </c>
    </row>
    <row r="4581" spans="1:3" ht="12.95" customHeight="1" x14ac:dyDescent="0.2">
      <c r="A4581" s="9">
        <v>40006</v>
      </c>
      <c r="B4581" s="10">
        <v>7.3444779999999996</v>
      </c>
      <c r="C4581" s="2">
        <v>4.8443230000000002</v>
      </c>
    </row>
    <row r="4582" spans="1:3" ht="12.95" customHeight="1" x14ac:dyDescent="0.2">
      <c r="A4582" s="9">
        <v>40007</v>
      </c>
      <c r="B4582" s="10">
        <v>7.3444779999999996</v>
      </c>
      <c r="C4582" s="2">
        <v>4.8443230000000002</v>
      </c>
    </row>
    <row r="4583" spans="1:3" ht="12.95" customHeight="1" x14ac:dyDescent="0.2">
      <c r="A4583" s="9">
        <v>40008</v>
      </c>
      <c r="B4583" s="10">
        <v>7.3375459999999997</v>
      </c>
      <c r="C4583" s="2">
        <v>4.8496670000000002</v>
      </c>
    </row>
    <row r="4584" spans="1:3" ht="12.95" customHeight="1" x14ac:dyDescent="0.2">
      <c r="A4584" s="9">
        <v>40009</v>
      </c>
      <c r="B4584" s="10">
        <v>7.3274039999999996</v>
      </c>
      <c r="C4584" s="2">
        <v>4.8336990000000002</v>
      </c>
    </row>
    <row r="4585" spans="1:3" ht="12.95" customHeight="1" x14ac:dyDescent="0.2">
      <c r="A4585" s="9">
        <v>40010</v>
      </c>
      <c r="B4585" s="10">
        <v>7.3310820000000003</v>
      </c>
      <c r="C4585" s="2">
        <v>4.8294350000000001</v>
      </c>
    </row>
    <row r="4586" spans="1:3" ht="12.95" customHeight="1" x14ac:dyDescent="0.2">
      <c r="A4586" s="9">
        <v>40011</v>
      </c>
      <c r="B4586" s="10">
        <v>7.3215789999999998</v>
      </c>
      <c r="C4586" s="2">
        <v>4.8308119999999999</v>
      </c>
    </row>
    <row r="4587" spans="1:3" ht="12.95" customHeight="1" x14ac:dyDescent="0.2">
      <c r="A4587" s="9">
        <v>40012</v>
      </c>
      <c r="B4587" s="10">
        <v>7.3288359999999999</v>
      </c>
      <c r="C4587" s="2">
        <v>4.8244590000000001</v>
      </c>
    </row>
    <row r="4588" spans="1:3" ht="12.95" customHeight="1" x14ac:dyDescent="0.2">
      <c r="A4588" s="9">
        <v>40013</v>
      </c>
      <c r="B4588" s="10">
        <v>7.3288359999999999</v>
      </c>
      <c r="C4588" s="2">
        <v>4.8244590000000001</v>
      </c>
    </row>
    <row r="4589" spans="1:3" ht="12.95" customHeight="1" x14ac:dyDescent="0.2">
      <c r="A4589" s="9">
        <v>40014</v>
      </c>
      <c r="B4589" s="10">
        <v>7.3288359999999999</v>
      </c>
      <c r="C4589" s="2">
        <v>4.8244590000000001</v>
      </c>
    </row>
    <row r="4590" spans="1:3" ht="12.95" customHeight="1" x14ac:dyDescent="0.2">
      <c r="A4590" s="9">
        <v>40015</v>
      </c>
      <c r="B4590" s="10">
        <v>7.3355980000000001</v>
      </c>
      <c r="C4590" s="2">
        <v>4.8295459999999997</v>
      </c>
    </row>
    <row r="4591" spans="1:3" ht="12.95" customHeight="1" x14ac:dyDescent="0.2">
      <c r="A4591" s="9">
        <v>40016</v>
      </c>
      <c r="B4591" s="10">
        <v>7.3340129999999997</v>
      </c>
      <c r="C4591" s="2">
        <v>4.8304109999999998</v>
      </c>
    </row>
    <row r="4592" spans="1:3" ht="12.95" customHeight="1" x14ac:dyDescent="0.2">
      <c r="A4592" s="9">
        <v>40017</v>
      </c>
      <c r="B4592" s="10">
        <v>7.3320910000000001</v>
      </c>
      <c r="C4592" s="2">
        <v>4.8342390000000002</v>
      </c>
    </row>
    <row r="4593" spans="1:3" ht="12.95" customHeight="1" x14ac:dyDescent="0.2">
      <c r="A4593" s="9">
        <v>40018</v>
      </c>
      <c r="B4593" s="10">
        <v>7.324033</v>
      </c>
      <c r="C4593" s="2">
        <v>4.8197109999999999</v>
      </c>
    </row>
    <row r="4594" spans="1:3" ht="12.95" customHeight="1" x14ac:dyDescent="0.2">
      <c r="A4594" s="9">
        <v>40019</v>
      </c>
      <c r="B4594" s="10">
        <v>7.3108589999999998</v>
      </c>
      <c r="C4594" s="2">
        <v>4.8034549999999996</v>
      </c>
    </row>
    <row r="4595" spans="1:3" ht="12.95" customHeight="1" x14ac:dyDescent="0.2">
      <c r="A4595" s="9">
        <v>40020</v>
      </c>
      <c r="B4595" s="10">
        <v>7.3108589999999998</v>
      </c>
      <c r="C4595" s="2">
        <v>4.8034549999999996</v>
      </c>
    </row>
    <row r="4596" spans="1:3" ht="12.95" customHeight="1" x14ac:dyDescent="0.2">
      <c r="A4596" s="9">
        <v>40021</v>
      </c>
      <c r="B4596" s="10">
        <v>7.3108589999999998</v>
      </c>
      <c r="C4596" s="2">
        <v>4.8034549999999996</v>
      </c>
    </row>
    <row r="4597" spans="1:3" ht="12.95" customHeight="1" x14ac:dyDescent="0.2">
      <c r="A4597" s="9">
        <v>40022</v>
      </c>
      <c r="B4597" s="10">
        <v>7.31412</v>
      </c>
      <c r="C4597" s="2">
        <v>4.7989759999999997</v>
      </c>
    </row>
    <row r="4598" spans="1:3" ht="12.95" customHeight="1" x14ac:dyDescent="0.2">
      <c r="A4598" s="9">
        <v>40023</v>
      </c>
      <c r="B4598" s="10">
        <v>7.314343</v>
      </c>
      <c r="C4598" s="2">
        <v>4.8032199999999996</v>
      </c>
    </row>
    <row r="4599" spans="1:3" ht="12.95" customHeight="1" x14ac:dyDescent="0.2">
      <c r="A4599" s="9">
        <v>40024</v>
      </c>
      <c r="B4599" s="10">
        <v>7.3278160000000003</v>
      </c>
      <c r="C4599" s="2">
        <v>4.8101719999999997</v>
      </c>
    </row>
    <row r="4600" spans="1:3" ht="12.95" customHeight="1" x14ac:dyDescent="0.2">
      <c r="A4600" s="9">
        <v>40025</v>
      </c>
      <c r="B4600" s="10">
        <v>7.3331350000000004</v>
      </c>
      <c r="C4600" s="2">
        <v>4.7922719999999996</v>
      </c>
    </row>
    <row r="4601" spans="1:3" ht="12.95" customHeight="1" x14ac:dyDescent="0.2">
      <c r="A4601" s="9">
        <v>40026</v>
      </c>
      <c r="B4601" s="10">
        <v>7.3465490000000004</v>
      </c>
      <c r="C4601" s="2">
        <v>4.7953979999999996</v>
      </c>
    </row>
    <row r="4602" spans="1:3" ht="12.95" customHeight="1" x14ac:dyDescent="0.2">
      <c r="A4602" s="9">
        <v>40027</v>
      </c>
      <c r="B4602" s="10">
        <v>7.3465490000000004</v>
      </c>
      <c r="C4602" s="2">
        <v>4.7953979999999996</v>
      </c>
    </row>
    <row r="4603" spans="1:3" ht="12.95" customHeight="1" x14ac:dyDescent="0.2">
      <c r="A4603" s="9">
        <v>40028</v>
      </c>
      <c r="B4603" s="10">
        <v>7.3465490000000004</v>
      </c>
      <c r="C4603" s="2">
        <v>4.7953979999999996</v>
      </c>
    </row>
    <row r="4604" spans="1:3" ht="12.95" customHeight="1" x14ac:dyDescent="0.2">
      <c r="A4604" s="9">
        <v>40029</v>
      </c>
      <c r="B4604" s="10">
        <v>7.3512919999999999</v>
      </c>
      <c r="C4604" s="2">
        <v>4.8170450000000002</v>
      </c>
    </row>
    <row r="4605" spans="1:3" ht="12.95" customHeight="1" x14ac:dyDescent="0.2">
      <c r="A4605" s="9">
        <v>40030</v>
      </c>
      <c r="B4605" s="10">
        <v>7.3416290000000002</v>
      </c>
      <c r="C4605" s="2">
        <v>4.7971959999999996</v>
      </c>
    </row>
    <row r="4606" spans="1:3" ht="12.95" customHeight="1" x14ac:dyDescent="0.2">
      <c r="A4606" s="9">
        <v>40031</v>
      </c>
      <c r="B4606" s="10">
        <v>7.3416290000000002</v>
      </c>
      <c r="C4606" s="2">
        <v>4.7971959999999996</v>
      </c>
    </row>
    <row r="4607" spans="1:3" ht="12.95" customHeight="1" x14ac:dyDescent="0.2">
      <c r="A4607" s="9">
        <v>40032</v>
      </c>
      <c r="B4607" s="10">
        <v>7.3403039999999997</v>
      </c>
      <c r="C4607" s="2">
        <v>4.800408</v>
      </c>
    </row>
    <row r="4608" spans="1:3" ht="12.95" customHeight="1" x14ac:dyDescent="0.2">
      <c r="A4608" s="9">
        <v>40033</v>
      </c>
      <c r="B4608" s="10">
        <v>7.3369900000000001</v>
      </c>
      <c r="C4608" s="2">
        <v>4.7976130000000001</v>
      </c>
    </row>
    <row r="4609" spans="1:3" ht="12.95" customHeight="1" x14ac:dyDescent="0.2">
      <c r="A4609" s="9">
        <v>40034</v>
      </c>
      <c r="B4609" s="10">
        <v>7.3369900000000001</v>
      </c>
      <c r="C4609" s="2">
        <v>4.7976130000000001</v>
      </c>
    </row>
    <row r="4610" spans="1:3" ht="12.95" customHeight="1" x14ac:dyDescent="0.2">
      <c r="A4610" s="9">
        <v>40035</v>
      </c>
      <c r="B4610" s="10">
        <v>7.3369900000000001</v>
      </c>
      <c r="C4610" s="2">
        <v>4.7976130000000001</v>
      </c>
    </row>
    <row r="4611" spans="1:3" ht="12.95" customHeight="1" x14ac:dyDescent="0.2">
      <c r="A4611" s="9">
        <v>40036</v>
      </c>
      <c r="B4611" s="10">
        <v>7.3284250000000002</v>
      </c>
      <c r="C4611" s="2">
        <v>4.7748400000000002</v>
      </c>
    </row>
    <row r="4612" spans="1:3" ht="12.95" customHeight="1" x14ac:dyDescent="0.2">
      <c r="A4612" s="9">
        <v>40037</v>
      </c>
      <c r="B4612" s="10">
        <v>7.3130379999999997</v>
      </c>
      <c r="C4612" s="2">
        <v>4.7663679999999999</v>
      </c>
    </row>
    <row r="4613" spans="1:3" ht="12.95" customHeight="1" x14ac:dyDescent="0.2">
      <c r="A4613" s="9">
        <v>40038</v>
      </c>
      <c r="B4613" s="10">
        <v>7.3203430000000003</v>
      </c>
      <c r="C4613" s="2">
        <v>4.7926820000000001</v>
      </c>
    </row>
    <row r="4614" spans="1:3" ht="12.95" customHeight="1" x14ac:dyDescent="0.2">
      <c r="A4614" s="9">
        <v>40039</v>
      </c>
      <c r="B4614" s="10">
        <v>7.3153480000000002</v>
      </c>
      <c r="C4614" s="2">
        <v>4.7712940000000001</v>
      </c>
    </row>
    <row r="4615" spans="1:3" ht="12.95" customHeight="1" x14ac:dyDescent="0.2">
      <c r="A4615" s="9">
        <v>40040</v>
      </c>
      <c r="B4615" s="10">
        <v>7.318886</v>
      </c>
      <c r="C4615" s="2">
        <v>4.789847</v>
      </c>
    </row>
    <row r="4616" spans="1:3" ht="12.95" customHeight="1" x14ac:dyDescent="0.2">
      <c r="A4616" s="9">
        <v>40041</v>
      </c>
      <c r="B4616" s="10">
        <v>7.318886</v>
      </c>
      <c r="C4616" s="2">
        <v>4.789847</v>
      </c>
    </row>
    <row r="4617" spans="1:3" ht="12.95" customHeight="1" x14ac:dyDescent="0.2">
      <c r="A4617" s="9">
        <v>40042</v>
      </c>
      <c r="B4617" s="10">
        <v>7.318886</v>
      </c>
      <c r="C4617" s="2">
        <v>4.789847</v>
      </c>
    </row>
    <row r="4618" spans="1:3" ht="12.95" customHeight="1" x14ac:dyDescent="0.2">
      <c r="A4618" s="9">
        <v>40043</v>
      </c>
      <c r="B4618" s="10">
        <v>7.309761</v>
      </c>
      <c r="C4618" s="2">
        <v>4.7998960000000004</v>
      </c>
    </row>
    <row r="4619" spans="1:3" ht="12.95" customHeight="1" x14ac:dyDescent="0.2">
      <c r="A4619" s="9">
        <v>40044</v>
      </c>
      <c r="B4619" s="10">
        <v>7.2977259999999999</v>
      </c>
      <c r="C4619" s="2">
        <v>4.796087</v>
      </c>
    </row>
    <row r="4620" spans="1:3" ht="12.95" customHeight="1" x14ac:dyDescent="0.2">
      <c r="A4620" s="9">
        <v>40045</v>
      </c>
      <c r="B4620" s="10">
        <v>7.3019489999999996</v>
      </c>
      <c r="C4620" s="2">
        <v>4.807709</v>
      </c>
    </row>
    <row r="4621" spans="1:3" ht="12.95" customHeight="1" x14ac:dyDescent="0.2">
      <c r="A4621" s="9">
        <v>40046</v>
      </c>
      <c r="B4621" s="10">
        <v>7.3102980000000004</v>
      </c>
      <c r="C4621" s="2">
        <v>4.820506</v>
      </c>
    </row>
    <row r="4622" spans="1:3" ht="12.95" customHeight="1" x14ac:dyDescent="0.2">
      <c r="A4622" s="9">
        <v>40047</v>
      </c>
      <c r="B4622" s="10">
        <v>7.3251819999999999</v>
      </c>
      <c r="C4622" s="2">
        <v>4.8328709999999999</v>
      </c>
    </row>
    <row r="4623" spans="1:3" ht="12.95" customHeight="1" x14ac:dyDescent="0.2">
      <c r="A4623" s="9">
        <v>40048</v>
      </c>
      <c r="B4623" s="10">
        <v>7.3251819999999999</v>
      </c>
      <c r="C4623" s="2">
        <v>4.8328709999999999</v>
      </c>
    </row>
    <row r="4624" spans="1:3" ht="12.95" customHeight="1" x14ac:dyDescent="0.2">
      <c r="A4624" s="9">
        <v>40049</v>
      </c>
      <c r="B4624" s="10">
        <v>7.3251819999999999</v>
      </c>
      <c r="C4624" s="2">
        <v>4.8328709999999999</v>
      </c>
    </row>
    <row r="4625" spans="1:3" ht="12.95" customHeight="1" x14ac:dyDescent="0.2">
      <c r="A4625" s="9">
        <v>40050</v>
      </c>
      <c r="B4625" s="10">
        <v>7.3196580000000004</v>
      </c>
      <c r="C4625" s="2">
        <v>4.8225439999999997</v>
      </c>
    </row>
    <row r="4626" spans="1:3" ht="12.95" customHeight="1" x14ac:dyDescent="0.2">
      <c r="A4626" s="9">
        <v>40051</v>
      </c>
      <c r="B4626" s="10">
        <v>7.3160429999999996</v>
      </c>
      <c r="C4626" s="2">
        <v>4.8233410000000001</v>
      </c>
    </row>
    <row r="4627" spans="1:3" ht="12.95" customHeight="1" x14ac:dyDescent="0.2">
      <c r="A4627" s="9">
        <v>40052</v>
      </c>
      <c r="B4627" s="10">
        <v>7.316084</v>
      </c>
      <c r="C4627" s="2">
        <v>4.8173329999999996</v>
      </c>
    </row>
    <row r="4628" spans="1:3" ht="12.95" customHeight="1" x14ac:dyDescent="0.2">
      <c r="A4628" s="9">
        <v>40053</v>
      </c>
      <c r="B4628" s="10">
        <v>7.3181370000000001</v>
      </c>
      <c r="C4628" s="2">
        <v>4.8057109999999996</v>
      </c>
    </row>
    <row r="4629" spans="1:3" ht="12.95" customHeight="1" x14ac:dyDescent="0.2">
      <c r="A4629" s="9">
        <v>40054</v>
      </c>
      <c r="B4629" s="10">
        <v>7.3267730000000002</v>
      </c>
      <c r="C4629" s="2">
        <v>4.8275499999999996</v>
      </c>
    </row>
    <row r="4630" spans="1:3" ht="12.95" customHeight="1" x14ac:dyDescent="0.2">
      <c r="A4630" s="9">
        <v>40055</v>
      </c>
      <c r="B4630" s="10">
        <v>7.3267730000000002</v>
      </c>
      <c r="C4630" s="2">
        <v>4.8275499999999996</v>
      </c>
    </row>
    <row r="4631" spans="1:3" ht="12.95" customHeight="1" x14ac:dyDescent="0.2">
      <c r="A4631" s="9">
        <v>40056</v>
      </c>
      <c r="B4631" s="10">
        <v>7.3267730000000002</v>
      </c>
      <c r="C4631" s="2">
        <v>4.8275499999999996</v>
      </c>
    </row>
    <row r="4632" spans="1:3" ht="12.95" customHeight="1" x14ac:dyDescent="0.2">
      <c r="A4632" s="9">
        <v>40057</v>
      </c>
      <c r="B4632" s="10">
        <v>7.3488360000000004</v>
      </c>
      <c r="C4632" s="2">
        <v>4.8478370000000002</v>
      </c>
    </row>
    <row r="4633" spans="1:3" ht="12.95" customHeight="1" x14ac:dyDescent="0.2">
      <c r="A4633" s="9">
        <v>40058</v>
      </c>
      <c r="B4633" s="10">
        <v>7.3520310000000002</v>
      </c>
      <c r="C4633" s="2">
        <v>4.8489849999999999</v>
      </c>
    </row>
    <row r="4634" spans="1:3" ht="12.95" customHeight="1" x14ac:dyDescent="0.2">
      <c r="A4634" s="9">
        <v>40059</v>
      </c>
      <c r="B4634" s="10">
        <v>7.351553</v>
      </c>
      <c r="C4634" s="2">
        <v>4.8467520000000004</v>
      </c>
    </row>
    <row r="4635" spans="1:3" ht="12.95" customHeight="1" x14ac:dyDescent="0.2">
      <c r="A4635" s="9">
        <v>40060</v>
      </c>
      <c r="B4635" s="10">
        <v>7.3394649999999997</v>
      </c>
      <c r="C4635" s="2">
        <v>4.8474110000000001</v>
      </c>
    </row>
    <row r="4636" spans="1:3" ht="12.95" customHeight="1" x14ac:dyDescent="0.2">
      <c r="A4636" s="9">
        <v>40061</v>
      </c>
      <c r="B4636" s="10">
        <v>7.3401160000000001</v>
      </c>
      <c r="C4636" s="2">
        <v>4.8440019999999997</v>
      </c>
    </row>
    <row r="4637" spans="1:3" ht="12.95" customHeight="1" x14ac:dyDescent="0.2">
      <c r="A4637" s="9">
        <v>40062</v>
      </c>
      <c r="B4637" s="10">
        <v>7.3401160000000001</v>
      </c>
      <c r="C4637" s="2">
        <v>4.8440019999999997</v>
      </c>
    </row>
    <row r="4638" spans="1:3" ht="12.95" customHeight="1" x14ac:dyDescent="0.2">
      <c r="A4638" s="9">
        <v>40063</v>
      </c>
      <c r="B4638" s="10">
        <v>7.3401160000000001</v>
      </c>
      <c r="C4638" s="2">
        <v>4.8440019999999997</v>
      </c>
    </row>
    <row r="4639" spans="1:3" ht="12.95" customHeight="1" x14ac:dyDescent="0.2">
      <c r="A4639" s="9">
        <v>40064</v>
      </c>
      <c r="B4639" s="10">
        <v>7.328875</v>
      </c>
      <c r="C4639" s="2">
        <v>4.830527</v>
      </c>
    </row>
    <row r="4640" spans="1:3" ht="12.95" customHeight="1" x14ac:dyDescent="0.2">
      <c r="A4640" s="9">
        <v>40065</v>
      </c>
      <c r="B4640" s="10">
        <v>7.3299719999999997</v>
      </c>
      <c r="C4640" s="2">
        <v>4.8337979999999998</v>
      </c>
    </row>
    <row r="4641" spans="1:3" ht="12.95" customHeight="1" x14ac:dyDescent="0.2">
      <c r="A4641" s="9">
        <v>40066</v>
      </c>
      <c r="B4641" s="10">
        <v>7.3284330000000004</v>
      </c>
      <c r="C4641" s="2">
        <v>4.832465</v>
      </c>
    </row>
    <row r="4642" spans="1:3" ht="12.95" customHeight="1" x14ac:dyDescent="0.2">
      <c r="A4642" s="9">
        <v>40067</v>
      </c>
      <c r="B4642" s="10">
        <v>7.340293</v>
      </c>
      <c r="C4642" s="2">
        <v>4.8466769999999997</v>
      </c>
    </row>
    <row r="4643" spans="1:3" ht="12.95" customHeight="1" x14ac:dyDescent="0.2">
      <c r="A4643" s="9">
        <v>40068</v>
      </c>
      <c r="B4643" s="10">
        <v>7.3271360000000003</v>
      </c>
      <c r="C4643" s="2">
        <v>4.8376710000000003</v>
      </c>
    </row>
    <row r="4644" spans="1:3" ht="12.95" customHeight="1" x14ac:dyDescent="0.2">
      <c r="A4644" s="9">
        <v>40069</v>
      </c>
      <c r="B4644" s="10">
        <v>7.3271360000000003</v>
      </c>
      <c r="C4644" s="2">
        <v>4.8376710000000003</v>
      </c>
    </row>
    <row r="4645" spans="1:3" ht="12.95" customHeight="1" x14ac:dyDescent="0.2">
      <c r="A4645" s="9">
        <v>40070</v>
      </c>
      <c r="B4645" s="10">
        <v>7.3271360000000003</v>
      </c>
      <c r="C4645" s="2">
        <v>4.8376710000000003</v>
      </c>
    </row>
    <row r="4646" spans="1:3" ht="12.95" customHeight="1" x14ac:dyDescent="0.2">
      <c r="A4646" s="9">
        <v>40071</v>
      </c>
      <c r="B4646" s="10">
        <v>7.3306579999999997</v>
      </c>
      <c r="C4646" s="2">
        <v>4.8457549999999996</v>
      </c>
    </row>
    <row r="4647" spans="1:3" ht="12.95" customHeight="1" x14ac:dyDescent="0.2">
      <c r="A4647" s="9">
        <v>40072</v>
      </c>
      <c r="B4647" s="10">
        <v>7.325469</v>
      </c>
      <c r="C4647" s="2">
        <v>4.8298730000000001</v>
      </c>
    </row>
    <row r="4648" spans="1:3" ht="12.95" customHeight="1" x14ac:dyDescent="0.2">
      <c r="A4648" s="9">
        <v>40073</v>
      </c>
      <c r="B4648" s="10">
        <v>7.320049</v>
      </c>
      <c r="C4648" s="2">
        <v>4.8202610000000004</v>
      </c>
    </row>
    <row r="4649" spans="1:3" ht="12.95" customHeight="1" x14ac:dyDescent="0.2">
      <c r="A4649" s="9">
        <v>40074</v>
      </c>
      <c r="B4649" s="10">
        <v>7.3074389999999996</v>
      </c>
      <c r="C4649" s="2">
        <v>4.8103740000000004</v>
      </c>
    </row>
    <row r="4650" spans="1:3" ht="12.95" customHeight="1" x14ac:dyDescent="0.2">
      <c r="A4650" s="9">
        <v>40075</v>
      </c>
      <c r="B4650" s="10">
        <v>7.2927549999999997</v>
      </c>
      <c r="C4650" s="2">
        <v>4.8117939999999999</v>
      </c>
    </row>
    <row r="4651" spans="1:3" ht="12.95" customHeight="1" x14ac:dyDescent="0.2">
      <c r="A4651" s="9">
        <v>40076</v>
      </c>
      <c r="B4651" s="10">
        <v>7.2927549999999997</v>
      </c>
      <c r="C4651" s="2">
        <v>4.8117939999999999</v>
      </c>
    </row>
    <row r="4652" spans="1:3" ht="12.95" customHeight="1" x14ac:dyDescent="0.2">
      <c r="A4652" s="9">
        <v>40077</v>
      </c>
      <c r="B4652" s="10">
        <v>7.2927549999999997</v>
      </c>
      <c r="C4652" s="2">
        <v>4.8117939999999999</v>
      </c>
    </row>
    <row r="4653" spans="1:3" ht="12.95" customHeight="1" x14ac:dyDescent="0.2">
      <c r="A4653" s="9">
        <v>40078</v>
      </c>
      <c r="B4653" s="10">
        <v>7.2925849999999999</v>
      </c>
      <c r="C4653" s="2">
        <v>4.8069240000000004</v>
      </c>
    </row>
    <row r="4654" spans="1:3" ht="12.95" customHeight="1" x14ac:dyDescent="0.2">
      <c r="A4654" s="9">
        <v>40079</v>
      </c>
      <c r="B4654" s="10">
        <v>7.2874299999999996</v>
      </c>
      <c r="C4654" s="2">
        <v>4.8120909999999997</v>
      </c>
    </row>
    <row r="4655" spans="1:3" ht="12.95" customHeight="1" x14ac:dyDescent="0.2">
      <c r="A4655" s="9">
        <v>40080</v>
      </c>
      <c r="B4655" s="10">
        <v>7.286816</v>
      </c>
      <c r="C4655" s="2">
        <v>4.8170929999999998</v>
      </c>
    </row>
    <row r="4656" spans="1:3" ht="12.95" customHeight="1" x14ac:dyDescent="0.2">
      <c r="A4656" s="9">
        <v>40081</v>
      </c>
      <c r="B4656" s="10">
        <v>7.2524309999999996</v>
      </c>
      <c r="C4656" s="2">
        <v>4.7981680000000004</v>
      </c>
    </row>
    <row r="4657" spans="1:3" ht="12.95" customHeight="1" x14ac:dyDescent="0.2">
      <c r="A4657" s="9">
        <v>40082</v>
      </c>
      <c r="B4657" s="10">
        <v>7.2807599999999999</v>
      </c>
      <c r="C4657" s="2">
        <v>4.8153170000000003</v>
      </c>
    </row>
    <row r="4658" spans="1:3" ht="12.95" customHeight="1" x14ac:dyDescent="0.2">
      <c r="A4658" s="9">
        <v>40083</v>
      </c>
      <c r="B4658" s="10">
        <v>7.2807599999999999</v>
      </c>
      <c r="C4658" s="2">
        <v>4.8153170000000003</v>
      </c>
    </row>
    <row r="4659" spans="1:3" ht="12.95" customHeight="1" x14ac:dyDescent="0.2">
      <c r="A4659" s="9">
        <v>40084</v>
      </c>
      <c r="B4659" s="10">
        <v>7.2807599999999999</v>
      </c>
      <c r="C4659" s="2">
        <v>4.8153170000000003</v>
      </c>
    </row>
    <row r="4660" spans="1:3" ht="12.95" customHeight="1" x14ac:dyDescent="0.2">
      <c r="A4660" s="9">
        <v>40085</v>
      </c>
      <c r="B4660" s="10">
        <v>7.275163</v>
      </c>
      <c r="C4660" s="2">
        <v>4.8132070000000002</v>
      </c>
    </row>
    <row r="4661" spans="1:3" ht="12.95" customHeight="1" x14ac:dyDescent="0.2">
      <c r="A4661" s="9">
        <v>40086</v>
      </c>
      <c r="B4661" s="10">
        <v>7.288341</v>
      </c>
      <c r="C4661" s="2">
        <v>4.8244790000000002</v>
      </c>
    </row>
    <row r="4662" spans="1:3" ht="12.95" customHeight="1" x14ac:dyDescent="0.2">
      <c r="A4662" s="9">
        <v>40087</v>
      </c>
      <c r="B4662" s="10">
        <v>7.2678419999999999</v>
      </c>
      <c r="C4662" s="2">
        <v>4.8179259999999999</v>
      </c>
    </row>
    <row r="4663" spans="1:3" ht="12.95" customHeight="1" x14ac:dyDescent="0.2">
      <c r="A4663" s="9">
        <v>40088</v>
      </c>
      <c r="B4663" s="10">
        <v>7.283588</v>
      </c>
      <c r="C4663" s="2">
        <v>4.7975149999999998</v>
      </c>
    </row>
    <row r="4664" spans="1:3" ht="12.95" customHeight="1" x14ac:dyDescent="0.2">
      <c r="A4664" s="9">
        <v>40089</v>
      </c>
      <c r="B4664" s="10">
        <v>7.2613050000000001</v>
      </c>
      <c r="C4664" s="2">
        <v>4.8027680000000004</v>
      </c>
    </row>
    <row r="4665" spans="1:3" ht="12.95" customHeight="1" x14ac:dyDescent="0.2">
      <c r="A4665" s="9">
        <v>40090</v>
      </c>
      <c r="B4665" s="10">
        <v>7.2613050000000001</v>
      </c>
      <c r="C4665" s="2">
        <v>4.8027680000000004</v>
      </c>
    </row>
    <row r="4666" spans="1:3" ht="12.95" customHeight="1" x14ac:dyDescent="0.2">
      <c r="A4666" s="9">
        <v>40091</v>
      </c>
      <c r="B4666" s="10">
        <v>7.2613050000000001</v>
      </c>
      <c r="C4666" s="2">
        <v>4.8027680000000004</v>
      </c>
    </row>
    <row r="4667" spans="1:3" ht="12.95" customHeight="1" x14ac:dyDescent="0.2">
      <c r="A4667" s="9">
        <v>40092</v>
      </c>
      <c r="B4667" s="10">
        <v>7.2609149999999998</v>
      </c>
      <c r="C4667" s="2">
        <v>4.8079159999999996</v>
      </c>
    </row>
    <row r="4668" spans="1:3" ht="12.95" customHeight="1" x14ac:dyDescent="0.2">
      <c r="A4668" s="9">
        <v>40093</v>
      </c>
      <c r="B4668" s="10">
        <v>7.2622249999999999</v>
      </c>
      <c r="C4668" s="2">
        <v>4.8071919999999997</v>
      </c>
    </row>
    <row r="4669" spans="1:3" ht="12.95" customHeight="1" x14ac:dyDescent="0.2">
      <c r="A4669" s="9">
        <v>40094</v>
      </c>
      <c r="B4669" s="10">
        <v>7.2524769999999998</v>
      </c>
      <c r="C4669" s="2">
        <v>4.7902750000000003</v>
      </c>
    </row>
    <row r="4670" spans="1:3" ht="12.95" customHeight="1" x14ac:dyDescent="0.2">
      <c r="A4670" s="9">
        <v>40095</v>
      </c>
      <c r="B4670" s="10">
        <v>7.2524769999999998</v>
      </c>
      <c r="C4670" s="2">
        <v>4.7902750000000003</v>
      </c>
    </row>
    <row r="4671" spans="1:3" ht="12.95" customHeight="1" x14ac:dyDescent="0.2">
      <c r="A4671" s="9">
        <v>40096</v>
      </c>
      <c r="B4671" s="10">
        <v>7.2541669999999998</v>
      </c>
      <c r="C4671" s="2">
        <v>4.776878</v>
      </c>
    </row>
    <row r="4672" spans="1:3" ht="12.95" customHeight="1" x14ac:dyDescent="0.2">
      <c r="A4672" s="9">
        <v>40097</v>
      </c>
      <c r="B4672" s="10">
        <v>7.2541669999999998</v>
      </c>
      <c r="C4672" s="2">
        <v>4.776878</v>
      </c>
    </row>
    <row r="4673" spans="1:3" ht="12.95" customHeight="1" x14ac:dyDescent="0.2">
      <c r="A4673" s="9">
        <v>40098</v>
      </c>
      <c r="B4673" s="10">
        <v>7.2541669999999998</v>
      </c>
      <c r="C4673" s="2">
        <v>4.776878</v>
      </c>
    </row>
    <row r="4674" spans="1:3" ht="12.95" customHeight="1" x14ac:dyDescent="0.2">
      <c r="A4674" s="9">
        <v>40099</v>
      </c>
      <c r="B4674" s="10">
        <v>7.2546799999999996</v>
      </c>
      <c r="C4674" s="2">
        <v>4.7740720000000003</v>
      </c>
    </row>
    <row r="4675" spans="1:3" ht="12.95" customHeight="1" x14ac:dyDescent="0.2">
      <c r="A4675" s="9">
        <v>40100</v>
      </c>
      <c r="B4675" s="10">
        <v>7.2518900000000004</v>
      </c>
      <c r="C4675" s="2">
        <v>4.781676</v>
      </c>
    </row>
    <row r="4676" spans="1:3" ht="12.95" customHeight="1" x14ac:dyDescent="0.2">
      <c r="A4676" s="9">
        <v>40101</v>
      </c>
      <c r="B4676" s="10">
        <v>7.2539189999999998</v>
      </c>
      <c r="C4676" s="2">
        <v>4.7836449999999999</v>
      </c>
    </row>
    <row r="4677" spans="1:3" ht="12.95" customHeight="1" x14ac:dyDescent="0.2">
      <c r="A4677" s="9">
        <v>40102</v>
      </c>
      <c r="B4677" s="10">
        <v>7.254912</v>
      </c>
      <c r="C4677" s="2">
        <v>4.7937839999999996</v>
      </c>
    </row>
    <row r="4678" spans="1:3" ht="12.95" customHeight="1" x14ac:dyDescent="0.2">
      <c r="A4678" s="9">
        <v>40103</v>
      </c>
      <c r="B4678" s="10">
        <v>7.2508720000000002</v>
      </c>
      <c r="C4678" s="2">
        <v>4.77691</v>
      </c>
    </row>
    <row r="4679" spans="1:3" ht="12.95" customHeight="1" x14ac:dyDescent="0.2">
      <c r="A4679" s="9">
        <v>40104</v>
      </c>
      <c r="B4679" s="10">
        <v>7.2508720000000002</v>
      </c>
      <c r="C4679" s="2">
        <v>4.77691</v>
      </c>
    </row>
    <row r="4680" spans="1:3" ht="12.95" customHeight="1" x14ac:dyDescent="0.2">
      <c r="A4680" s="9">
        <v>40105</v>
      </c>
      <c r="B4680" s="10">
        <v>7.2508720000000002</v>
      </c>
      <c r="C4680" s="2">
        <v>4.77691</v>
      </c>
    </row>
    <row r="4681" spans="1:3" ht="12.95" customHeight="1" x14ac:dyDescent="0.2">
      <c r="A4681" s="9">
        <v>40106</v>
      </c>
      <c r="B4681" s="10">
        <v>7.2419209999999996</v>
      </c>
      <c r="C4681" s="2">
        <v>4.7823560000000001</v>
      </c>
    </row>
    <row r="4682" spans="1:3" ht="12.95" customHeight="1" x14ac:dyDescent="0.2">
      <c r="A4682" s="9">
        <v>40107</v>
      </c>
      <c r="B4682" s="10">
        <v>7.2280379999999997</v>
      </c>
      <c r="C4682" s="2">
        <v>4.7798160000000003</v>
      </c>
    </row>
    <row r="4683" spans="1:3" ht="12.95" customHeight="1" x14ac:dyDescent="0.2">
      <c r="A4683" s="9">
        <v>40108</v>
      </c>
      <c r="B4683" s="10">
        <v>7.219538</v>
      </c>
      <c r="C4683" s="2">
        <v>4.7821009999999999</v>
      </c>
    </row>
    <row r="4684" spans="1:3" ht="12.95" customHeight="1" x14ac:dyDescent="0.2">
      <c r="A4684" s="9">
        <v>40109</v>
      </c>
      <c r="B4684" s="10">
        <v>7.225136</v>
      </c>
      <c r="C4684" s="2">
        <v>4.7832739999999996</v>
      </c>
    </row>
    <row r="4685" spans="1:3" ht="12.95" customHeight="1" x14ac:dyDescent="0.2">
      <c r="A4685" s="9">
        <v>40110</v>
      </c>
      <c r="B4685" s="10">
        <v>7.2268739999999996</v>
      </c>
      <c r="C4685" s="2">
        <v>4.7790460000000001</v>
      </c>
    </row>
    <row r="4686" spans="1:3" ht="12.95" customHeight="1" x14ac:dyDescent="0.2">
      <c r="A4686" s="9">
        <v>40111</v>
      </c>
      <c r="B4686" s="10">
        <v>7.2268739999999996</v>
      </c>
      <c r="C4686" s="2">
        <v>4.7790460000000001</v>
      </c>
    </row>
    <row r="4687" spans="1:3" ht="12.95" customHeight="1" x14ac:dyDescent="0.2">
      <c r="A4687" s="9">
        <v>40112</v>
      </c>
      <c r="B4687" s="10">
        <v>7.2268739999999996</v>
      </c>
      <c r="C4687" s="2">
        <v>4.7790460000000001</v>
      </c>
    </row>
    <row r="4688" spans="1:3" ht="12.95" customHeight="1" x14ac:dyDescent="0.2">
      <c r="A4688" s="9">
        <v>40113</v>
      </c>
      <c r="B4688" s="10">
        <v>7.2250370000000004</v>
      </c>
      <c r="C4688" s="2">
        <v>4.7762520000000004</v>
      </c>
    </row>
    <row r="4689" spans="1:3" ht="12.95" customHeight="1" x14ac:dyDescent="0.2">
      <c r="A4689" s="9">
        <v>40114</v>
      </c>
      <c r="B4689" s="10">
        <v>7.223681</v>
      </c>
      <c r="C4689" s="2">
        <v>4.7662190000000004</v>
      </c>
    </row>
    <row r="4690" spans="1:3" ht="12.95" customHeight="1" x14ac:dyDescent="0.2">
      <c r="A4690" s="9">
        <v>40115</v>
      </c>
      <c r="B4690" s="10">
        <v>7.2188369999999997</v>
      </c>
      <c r="C4690" s="2">
        <v>4.7759419999999997</v>
      </c>
    </row>
    <row r="4691" spans="1:3" ht="12.95" customHeight="1" x14ac:dyDescent="0.2">
      <c r="A4691" s="9">
        <v>40116</v>
      </c>
      <c r="B4691" s="10">
        <v>7.2241330000000001</v>
      </c>
      <c r="C4691" s="2">
        <v>4.7813439999999998</v>
      </c>
    </row>
    <row r="4692" spans="1:3" ht="12.95" customHeight="1" x14ac:dyDescent="0.2">
      <c r="A4692" s="9">
        <v>40117</v>
      </c>
      <c r="B4692" s="10">
        <v>7.2258370000000003</v>
      </c>
      <c r="C4692" s="2">
        <v>4.7888109999999999</v>
      </c>
    </row>
    <row r="4693" spans="1:3" ht="12.95" customHeight="1" x14ac:dyDescent="0.2">
      <c r="A4693" s="9">
        <v>40118</v>
      </c>
      <c r="B4693" s="10">
        <v>7.2258370000000003</v>
      </c>
      <c r="C4693" s="2">
        <v>4.7888109999999999</v>
      </c>
    </row>
    <row r="4694" spans="1:3" ht="12.95" customHeight="1" x14ac:dyDescent="0.2">
      <c r="A4694" s="9">
        <v>40119</v>
      </c>
      <c r="B4694" s="10">
        <v>7.2258370000000003</v>
      </c>
      <c r="C4694" s="2">
        <v>4.7888109999999999</v>
      </c>
    </row>
    <row r="4695" spans="1:3" ht="12.95" customHeight="1" x14ac:dyDescent="0.2">
      <c r="A4695" s="9">
        <v>40120</v>
      </c>
      <c r="B4695" s="10">
        <v>7.2305029999999997</v>
      </c>
      <c r="C4695" s="2">
        <v>4.7909509999999997</v>
      </c>
    </row>
    <row r="4696" spans="1:3" ht="12.95" customHeight="1" x14ac:dyDescent="0.2">
      <c r="A4696" s="9">
        <v>40121</v>
      </c>
      <c r="B4696" s="10">
        <v>7.2324169999999999</v>
      </c>
      <c r="C4696" s="2">
        <v>4.784294</v>
      </c>
    </row>
    <row r="4697" spans="1:3" ht="12.95" customHeight="1" x14ac:dyDescent="0.2">
      <c r="A4697" s="9">
        <v>40122</v>
      </c>
      <c r="B4697" s="10">
        <v>7.2411589999999997</v>
      </c>
      <c r="C4697" s="2">
        <v>4.7919790000000004</v>
      </c>
    </row>
    <row r="4698" spans="1:3" ht="12.95" customHeight="1" x14ac:dyDescent="0.2">
      <c r="A4698" s="9">
        <v>40123</v>
      </c>
      <c r="B4698" s="10">
        <v>7.2587419999999998</v>
      </c>
      <c r="C4698" s="2">
        <v>4.8052049999999999</v>
      </c>
    </row>
    <row r="4699" spans="1:3" ht="12.95" customHeight="1" x14ac:dyDescent="0.2">
      <c r="A4699" s="9">
        <v>40124</v>
      </c>
      <c r="B4699" s="10">
        <v>7.2645</v>
      </c>
      <c r="C4699" s="2">
        <v>4.805517</v>
      </c>
    </row>
    <row r="4700" spans="1:3" ht="12.95" customHeight="1" x14ac:dyDescent="0.2">
      <c r="A4700" s="9">
        <v>40125</v>
      </c>
      <c r="B4700" s="10">
        <v>7.2645</v>
      </c>
      <c r="C4700" s="2">
        <v>4.805517</v>
      </c>
    </row>
    <row r="4701" spans="1:3" ht="12.95" customHeight="1" x14ac:dyDescent="0.2">
      <c r="A4701" s="9">
        <v>40126</v>
      </c>
      <c r="B4701" s="10">
        <v>7.2645</v>
      </c>
      <c r="C4701" s="2">
        <v>4.805517</v>
      </c>
    </row>
    <row r="4702" spans="1:3" ht="12.95" customHeight="1" x14ac:dyDescent="0.2">
      <c r="A4702" s="9">
        <v>40127</v>
      </c>
      <c r="B4702" s="10">
        <v>7.2648919999999997</v>
      </c>
      <c r="C4702" s="2">
        <v>4.8105500000000001</v>
      </c>
    </row>
    <row r="4703" spans="1:3" ht="12.95" customHeight="1" x14ac:dyDescent="0.2">
      <c r="A4703" s="9">
        <v>40128</v>
      </c>
      <c r="B4703" s="10">
        <v>7.2711889999999997</v>
      </c>
      <c r="C4703" s="2">
        <v>4.8115329999999998</v>
      </c>
    </row>
    <row r="4704" spans="1:3" ht="12.95" customHeight="1" x14ac:dyDescent="0.2">
      <c r="A4704" s="9">
        <v>40129</v>
      </c>
      <c r="B4704" s="10">
        <v>7.2742329999999997</v>
      </c>
      <c r="C4704" s="2">
        <v>4.8180110000000003</v>
      </c>
    </row>
    <row r="4705" spans="1:3" ht="12.95" customHeight="1" x14ac:dyDescent="0.2">
      <c r="A4705" s="9">
        <v>40130</v>
      </c>
      <c r="B4705" s="10">
        <v>7.2850529999999996</v>
      </c>
      <c r="C4705" s="2">
        <v>4.8223029999999998</v>
      </c>
    </row>
    <row r="4706" spans="1:3" ht="12.95" customHeight="1" x14ac:dyDescent="0.2">
      <c r="A4706" s="9">
        <v>40131</v>
      </c>
      <c r="B4706" s="10">
        <v>7.2843879999999999</v>
      </c>
      <c r="C4706" s="2">
        <v>4.823779</v>
      </c>
    </row>
    <row r="4707" spans="1:3" ht="12.95" customHeight="1" x14ac:dyDescent="0.2">
      <c r="A4707" s="9">
        <v>40132</v>
      </c>
      <c r="B4707" s="10">
        <v>7.2843879999999999</v>
      </c>
      <c r="C4707" s="2">
        <v>4.823779</v>
      </c>
    </row>
    <row r="4708" spans="1:3" ht="12.95" customHeight="1" x14ac:dyDescent="0.2">
      <c r="A4708" s="9">
        <v>40133</v>
      </c>
      <c r="B4708" s="10">
        <v>7.2843879999999999</v>
      </c>
      <c r="C4708" s="2">
        <v>4.823779</v>
      </c>
    </row>
    <row r="4709" spans="1:3" ht="12.95" customHeight="1" x14ac:dyDescent="0.2">
      <c r="A4709" s="9">
        <v>40134</v>
      </c>
      <c r="B4709" s="10">
        <v>7.2975209999999997</v>
      </c>
      <c r="C4709" s="2">
        <v>4.8347160000000002</v>
      </c>
    </row>
    <row r="4710" spans="1:3" ht="12.95" customHeight="1" x14ac:dyDescent="0.2">
      <c r="A4710" s="9">
        <v>40135</v>
      </c>
      <c r="B4710" s="10">
        <v>7.2938850000000004</v>
      </c>
      <c r="C4710" s="2">
        <v>4.8278299999999996</v>
      </c>
    </row>
    <row r="4711" spans="1:3" ht="12.95" customHeight="1" x14ac:dyDescent="0.2">
      <c r="A4711" s="9">
        <v>40136</v>
      </c>
      <c r="B4711" s="10">
        <v>7.3189190000000002</v>
      </c>
      <c r="C4711" s="2">
        <v>4.8444000000000003</v>
      </c>
    </row>
    <row r="4712" spans="1:3" ht="12.95" customHeight="1" x14ac:dyDescent="0.2">
      <c r="A4712" s="9">
        <v>40137</v>
      </c>
      <c r="B4712" s="10">
        <v>7.3157680000000003</v>
      </c>
      <c r="C4712" s="2">
        <v>4.8320790000000002</v>
      </c>
    </row>
    <row r="4713" spans="1:3" ht="12.95" customHeight="1" x14ac:dyDescent="0.2">
      <c r="A4713" s="9">
        <v>40138</v>
      </c>
      <c r="B4713" s="10">
        <v>7.315836</v>
      </c>
      <c r="C4713" s="2">
        <v>4.8385160000000003</v>
      </c>
    </row>
    <row r="4714" spans="1:3" ht="12.95" customHeight="1" x14ac:dyDescent="0.2">
      <c r="A4714" s="9">
        <v>40139</v>
      </c>
      <c r="B4714" s="10">
        <v>7.315836</v>
      </c>
      <c r="C4714" s="2">
        <v>4.8385160000000003</v>
      </c>
    </row>
    <row r="4715" spans="1:3" ht="12.95" customHeight="1" x14ac:dyDescent="0.2">
      <c r="A4715" s="9">
        <v>40140</v>
      </c>
      <c r="B4715" s="10">
        <v>7.315836</v>
      </c>
      <c r="C4715" s="2">
        <v>4.8385160000000003</v>
      </c>
    </row>
    <row r="4716" spans="1:3" ht="12.95" customHeight="1" x14ac:dyDescent="0.2">
      <c r="A4716" s="9">
        <v>40141</v>
      </c>
      <c r="B4716" s="10">
        <v>7.3253060000000003</v>
      </c>
      <c r="C4716" s="2">
        <v>4.848306</v>
      </c>
    </row>
    <row r="4717" spans="1:3" ht="12.95" customHeight="1" x14ac:dyDescent="0.2">
      <c r="A4717" s="9">
        <v>40142</v>
      </c>
      <c r="B4717" s="10">
        <v>7.3126879999999996</v>
      </c>
      <c r="C4717" s="2">
        <v>4.8399549999999998</v>
      </c>
    </row>
    <row r="4718" spans="1:3" ht="12.95" customHeight="1" x14ac:dyDescent="0.2">
      <c r="A4718" s="9">
        <v>40143</v>
      </c>
      <c r="B4718" s="10">
        <v>7.3106470000000003</v>
      </c>
      <c r="C4718" s="2">
        <v>4.8453390000000001</v>
      </c>
    </row>
    <row r="4719" spans="1:3" ht="12.95" customHeight="1" x14ac:dyDescent="0.2">
      <c r="A4719" s="9">
        <v>40144</v>
      </c>
      <c r="B4719" s="10">
        <v>7.3161100000000001</v>
      </c>
      <c r="C4719" s="2">
        <v>4.85121</v>
      </c>
    </row>
    <row r="4720" spans="1:3" ht="12.95" customHeight="1" x14ac:dyDescent="0.2">
      <c r="A4720" s="9">
        <v>40145</v>
      </c>
      <c r="B4720" s="10">
        <v>7.3176100000000002</v>
      </c>
      <c r="C4720" s="2">
        <v>4.855747</v>
      </c>
    </row>
    <row r="4721" spans="1:3" ht="12.95" customHeight="1" x14ac:dyDescent="0.2">
      <c r="A4721" s="9">
        <v>40146</v>
      </c>
      <c r="B4721" s="10">
        <v>7.3176100000000002</v>
      </c>
      <c r="C4721" s="2">
        <v>4.855747</v>
      </c>
    </row>
    <row r="4722" spans="1:3" ht="12.95" customHeight="1" x14ac:dyDescent="0.2">
      <c r="A4722" s="9">
        <v>40147</v>
      </c>
      <c r="B4722" s="10">
        <v>7.3176100000000002</v>
      </c>
      <c r="C4722" s="2">
        <v>4.855747</v>
      </c>
    </row>
    <row r="4723" spans="1:3" ht="12.95" customHeight="1" x14ac:dyDescent="0.2">
      <c r="A4723" s="9">
        <v>40148</v>
      </c>
      <c r="B4723" s="10">
        <v>7.3175379999999999</v>
      </c>
      <c r="C4723" s="2">
        <v>4.8556990000000004</v>
      </c>
    </row>
    <row r="4724" spans="1:3" ht="12.95" customHeight="1" x14ac:dyDescent="0.2">
      <c r="A4724" s="9">
        <v>40149</v>
      </c>
      <c r="B4724" s="10">
        <v>7.3190249999999999</v>
      </c>
      <c r="C4724" s="2">
        <v>4.8544309999999999</v>
      </c>
    </row>
    <row r="4725" spans="1:3" ht="12.95" customHeight="1" x14ac:dyDescent="0.2">
      <c r="A4725" s="9">
        <v>40150</v>
      </c>
      <c r="B4725" s="10">
        <v>7.312233</v>
      </c>
      <c r="C4725" s="2">
        <v>4.8489610000000001</v>
      </c>
    </row>
    <row r="4726" spans="1:3" ht="12.95" customHeight="1" x14ac:dyDescent="0.2">
      <c r="A4726" s="9">
        <v>40151</v>
      </c>
      <c r="B4726" s="10">
        <v>7.304837</v>
      </c>
      <c r="C4726" s="2">
        <v>4.8440560000000001</v>
      </c>
    </row>
    <row r="4727" spans="1:3" ht="12.95" customHeight="1" x14ac:dyDescent="0.2">
      <c r="A4727" s="9">
        <v>40152</v>
      </c>
      <c r="B4727" s="10">
        <v>7.3105500000000001</v>
      </c>
      <c r="C4727" s="2">
        <v>4.8533160000000004</v>
      </c>
    </row>
    <row r="4728" spans="1:3" ht="12.95" customHeight="1" x14ac:dyDescent="0.2">
      <c r="A4728" s="9">
        <v>40153</v>
      </c>
      <c r="B4728" s="10">
        <v>7.3105500000000001</v>
      </c>
      <c r="C4728" s="2">
        <v>4.8533160000000004</v>
      </c>
    </row>
    <row r="4729" spans="1:3" ht="12.95" customHeight="1" x14ac:dyDescent="0.2">
      <c r="A4729" s="9">
        <v>40154</v>
      </c>
      <c r="B4729" s="10">
        <v>7.3105500000000001</v>
      </c>
      <c r="C4729" s="2">
        <v>4.8533160000000004</v>
      </c>
    </row>
    <row r="4730" spans="1:3" ht="12.95" customHeight="1" x14ac:dyDescent="0.2">
      <c r="A4730" s="9">
        <v>40155</v>
      </c>
      <c r="B4730" s="10">
        <v>7.298235</v>
      </c>
      <c r="C4730" s="2">
        <v>4.8284719999999997</v>
      </c>
    </row>
    <row r="4731" spans="1:3" ht="12.95" customHeight="1" x14ac:dyDescent="0.2">
      <c r="A4731" s="9">
        <v>40156</v>
      </c>
      <c r="B4731" s="10">
        <v>7.2787009999999999</v>
      </c>
      <c r="C4731" s="2">
        <v>4.8155479999999997</v>
      </c>
    </row>
    <row r="4732" spans="1:3" ht="12.95" customHeight="1" x14ac:dyDescent="0.2">
      <c r="A4732" s="9">
        <v>40157</v>
      </c>
      <c r="B4732" s="10">
        <v>7.2762099999999998</v>
      </c>
      <c r="C4732" s="2">
        <v>4.8167679999999997</v>
      </c>
    </row>
    <row r="4733" spans="1:3" ht="12.95" customHeight="1" x14ac:dyDescent="0.2">
      <c r="A4733" s="9">
        <v>40158</v>
      </c>
      <c r="B4733" s="10">
        <v>7.2646480000000002</v>
      </c>
      <c r="C4733" s="2">
        <v>4.8078409999999998</v>
      </c>
    </row>
    <row r="4734" spans="1:3" ht="12.95" customHeight="1" x14ac:dyDescent="0.2">
      <c r="A4734" s="9">
        <v>40159</v>
      </c>
      <c r="B4734" s="10">
        <v>7.266254</v>
      </c>
      <c r="C4734" s="2">
        <v>4.8041349999999996</v>
      </c>
    </row>
    <row r="4735" spans="1:3" ht="12.95" customHeight="1" x14ac:dyDescent="0.2">
      <c r="A4735" s="9">
        <v>40160</v>
      </c>
      <c r="B4735" s="10">
        <v>7.266254</v>
      </c>
      <c r="C4735" s="2">
        <v>4.8041349999999996</v>
      </c>
    </row>
    <row r="4736" spans="1:3" ht="12.95" customHeight="1" x14ac:dyDescent="0.2">
      <c r="A4736" s="9">
        <v>40161</v>
      </c>
      <c r="B4736" s="10">
        <v>7.266254</v>
      </c>
      <c r="C4736" s="2">
        <v>4.8041349999999996</v>
      </c>
    </row>
    <row r="4737" spans="1:3" ht="12.95" customHeight="1" x14ac:dyDescent="0.2">
      <c r="A4737" s="9">
        <v>40162</v>
      </c>
      <c r="B4737" s="10">
        <v>7.2843600000000004</v>
      </c>
      <c r="C4737" s="2">
        <v>4.81738</v>
      </c>
    </row>
    <row r="4738" spans="1:3" ht="12.95" customHeight="1" x14ac:dyDescent="0.2">
      <c r="A4738" s="9">
        <v>40163</v>
      </c>
      <c r="B4738" s="10">
        <v>7.2776199999999998</v>
      </c>
      <c r="C4738" s="2">
        <v>4.8126040000000003</v>
      </c>
    </row>
    <row r="4739" spans="1:3" ht="12.95" customHeight="1" x14ac:dyDescent="0.2">
      <c r="A4739" s="9">
        <v>40164</v>
      </c>
      <c r="B4739" s="10">
        <v>7.2784469999999999</v>
      </c>
      <c r="C4739" s="2">
        <v>4.8125150000000003</v>
      </c>
    </row>
    <row r="4740" spans="1:3" ht="12.95" customHeight="1" x14ac:dyDescent="0.2">
      <c r="A4740" s="9">
        <v>40165</v>
      </c>
      <c r="B4740" s="10">
        <v>7.2872960000000004</v>
      </c>
      <c r="C4740" s="2">
        <v>4.840128</v>
      </c>
    </row>
    <row r="4741" spans="1:3" ht="12.95" customHeight="1" x14ac:dyDescent="0.2">
      <c r="A4741" s="9">
        <v>40166</v>
      </c>
      <c r="B4741" s="10">
        <v>7.2853709999999996</v>
      </c>
      <c r="C4741" s="2">
        <v>4.8598299999999997</v>
      </c>
    </row>
    <row r="4742" spans="1:3" ht="12.95" customHeight="1" x14ac:dyDescent="0.2">
      <c r="A4742" s="9">
        <v>40167</v>
      </c>
      <c r="B4742" s="10">
        <v>7.2853709999999996</v>
      </c>
      <c r="C4742" s="2">
        <v>4.8598299999999997</v>
      </c>
    </row>
    <row r="4743" spans="1:3" ht="12.95" customHeight="1" x14ac:dyDescent="0.2">
      <c r="A4743" s="9">
        <v>40168</v>
      </c>
      <c r="B4743" s="10">
        <v>7.2853709999999996</v>
      </c>
      <c r="C4743" s="2">
        <v>4.8598299999999997</v>
      </c>
    </row>
    <row r="4744" spans="1:3" ht="12.95" customHeight="1" x14ac:dyDescent="0.2">
      <c r="A4744" s="9">
        <v>40169</v>
      </c>
      <c r="B4744" s="10">
        <v>7.2907830000000002</v>
      </c>
      <c r="C4744" s="2">
        <v>4.8767779999999998</v>
      </c>
    </row>
    <row r="4745" spans="1:3" ht="12.95" customHeight="1" x14ac:dyDescent="0.2">
      <c r="A4745" s="9">
        <v>40170</v>
      </c>
      <c r="B4745" s="10">
        <v>7.2825610000000003</v>
      </c>
      <c r="C4745" s="2">
        <v>4.8599009999999998</v>
      </c>
    </row>
    <row r="4746" spans="1:3" ht="12.95" customHeight="1" x14ac:dyDescent="0.2">
      <c r="A4746" s="9">
        <v>40171</v>
      </c>
      <c r="B4746" s="10">
        <v>7.2816660000000004</v>
      </c>
      <c r="C4746" s="2">
        <v>4.878838</v>
      </c>
    </row>
    <row r="4747" spans="1:3" ht="12.95" customHeight="1" x14ac:dyDescent="0.2">
      <c r="A4747" s="9">
        <v>40172</v>
      </c>
      <c r="B4747" s="10">
        <v>7.2915320000000001</v>
      </c>
      <c r="C4747" s="2">
        <v>4.8893800000000001</v>
      </c>
    </row>
    <row r="4748" spans="1:3" ht="12.95" customHeight="1" x14ac:dyDescent="0.2">
      <c r="A4748" s="9">
        <v>40173</v>
      </c>
      <c r="B4748" s="10">
        <v>7.2915320000000001</v>
      </c>
      <c r="C4748" s="2">
        <v>4.8893800000000001</v>
      </c>
    </row>
    <row r="4749" spans="1:3" ht="12.95" customHeight="1" x14ac:dyDescent="0.2">
      <c r="A4749" s="9">
        <v>40174</v>
      </c>
      <c r="B4749" s="10">
        <v>7.2915320000000001</v>
      </c>
      <c r="C4749" s="2">
        <v>4.8893800000000001</v>
      </c>
    </row>
    <row r="4750" spans="1:3" ht="12.95" customHeight="1" x14ac:dyDescent="0.2">
      <c r="A4750" s="9">
        <v>40175</v>
      </c>
      <c r="B4750" s="10">
        <v>7.2915320000000001</v>
      </c>
      <c r="C4750" s="2">
        <v>4.8893800000000001</v>
      </c>
    </row>
    <row r="4751" spans="1:3" ht="12.95" customHeight="1" x14ac:dyDescent="0.2">
      <c r="A4751" s="9">
        <v>40176</v>
      </c>
      <c r="B4751" s="10">
        <v>7.30579</v>
      </c>
      <c r="C4751" s="2">
        <v>4.9018990000000002</v>
      </c>
    </row>
    <row r="4752" spans="1:3" ht="12.95" customHeight="1" x14ac:dyDescent="0.2">
      <c r="A4752" s="9">
        <v>40177</v>
      </c>
      <c r="B4752" s="10">
        <v>7.3094190000000001</v>
      </c>
      <c r="C4752" s="2">
        <v>4.9165390000000002</v>
      </c>
    </row>
    <row r="4753" spans="1:3" ht="12.95" customHeight="1" x14ac:dyDescent="0.2">
      <c r="A4753" s="9">
        <v>40178</v>
      </c>
      <c r="B4753" s="10">
        <v>7.3061990000000003</v>
      </c>
      <c r="C4753" s="2">
        <v>4.9094199999999999</v>
      </c>
    </row>
    <row r="4754" spans="1:3" ht="12.95" customHeight="1" x14ac:dyDescent="0.2">
      <c r="A4754" s="9">
        <v>40179</v>
      </c>
      <c r="B4754" s="10">
        <v>7.295452</v>
      </c>
      <c r="C4754" s="2">
        <v>4.9190560000000003</v>
      </c>
    </row>
    <row r="4755" spans="1:3" ht="12.95" customHeight="1" x14ac:dyDescent="0.2">
      <c r="A4755" s="9">
        <v>40180</v>
      </c>
      <c r="B4755" s="10">
        <v>7.295452</v>
      </c>
      <c r="C4755" s="2">
        <v>4.9190560000000003</v>
      </c>
    </row>
    <row r="4756" spans="1:3" ht="12.95" customHeight="1" x14ac:dyDescent="0.2">
      <c r="A4756" s="9">
        <v>40181</v>
      </c>
      <c r="B4756" s="10">
        <v>7.295452</v>
      </c>
      <c r="C4756" s="2">
        <v>4.9190560000000003</v>
      </c>
    </row>
    <row r="4757" spans="1:3" ht="12.95" customHeight="1" x14ac:dyDescent="0.2">
      <c r="A4757" s="9">
        <v>40182</v>
      </c>
      <c r="B4757" s="10">
        <v>7.295452</v>
      </c>
      <c r="C4757" s="2">
        <v>4.9190560000000003</v>
      </c>
    </row>
    <row r="4758" spans="1:3" ht="12.95" customHeight="1" x14ac:dyDescent="0.2">
      <c r="A4758" s="9">
        <v>40183</v>
      </c>
      <c r="B4758" s="10">
        <v>7.3005690000000003</v>
      </c>
      <c r="C4758" s="2">
        <v>4.9089359999999997</v>
      </c>
    </row>
    <row r="4759" spans="1:3" ht="12.95" customHeight="1" x14ac:dyDescent="0.2">
      <c r="A4759" s="9">
        <v>40184</v>
      </c>
      <c r="B4759" s="10">
        <v>7.2915590000000003</v>
      </c>
      <c r="C4759" s="2">
        <v>4.9111330000000004</v>
      </c>
    </row>
    <row r="4760" spans="1:3" ht="12.95" customHeight="1" x14ac:dyDescent="0.2">
      <c r="A4760" s="9">
        <v>40185</v>
      </c>
      <c r="B4760" s="10">
        <v>7.2915590000000003</v>
      </c>
      <c r="C4760" s="2">
        <v>4.9111330000000004</v>
      </c>
    </row>
    <row r="4761" spans="1:3" ht="12.95" customHeight="1" x14ac:dyDescent="0.2">
      <c r="A4761" s="9">
        <v>40186</v>
      </c>
      <c r="B4761" s="10">
        <v>7.2957489999999998</v>
      </c>
      <c r="C4761" s="2">
        <v>4.9235720000000001</v>
      </c>
    </row>
    <row r="4762" spans="1:3" ht="12.95" customHeight="1" x14ac:dyDescent="0.2">
      <c r="A4762" s="9">
        <v>40187</v>
      </c>
      <c r="B4762" s="10">
        <v>7.2888419999999998</v>
      </c>
      <c r="C4762" s="2">
        <v>4.9205709999999998</v>
      </c>
    </row>
    <row r="4763" spans="1:3" ht="12.95" customHeight="1" x14ac:dyDescent="0.2">
      <c r="A4763" s="9">
        <v>40188</v>
      </c>
      <c r="B4763" s="10">
        <v>7.2888419999999998</v>
      </c>
      <c r="C4763" s="2">
        <v>4.9205709999999998</v>
      </c>
    </row>
    <row r="4764" spans="1:3" ht="12.95" customHeight="1" x14ac:dyDescent="0.2">
      <c r="A4764" s="9">
        <v>40189</v>
      </c>
      <c r="B4764" s="10">
        <v>7.2888419999999998</v>
      </c>
      <c r="C4764" s="2">
        <v>4.9205709999999998</v>
      </c>
    </row>
    <row r="4765" spans="1:3" ht="12.95" customHeight="1" x14ac:dyDescent="0.2">
      <c r="A4765" s="9">
        <v>40190</v>
      </c>
      <c r="B4765" s="10">
        <v>7.2740299999999998</v>
      </c>
      <c r="C4765" s="2">
        <v>4.9302089999999996</v>
      </c>
    </row>
    <row r="4766" spans="1:3" ht="12.95" customHeight="1" x14ac:dyDescent="0.2">
      <c r="A4766" s="9">
        <v>40191</v>
      </c>
      <c r="B4766" s="10">
        <v>7.2837050000000003</v>
      </c>
      <c r="C4766" s="2">
        <v>4.9350940000000003</v>
      </c>
    </row>
    <row r="4767" spans="1:3" ht="12.95" customHeight="1" x14ac:dyDescent="0.2">
      <c r="A4767" s="9">
        <v>40192</v>
      </c>
      <c r="B4767" s="10">
        <v>7.2772269999999999</v>
      </c>
      <c r="C4767" s="2">
        <v>4.9243649999999999</v>
      </c>
    </row>
    <row r="4768" spans="1:3" ht="12.95" customHeight="1" x14ac:dyDescent="0.2">
      <c r="A4768" s="9">
        <v>40193</v>
      </c>
      <c r="B4768" s="10">
        <v>7.2905670000000002</v>
      </c>
      <c r="C4768" s="2">
        <v>4.925726</v>
      </c>
    </row>
    <row r="4769" spans="1:3" ht="12.95" customHeight="1" x14ac:dyDescent="0.2">
      <c r="A4769" s="9">
        <v>40194</v>
      </c>
      <c r="B4769" s="10">
        <v>7.288786</v>
      </c>
      <c r="C4769" s="2">
        <v>4.9345239999999997</v>
      </c>
    </row>
    <row r="4770" spans="1:3" ht="12.95" customHeight="1" x14ac:dyDescent="0.2">
      <c r="A4770" s="9">
        <v>40195</v>
      </c>
      <c r="B4770" s="10">
        <v>7.288786</v>
      </c>
      <c r="C4770" s="2">
        <v>4.9345239999999997</v>
      </c>
    </row>
    <row r="4771" spans="1:3" ht="12.95" customHeight="1" x14ac:dyDescent="0.2">
      <c r="A4771" s="9">
        <v>40196</v>
      </c>
      <c r="B4771" s="10">
        <v>7.288786</v>
      </c>
      <c r="C4771" s="2">
        <v>4.9345239999999997</v>
      </c>
    </row>
    <row r="4772" spans="1:3" ht="12.95" customHeight="1" x14ac:dyDescent="0.2">
      <c r="A4772" s="9">
        <v>40197</v>
      </c>
      <c r="B4772" s="10">
        <v>7.2865840000000004</v>
      </c>
      <c r="C4772" s="2">
        <v>4.9403920000000001</v>
      </c>
    </row>
    <row r="4773" spans="1:3" ht="12.95" customHeight="1" x14ac:dyDescent="0.2">
      <c r="A4773" s="9">
        <v>40198</v>
      </c>
      <c r="B4773" s="10">
        <v>7.2913220000000001</v>
      </c>
      <c r="C4773" s="2">
        <v>4.9362409999999999</v>
      </c>
    </row>
    <row r="4774" spans="1:3" ht="12.95" customHeight="1" x14ac:dyDescent="0.2">
      <c r="A4774" s="9">
        <v>40199</v>
      </c>
      <c r="B4774" s="10">
        <v>7.2878499999999997</v>
      </c>
      <c r="C4774" s="2">
        <v>4.9385719999999997</v>
      </c>
    </row>
    <row r="4775" spans="1:3" ht="12.95" customHeight="1" x14ac:dyDescent="0.2">
      <c r="A4775" s="9">
        <v>40200</v>
      </c>
      <c r="B4775" s="10">
        <v>7.2926500000000001</v>
      </c>
      <c r="C4775" s="2">
        <v>4.9539090000000003</v>
      </c>
    </row>
    <row r="4776" spans="1:3" ht="12.95" customHeight="1" x14ac:dyDescent="0.2">
      <c r="A4776" s="9">
        <v>40201</v>
      </c>
      <c r="B4776" s="10">
        <v>7.2880390000000004</v>
      </c>
      <c r="C4776" s="2">
        <v>4.9578499999999996</v>
      </c>
    </row>
    <row r="4777" spans="1:3" ht="12.95" customHeight="1" x14ac:dyDescent="0.2">
      <c r="A4777" s="9">
        <v>40202</v>
      </c>
      <c r="B4777" s="10">
        <v>7.2880390000000004</v>
      </c>
      <c r="C4777" s="2">
        <v>4.9578499999999996</v>
      </c>
    </row>
    <row r="4778" spans="1:3" ht="12.95" customHeight="1" x14ac:dyDescent="0.2">
      <c r="A4778" s="9">
        <v>40203</v>
      </c>
      <c r="B4778" s="10">
        <v>7.2880390000000004</v>
      </c>
      <c r="C4778" s="2">
        <v>4.9578499999999996</v>
      </c>
    </row>
    <row r="4779" spans="1:3" ht="12.95" customHeight="1" x14ac:dyDescent="0.2">
      <c r="A4779" s="9">
        <v>40204</v>
      </c>
      <c r="B4779" s="10">
        <v>7.2968029999999997</v>
      </c>
      <c r="C4779" s="2">
        <v>4.9597629999999997</v>
      </c>
    </row>
    <row r="4780" spans="1:3" ht="12.95" customHeight="1" x14ac:dyDescent="0.2">
      <c r="A4780" s="9">
        <v>40205</v>
      </c>
      <c r="B4780" s="10">
        <v>7.2927590000000002</v>
      </c>
      <c r="C4780" s="2">
        <v>4.9580250000000001</v>
      </c>
    </row>
    <row r="4781" spans="1:3" ht="12.95" customHeight="1" x14ac:dyDescent="0.2">
      <c r="A4781" s="9">
        <v>40206</v>
      </c>
      <c r="B4781" s="10">
        <v>7.2948789999999999</v>
      </c>
      <c r="C4781" s="2">
        <v>4.9581179999999998</v>
      </c>
    </row>
    <row r="4782" spans="1:3" ht="12.95" customHeight="1" x14ac:dyDescent="0.2">
      <c r="A4782" s="9">
        <v>40207</v>
      </c>
      <c r="B4782" s="10">
        <v>7.3081969999999998</v>
      </c>
      <c r="C4782" s="2">
        <v>4.9627850000000002</v>
      </c>
    </row>
    <row r="4783" spans="1:3" ht="12.95" customHeight="1" x14ac:dyDescent="0.2">
      <c r="A4783" s="9">
        <v>40208</v>
      </c>
      <c r="B4783" s="10">
        <v>7.3131019999999998</v>
      </c>
      <c r="C4783" s="2">
        <v>4.9857529999999999</v>
      </c>
    </row>
    <row r="4784" spans="1:3" ht="12.95" customHeight="1" x14ac:dyDescent="0.2">
      <c r="A4784" s="9">
        <v>40209</v>
      </c>
      <c r="B4784" s="10">
        <v>7.3131019999999998</v>
      </c>
      <c r="C4784" s="2">
        <v>4.9857529999999999</v>
      </c>
    </row>
    <row r="4785" spans="1:3" ht="12.95" customHeight="1" x14ac:dyDescent="0.2">
      <c r="A4785" s="9">
        <v>40210</v>
      </c>
      <c r="B4785" s="10">
        <v>7.3131019999999998</v>
      </c>
      <c r="C4785" s="2">
        <v>4.9857529999999999</v>
      </c>
    </row>
    <row r="4786" spans="1:3" ht="12.95" customHeight="1" x14ac:dyDescent="0.2">
      <c r="A4786" s="9">
        <v>40211</v>
      </c>
      <c r="B4786" s="10">
        <v>7.3100069999999997</v>
      </c>
      <c r="C4786" s="2">
        <v>4.9683999999999999</v>
      </c>
    </row>
    <row r="4787" spans="1:3" ht="12.95" customHeight="1" x14ac:dyDescent="0.2">
      <c r="A4787" s="9">
        <v>40212</v>
      </c>
      <c r="B4787" s="10">
        <v>7.3080069999999999</v>
      </c>
      <c r="C4787" s="2">
        <v>4.9636670000000001</v>
      </c>
    </row>
    <row r="4788" spans="1:3" ht="12.95" customHeight="1" x14ac:dyDescent="0.2">
      <c r="A4788" s="9">
        <v>40213</v>
      </c>
      <c r="B4788" s="10">
        <v>7.3119779999999999</v>
      </c>
      <c r="C4788" s="2">
        <v>4.9650150000000002</v>
      </c>
    </row>
    <row r="4789" spans="1:3" ht="12.95" customHeight="1" x14ac:dyDescent="0.2">
      <c r="A4789" s="9">
        <v>40214</v>
      </c>
      <c r="B4789" s="10">
        <v>7.3152739999999996</v>
      </c>
      <c r="C4789" s="2">
        <v>4.9790869999999998</v>
      </c>
    </row>
    <row r="4790" spans="1:3" ht="12.95" customHeight="1" x14ac:dyDescent="0.2">
      <c r="A4790" s="9">
        <v>40215</v>
      </c>
      <c r="B4790" s="10">
        <v>7.3185859999999998</v>
      </c>
      <c r="C4790" s="2">
        <v>4.9803240000000004</v>
      </c>
    </row>
    <row r="4791" spans="1:3" ht="12.95" customHeight="1" x14ac:dyDescent="0.2">
      <c r="A4791" s="9">
        <v>40216</v>
      </c>
      <c r="B4791" s="10">
        <v>7.3185859999999998</v>
      </c>
      <c r="C4791" s="2">
        <v>4.9803240000000004</v>
      </c>
    </row>
    <row r="4792" spans="1:3" ht="12.95" customHeight="1" x14ac:dyDescent="0.2">
      <c r="A4792" s="9">
        <v>40217</v>
      </c>
      <c r="B4792" s="10">
        <v>7.3185859999999998</v>
      </c>
      <c r="C4792" s="2">
        <v>4.9803240000000004</v>
      </c>
    </row>
    <row r="4793" spans="1:3" ht="12.95" customHeight="1" x14ac:dyDescent="0.2">
      <c r="A4793" s="9">
        <v>40218</v>
      </c>
      <c r="B4793" s="10">
        <v>7.314457</v>
      </c>
      <c r="C4793" s="2">
        <v>4.983619</v>
      </c>
    </row>
    <row r="4794" spans="1:3" ht="12.95" customHeight="1" x14ac:dyDescent="0.2">
      <c r="A4794" s="9">
        <v>40219</v>
      </c>
      <c r="B4794" s="10">
        <v>7.3186900000000001</v>
      </c>
      <c r="C4794" s="2">
        <v>4.989903</v>
      </c>
    </row>
    <row r="4795" spans="1:3" ht="12.95" customHeight="1" x14ac:dyDescent="0.2">
      <c r="A4795" s="9">
        <v>40220</v>
      </c>
      <c r="B4795" s="10">
        <v>7.3188269999999997</v>
      </c>
      <c r="C4795" s="2">
        <v>4.9886350000000004</v>
      </c>
    </row>
    <row r="4796" spans="1:3" ht="12.95" customHeight="1" x14ac:dyDescent="0.2">
      <c r="A4796" s="9">
        <v>40221</v>
      </c>
      <c r="B4796" s="10">
        <v>7.3198540000000003</v>
      </c>
      <c r="C4796" s="2">
        <v>4.9903560000000002</v>
      </c>
    </row>
    <row r="4797" spans="1:3" ht="12.95" customHeight="1" x14ac:dyDescent="0.2">
      <c r="A4797" s="9">
        <v>40222</v>
      </c>
      <c r="B4797" s="10">
        <v>7.3191230000000003</v>
      </c>
      <c r="C4797" s="2">
        <v>4.9953060000000002</v>
      </c>
    </row>
    <row r="4798" spans="1:3" ht="12.95" customHeight="1" x14ac:dyDescent="0.2">
      <c r="A4798" s="9">
        <v>40223</v>
      </c>
      <c r="B4798" s="10">
        <v>7.3191230000000003</v>
      </c>
      <c r="C4798" s="2">
        <v>4.9953060000000002</v>
      </c>
    </row>
    <row r="4799" spans="1:3" ht="12.95" customHeight="1" x14ac:dyDescent="0.2">
      <c r="A4799" s="9">
        <v>40224</v>
      </c>
      <c r="B4799" s="10">
        <v>7.3191230000000003</v>
      </c>
      <c r="C4799" s="2">
        <v>4.9953060000000002</v>
      </c>
    </row>
    <row r="4800" spans="1:3" ht="12.95" customHeight="1" x14ac:dyDescent="0.2">
      <c r="A4800" s="9">
        <v>40225</v>
      </c>
      <c r="B4800" s="10">
        <v>7.3093529999999998</v>
      </c>
      <c r="C4800" s="2">
        <v>4.9835370000000001</v>
      </c>
    </row>
    <row r="4801" spans="1:3" ht="12.95" customHeight="1" x14ac:dyDescent="0.2">
      <c r="A4801" s="9">
        <v>40226</v>
      </c>
      <c r="B4801" s="10">
        <v>7.3044849999999997</v>
      </c>
      <c r="C4801" s="2">
        <v>4.9825949999999999</v>
      </c>
    </row>
    <row r="4802" spans="1:3" ht="12.95" customHeight="1" x14ac:dyDescent="0.2">
      <c r="A4802" s="9">
        <v>40227</v>
      </c>
      <c r="B4802" s="10">
        <v>7.2965099999999996</v>
      </c>
      <c r="C4802" s="2">
        <v>4.9693589999999999</v>
      </c>
    </row>
    <row r="4803" spans="1:3" ht="12.95" customHeight="1" x14ac:dyDescent="0.2">
      <c r="A4803" s="9">
        <v>40228</v>
      </c>
      <c r="B4803" s="10">
        <v>7.2945060000000002</v>
      </c>
      <c r="C4803" s="2">
        <v>4.9764670000000004</v>
      </c>
    </row>
    <row r="4804" spans="1:3" ht="12.95" customHeight="1" x14ac:dyDescent="0.2">
      <c r="A4804" s="9">
        <v>40229</v>
      </c>
      <c r="B4804" s="10">
        <v>7.2892939999999999</v>
      </c>
      <c r="C4804" s="2">
        <v>4.9742689999999996</v>
      </c>
    </row>
    <row r="4805" spans="1:3" ht="12.95" customHeight="1" x14ac:dyDescent="0.2">
      <c r="A4805" s="9">
        <v>40230</v>
      </c>
      <c r="B4805" s="10">
        <v>7.2892939999999999</v>
      </c>
      <c r="C4805" s="2">
        <v>4.9742689999999996</v>
      </c>
    </row>
    <row r="4806" spans="1:3" ht="12.95" customHeight="1" x14ac:dyDescent="0.2">
      <c r="A4806" s="9">
        <v>40231</v>
      </c>
      <c r="B4806" s="10">
        <v>7.2892939999999999</v>
      </c>
      <c r="C4806" s="2">
        <v>4.9742689999999996</v>
      </c>
    </row>
    <row r="4807" spans="1:3" ht="12.95" customHeight="1" x14ac:dyDescent="0.2">
      <c r="A4807" s="9">
        <v>40232</v>
      </c>
      <c r="B4807" s="10">
        <v>7.2861909999999996</v>
      </c>
      <c r="C4807" s="2">
        <v>4.976566</v>
      </c>
    </row>
    <row r="4808" spans="1:3" ht="12.95" customHeight="1" x14ac:dyDescent="0.2">
      <c r="A4808" s="9">
        <v>40233</v>
      </c>
      <c r="B4808" s="10">
        <v>7.2829600000000001</v>
      </c>
      <c r="C4808" s="2">
        <v>4.9682519999999997</v>
      </c>
    </row>
    <row r="4809" spans="1:3" ht="12.95" customHeight="1" x14ac:dyDescent="0.2">
      <c r="A4809" s="9">
        <v>40234</v>
      </c>
      <c r="B4809" s="10">
        <v>7.2809699999999999</v>
      </c>
      <c r="C4809" s="2">
        <v>4.9733400000000003</v>
      </c>
    </row>
    <row r="4810" spans="1:3" ht="12.95" customHeight="1" x14ac:dyDescent="0.2">
      <c r="A4810" s="9">
        <v>40235</v>
      </c>
      <c r="B4810" s="10">
        <v>7.2826979999999999</v>
      </c>
      <c r="C4810" s="2">
        <v>4.9772400000000001</v>
      </c>
    </row>
    <row r="4811" spans="1:3" ht="12.95" customHeight="1" x14ac:dyDescent="0.2">
      <c r="A4811" s="9">
        <v>40236</v>
      </c>
      <c r="B4811" s="10">
        <v>7.2705359999999999</v>
      </c>
      <c r="C4811" s="2">
        <v>4.9682490000000001</v>
      </c>
    </row>
    <row r="4812" spans="1:3" ht="12.95" customHeight="1" x14ac:dyDescent="0.2">
      <c r="A4812" s="9">
        <v>40237</v>
      </c>
      <c r="B4812" s="10">
        <v>7.2705359999999999</v>
      </c>
      <c r="C4812" s="2">
        <v>4.9682490000000001</v>
      </c>
    </row>
    <row r="4813" spans="1:3" ht="12.95" customHeight="1" x14ac:dyDescent="0.2">
      <c r="A4813" s="9">
        <v>40238</v>
      </c>
      <c r="B4813" s="10">
        <v>7.2705359999999999</v>
      </c>
      <c r="C4813" s="2">
        <v>4.9682490000000001</v>
      </c>
    </row>
    <row r="4814" spans="1:3" ht="12.95" customHeight="1" x14ac:dyDescent="0.2">
      <c r="A4814" s="9">
        <v>40239</v>
      </c>
      <c r="B4814" s="10">
        <v>7.2781130000000003</v>
      </c>
      <c r="C4814" s="2">
        <v>4.9730869999999996</v>
      </c>
    </row>
    <row r="4815" spans="1:3" ht="12.95" customHeight="1" x14ac:dyDescent="0.2">
      <c r="A4815" s="9">
        <v>40240</v>
      </c>
      <c r="B4815" s="10">
        <v>7.26098</v>
      </c>
      <c r="C4815" s="2">
        <v>4.963076</v>
      </c>
    </row>
    <row r="4816" spans="1:3" ht="12.95" customHeight="1" x14ac:dyDescent="0.2">
      <c r="A4816" s="9">
        <v>40241</v>
      </c>
      <c r="B4816" s="10">
        <v>7.2642139999999999</v>
      </c>
      <c r="C4816" s="2">
        <v>4.9663050000000002</v>
      </c>
    </row>
    <row r="4817" spans="1:3" ht="12.95" customHeight="1" x14ac:dyDescent="0.2">
      <c r="A4817" s="9">
        <v>40242</v>
      </c>
      <c r="B4817" s="10">
        <v>7.262289</v>
      </c>
      <c r="C4817" s="2">
        <v>4.9626140000000003</v>
      </c>
    </row>
    <row r="4818" spans="1:3" ht="12.95" customHeight="1" x14ac:dyDescent="0.2">
      <c r="A4818" s="9">
        <v>40243</v>
      </c>
      <c r="B4818" s="10">
        <v>7.2683939999999998</v>
      </c>
      <c r="C4818" s="2">
        <v>4.9688230000000004</v>
      </c>
    </row>
    <row r="4819" spans="1:3" ht="12.95" customHeight="1" x14ac:dyDescent="0.2">
      <c r="A4819" s="9">
        <v>40244</v>
      </c>
      <c r="B4819" s="10">
        <v>7.2683939999999998</v>
      </c>
      <c r="C4819" s="2">
        <v>4.9688230000000004</v>
      </c>
    </row>
    <row r="4820" spans="1:3" ht="12.95" customHeight="1" x14ac:dyDescent="0.2">
      <c r="A4820" s="9">
        <v>40245</v>
      </c>
      <c r="B4820" s="10">
        <v>7.2683939999999998</v>
      </c>
      <c r="C4820" s="2">
        <v>4.9688230000000004</v>
      </c>
    </row>
    <row r="4821" spans="1:3" ht="12.95" customHeight="1" x14ac:dyDescent="0.2">
      <c r="A4821" s="9">
        <v>40246</v>
      </c>
      <c r="B4821" s="10">
        <v>7.2623939999999996</v>
      </c>
      <c r="C4821" s="2">
        <v>4.9637029999999998</v>
      </c>
    </row>
    <row r="4822" spans="1:3" ht="12.95" customHeight="1" x14ac:dyDescent="0.2">
      <c r="A4822" s="9">
        <v>40247</v>
      </c>
      <c r="B4822" s="10">
        <v>7.258216</v>
      </c>
      <c r="C4822" s="2">
        <v>4.9635619999999996</v>
      </c>
    </row>
    <row r="4823" spans="1:3" ht="12.95" customHeight="1" x14ac:dyDescent="0.2">
      <c r="A4823" s="9">
        <v>40248</v>
      </c>
      <c r="B4823" s="10">
        <v>7.2563570000000004</v>
      </c>
      <c r="C4823" s="2">
        <v>4.9663659999999998</v>
      </c>
    </row>
    <row r="4824" spans="1:3" ht="12.95" customHeight="1" x14ac:dyDescent="0.2">
      <c r="A4824" s="9">
        <v>40249</v>
      </c>
      <c r="B4824" s="10">
        <v>7.2635940000000003</v>
      </c>
      <c r="C4824" s="2">
        <v>4.9719990000000003</v>
      </c>
    </row>
    <row r="4825" spans="1:3" ht="12.95" customHeight="1" x14ac:dyDescent="0.2">
      <c r="A4825" s="9">
        <v>40250</v>
      </c>
      <c r="B4825" s="10">
        <v>7.2656770000000002</v>
      </c>
      <c r="C4825" s="2">
        <v>4.9802429999999998</v>
      </c>
    </row>
    <row r="4826" spans="1:3" ht="12.95" customHeight="1" x14ac:dyDescent="0.2">
      <c r="A4826" s="9">
        <v>40251</v>
      </c>
      <c r="B4826" s="10">
        <v>7.2656770000000002</v>
      </c>
      <c r="C4826" s="2">
        <v>4.9802429999999998</v>
      </c>
    </row>
    <row r="4827" spans="1:3" ht="12.95" customHeight="1" x14ac:dyDescent="0.2">
      <c r="A4827" s="9">
        <v>40252</v>
      </c>
      <c r="B4827" s="10">
        <v>7.2656770000000002</v>
      </c>
      <c r="C4827" s="2">
        <v>4.9802429999999998</v>
      </c>
    </row>
    <row r="4828" spans="1:3" ht="12.95" customHeight="1" x14ac:dyDescent="0.2">
      <c r="A4828" s="9">
        <v>40253</v>
      </c>
      <c r="B4828" s="10">
        <v>7.263655</v>
      </c>
      <c r="C4828" s="2">
        <v>4.9946060000000001</v>
      </c>
    </row>
    <row r="4829" spans="1:3" ht="12.95" customHeight="1" x14ac:dyDescent="0.2">
      <c r="A4829" s="9">
        <v>40254</v>
      </c>
      <c r="B4829" s="10">
        <v>7.25373</v>
      </c>
      <c r="C4829" s="2">
        <v>4.9967139999999999</v>
      </c>
    </row>
    <row r="4830" spans="1:3" ht="12.95" customHeight="1" x14ac:dyDescent="0.2">
      <c r="A4830" s="9">
        <v>40255</v>
      </c>
      <c r="B4830" s="10">
        <v>7.2491409999999998</v>
      </c>
      <c r="C4830" s="2">
        <v>4.9963059999999997</v>
      </c>
    </row>
    <row r="4831" spans="1:3" ht="12.95" customHeight="1" x14ac:dyDescent="0.2">
      <c r="A4831" s="9">
        <v>40256</v>
      </c>
      <c r="B4831" s="10">
        <v>7.2552960000000004</v>
      </c>
      <c r="C4831" s="2">
        <v>5.0102180000000001</v>
      </c>
    </row>
    <row r="4832" spans="1:3" ht="12.95" customHeight="1" x14ac:dyDescent="0.2">
      <c r="A4832" s="9">
        <v>40257</v>
      </c>
      <c r="B4832" s="10">
        <v>7.2574139999999998</v>
      </c>
      <c r="C4832" s="2">
        <v>5.0627230000000001</v>
      </c>
    </row>
    <row r="4833" spans="1:3" ht="12.95" customHeight="1" x14ac:dyDescent="0.2">
      <c r="A4833" s="9">
        <v>40258</v>
      </c>
      <c r="B4833" s="10">
        <v>7.2574139999999998</v>
      </c>
      <c r="C4833" s="2">
        <v>5.0627230000000001</v>
      </c>
    </row>
    <row r="4834" spans="1:3" ht="12.95" customHeight="1" x14ac:dyDescent="0.2">
      <c r="A4834" s="9">
        <v>40259</v>
      </c>
      <c r="B4834" s="10">
        <v>7.2574139999999998</v>
      </c>
      <c r="C4834" s="2">
        <v>5.0627230000000001</v>
      </c>
    </row>
    <row r="4835" spans="1:3" ht="12.95" customHeight="1" x14ac:dyDescent="0.2">
      <c r="A4835" s="9">
        <v>40260</v>
      </c>
      <c r="B4835" s="10">
        <v>7.2538179999999999</v>
      </c>
      <c r="C4835" s="2">
        <v>5.0528130000000004</v>
      </c>
    </row>
    <row r="4836" spans="1:3" ht="12.95" customHeight="1" x14ac:dyDescent="0.2">
      <c r="A4836" s="9">
        <v>40261</v>
      </c>
      <c r="B4836" s="10">
        <v>7.2575500000000002</v>
      </c>
      <c r="C4836" s="2">
        <v>5.0684750000000003</v>
      </c>
    </row>
    <row r="4837" spans="1:3" ht="12.95" customHeight="1" x14ac:dyDescent="0.2">
      <c r="A4837" s="9">
        <v>40262</v>
      </c>
      <c r="B4837" s="10">
        <v>7.2557929999999997</v>
      </c>
      <c r="C4837" s="2">
        <v>5.0825110000000002</v>
      </c>
    </row>
    <row r="4838" spans="1:3" ht="12.95" customHeight="1" x14ac:dyDescent="0.2">
      <c r="A4838" s="9">
        <v>40263</v>
      </c>
      <c r="B4838" s="10">
        <v>7.2556260000000004</v>
      </c>
      <c r="C4838" s="2">
        <v>5.0823939999999999</v>
      </c>
    </row>
    <row r="4839" spans="1:3" ht="12.95" customHeight="1" x14ac:dyDescent="0.2">
      <c r="A4839" s="9">
        <v>40264</v>
      </c>
      <c r="B4839" s="10">
        <v>7.2616829999999997</v>
      </c>
      <c r="C4839" s="2">
        <v>5.0777450000000002</v>
      </c>
    </row>
    <row r="4840" spans="1:3" ht="12.95" customHeight="1" x14ac:dyDescent="0.2">
      <c r="A4840" s="9">
        <v>40265</v>
      </c>
      <c r="B4840" s="10">
        <v>7.2616829999999997</v>
      </c>
      <c r="C4840" s="2">
        <v>5.0777450000000002</v>
      </c>
    </row>
    <row r="4841" spans="1:3" ht="12.95" customHeight="1" x14ac:dyDescent="0.2">
      <c r="A4841" s="9">
        <v>40266</v>
      </c>
      <c r="B4841" s="10">
        <v>7.2616829999999997</v>
      </c>
      <c r="C4841" s="2">
        <v>5.0777450000000002</v>
      </c>
    </row>
    <row r="4842" spans="1:3" ht="12.95" customHeight="1" x14ac:dyDescent="0.2">
      <c r="A4842" s="9">
        <v>40267</v>
      </c>
      <c r="B4842" s="10">
        <v>7.2610000000000001</v>
      </c>
      <c r="C4842" s="2">
        <v>5.0726560000000003</v>
      </c>
    </row>
    <row r="4843" spans="1:3" ht="12.95" customHeight="1" x14ac:dyDescent="0.2">
      <c r="A4843" s="9">
        <v>40268</v>
      </c>
      <c r="B4843" s="10">
        <v>7.259334</v>
      </c>
      <c r="C4843" s="2">
        <v>5.071847</v>
      </c>
    </row>
    <row r="4844" spans="1:3" ht="12.95" customHeight="1" x14ac:dyDescent="0.2">
      <c r="A4844" s="9">
        <v>40269</v>
      </c>
      <c r="B4844" s="10">
        <v>7.2596189999999998</v>
      </c>
      <c r="C4844" s="2">
        <v>5.080565</v>
      </c>
    </row>
    <row r="4845" spans="1:3" ht="12.95" customHeight="1" x14ac:dyDescent="0.2">
      <c r="A4845" s="9">
        <v>40270</v>
      </c>
      <c r="B4845" s="10">
        <v>7.2644570000000002</v>
      </c>
      <c r="C4845" s="2">
        <v>5.1111360000000001</v>
      </c>
    </row>
    <row r="4846" spans="1:3" ht="12.95" customHeight="1" x14ac:dyDescent="0.2">
      <c r="A4846" s="9">
        <v>40271</v>
      </c>
      <c r="B4846" s="10">
        <v>7.2590009999999996</v>
      </c>
      <c r="C4846" s="2">
        <v>5.0687810000000004</v>
      </c>
    </row>
    <row r="4847" spans="1:3" ht="12.95" customHeight="1" x14ac:dyDescent="0.2">
      <c r="A4847" s="9">
        <v>40272</v>
      </c>
      <c r="B4847" s="10">
        <v>7.2590009999999996</v>
      </c>
      <c r="C4847" s="2">
        <v>5.0687810000000004</v>
      </c>
    </row>
    <row r="4848" spans="1:3" ht="12.95" customHeight="1" x14ac:dyDescent="0.2">
      <c r="A4848" s="9">
        <v>40273</v>
      </c>
      <c r="B4848" s="10">
        <v>7.2590009999999996</v>
      </c>
      <c r="C4848" s="2">
        <v>5.0687810000000004</v>
      </c>
    </row>
    <row r="4849" spans="1:3" ht="12.95" customHeight="1" x14ac:dyDescent="0.2">
      <c r="A4849" s="9">
        <v>40274</v>
      </c>
      <c r="B4849" s="10">
        <v>7.2590009999999996</v>
      </c>
      <c r="C4849" s="2">
        <v>5.0687810000000004</v>
      </c>
    </row>
    <row r="4850" spans="1:3" ht="12.95" customHeight="1" x14ac:dyDescent="0.2">
      <c r="A4850" s="9">
        <v>40275</v>
      </c>
      <c r="B4850" s="10">
        <v>7.262283</v>
      </c>
      <c r="C4850" s="2">
        <v>5.0703639999999996</v>
      </c>
    </row>
    <row r="4851" spans="1:3" ht="12.95" customHeight="1" x14ac:dyDescent="0.2">
      <c r="A4851" s="9">
        <v>40276</v>
      </c>
      <c r="B4851" s="10">
        <v>7.2660559999999998</v>
      </c>
      <c r="C4851" s="2">
        <v>5.0744160000000003</v>
      </c>
    </row>
    <row r="4852" spans="1:3" ht="12.95" customHeight="1" x14ac:dyDescent="0.2">
      <c r="A4852" s="9">
        <v>40277</v>
      </c>
      <c r="B4852" s="10">
        <v>7.2682760000000002</v>
      </c>
      <c r="C4852" s="2">
        <v>5.0745490000000002</v>
      </c>
    </row>
    <row r="4853" spans="1:3" ht="12.95" customHeight="1" x14ac:dyDescent="0.2">
      <c r="A4853" s="9">
        <v>40278</v>
      </c>
      <c r="B4853" s="10">
        <v>7.2660289999999996</v>
      </c>
      <c r="C4853" s="2">
        <v>5.0669659999999999</v>
      </c>
    </row>
    <row r="4854" spans="1:3" ht="12.95" customHeight="1" x14ac:dyDescent="0.2">
      <c r="A4854" s="9">
        <v>40279</v>
      </c>
      <c r="B4854" s="10">
        <v>7.2660289999999996</v>
      </c>
      <c r="C4854" s="2">
        <v>5.0669659999999999</v>
      </c>
    </row>
    <row r="4855" spans="1:3" ht="12.95" customHeight="1" x14ac:dyDescent="0.2">
      <c r="A4855" s="9">
        <v>40280</v>
      </c>
      <c r="B4855" s="10">
        <v>7.2660289999999996</v>
      </c>
      <c r="C4855" s="2">
        <v>5.0669659999999999</v>
      </c>
    </row>
    <row r="4856" spans="1:3" ht="12.95" customHeight="1" x14ac:dyDescent="0.2">
      <c r="A4856" s="9">
        <v>40281</v>
      </c>
      <c r="B4856" s="10">
        <v>7.2598820000000002</v>
      </c>
      <c r="C4856" s="2">
        <v>5.0331960000000002</v>
      </c>
    </row>
    <row r="4857" spans="1:3" ht="12.95" customHeight="1" x14ac:dyDescent="0.2">
      <c r="A4857" s="9">
        <v>40282</v>
      </c>
      <c r="B4857" s="10">
        <v>7.2686869999999999</v>
      </c>
      <c r="C4857" s="2">
        <v>5.0589409999999999</v>
      </c>
    </row>
    <row r="4858" spans="1:3" ht="12.95" customHeight="1" x14ac:dyDescent="0.2">
      <c r="A4858" s="9">
        <v>40283</v>
      </c>
      <c r="B4858" s="10">
        <v>7.2574500000000004</v>
      </c>
      <c r="C4858" s="2">
        <v>5.0493629999999996</v>
      </c>
    </row>
    <row r="4859" spans="1:3" ht="12.95" customHeight="1" x14ac:dyDescent="0.2">
      <c r="A4859" s="9">
        <v>40284</v>
      </c>
      <c r="B4859" s="10">
        <v>7.256265</v>
      </c>
      <c r="C4859" s="2">
        <v>5.0608630000000003</v>
      </c>
    </row>
    <row r="4860" spans="1:3" ht="12.95" customHeight="1" x14ac:dyDescent="0.2">
      <c r="A4860" s="9">
        <v>40285</v>
      </c>
      <c r="B4860" s="10">
        <v>7.2541409999999997</v>
      </c>
      <c r="C4860" s="2">
        <v>5.0607930000000003</v>
      </c>
    </row>
    <row r="4861" spans="1:3" ht="12.95" customHeight="1" x14ac:dyDescent="0.2">
      <c r="A4861" s="9">
        <v>40286</v>
      </c>
      <c r="B4861" s="10">
        <v>7.2541409999999997</v>
      </c>
      <c r="C4861" s="2">
        <v>5.0607930000000003</v>
      </c>
    </row>
    <row r="4862" spans="1:3" ht="12.95" customHeight="1" x14ac:dyDescent="0.2">
      <c r="A4862" s="9">
        <v>40287</v>
      </c>
      <c r="B4862" s="10">
        <v>7.2541409999999997</v>
      </c>
      <c r="C4862" s="2">
        <v>5.0607930000000003</v>
      </c>
    </row>
    <row r="4863" spans="1:3" ht="12.95" customHeight="1" x14ac:dyDescent="0.2">
      <c r="A4863" s="9">
        <v>40288</v>
      </c>
      <c r="B4863" s="10">
        <v>7.2562949999999997</v>
      </c>
      <c r="C4863" s="2">
        <v>5.058414</v>
      </c>
    </row>
    <row r="4864" spans="1:3" ht="12.95" customHeight="1" x14ac:dyDescent="0.2">
      <c r="A4864" s="9">
        <v>40289</v>
      </c>
      <c r="B4864" s="10">
        <v>7.2544320000000004</v>
      </c>
      <c r="C4864" s="2">
        <v>5.0595840000000001</v>
      </c>
    </row>
    <row r="4865" spans="1:3" ht="12.95" customHeight="1" x14ac:dyDescent="0.2">
      <c r="A4865" s="9">
        <v>40290</v>
      </c>
      <c r="B4865" s="10">
        <v>7.2580960000000001</v>
      </c>
      <c r="C4865" s="2">
        <v>5.0642589999999998</v>
      </c>
    </row>
    <row r="4866" spans="1:3" ht="12.95" customHeight="1" x14ac:dyDescent="0.2">
      <c r="A4866" s="9">
        <v>40291</v>
      </c>
      <c r="B4866" s="10">
        <v>7.2539189999999998</v>
      </c>
      <c r="C4866" s="2">
        <v>5.0638180000000004</v>
      </c>
    </row>
    <row r="4867" spans="1:3" ht="12.95" customHeight="1" x14ac:dyDescent="0.2">
      <c r="A4867" s="9">
        <v>40292</v>
      </c>
      <c r="B4867" s="10">
        <v>7.2517129999999996</v>
      </c>
      <c r="C4867" s="2">
        <v>5.0573350000000001</v>
      </c>
    </row>
    <row r="4868" spans="1:3" ht="12.95" customHeight="1" x14ac:dyDescent="0.2">
      <c r="A4868" s="9">
        <v>40293</v>
      </c>
      <c r="B4868" s="10">
        <v>7.2517129999999996</v>
      </c>
      <c r="C4868" s="2">
        <v>5.0573350000000001</v>
      </c>
    </row>
    <row r="4869" spans="1:3" ht="12.95" customHeight="1" x14ac:dyDescent="0.2">
      <c r="A4869" s="9">
        <v>40294</v>
      </c>
      <c r="B4869" s="10">
        <v>7.2517129999999996</v>
      </c>
      <c r="C4869" s="2">
        <v>5.0573350000000001</v>
      </c>
    </row>
    <row r="4870" spans="1:3" ht="12.95" customHeight="1" x14ac:dyDescent="0.2">
      <c r="A4870" s="9">
        <v>40295</v>
      </c>
      <c r="B4870" s="10">
        <v>7.2570550000000003</v>
      </c>
      <c r="C4870" s="2">
        <v>5.0614140000000001</v>
      </c>
    </row>
    <row r="4871" spans="1:3" ht="12.95" customHeight="1" x14ac:dyDescent="0.2">
      <c r="A4871" s="9">
        <v>40296</v>
      </c>
      <c r="B4871" s="10">
        <v>7.2499609999999999</v>
      </c>
      <c r="C4871" s="2">
        <v>5.0476650000000003</v>
      </c>
    </row>
    <row r="4872" spans="1:3" ht="12.95" customHeight="1" x14ac:dyDescent="0.2">
      <c r="A4872" s="9">
        <v>40297</v>
      </c>
      <c r="B4872" s="10">
        <v>7.249898</v>
      </c>
      <c r="C4872" s="2">
        <v>5.0613640000000002</v>
      </c>
    </row>
    <row r="4873" spans="1:3" ht="12.95" customHeight="1" x14ac:dyDescent="0.2">
      <c r="A4873" s="9">
        <v>40298</v>
      </c>
      <c r="B4873" s="10">
        <v>7.2468750000000002</v>
      </c>
      <c r="C4873" s="2">
        <v>5.0522</v>
      </c>
    </row>
    <row r="4874" spans="1:3" ht="12.95" customHeight="1" x14ac:dyDescent="0.2">
      <c r="A4874" s="9">
        <v>40299</v>
      </c>
      <c r="B4874" s="10">
        <v>7.2435330000000002</v>
      </c>
      <c r="C4874" s="2">
        <v>5.0516310000000004</v>
      </c>
    </row>
    <row r="4875" spans="1:3" ht="12.95" customHeight="1" x14ac:dyDescent="0.2">
      <c r="A4875" s="9">
        <v>40300</v>
      </c>
      <c r="B4875" s="10">
        <v>7.2435330000000002</v>
      </c>
      <c r="C4875" s="2">
        <v>5.0516310000000004</v>
      </c>
    </row>
    <row r="4876" spans="1:3" ht="12.95" customHeight="1" x14ac:dyDescent="0.2">
      <c r="A4876" s="9">
        <v>40301</v>
      </c>
      <c r="B4876" s="10">
        <v>7.2435330000000002</v>
      </c>
      <c r="C4876" s="2">
        <v>5.0516310000000004</v>
      </c>
    </row>
    <row r="4877" spans="1:3" ht="12.95" customHeight="1" x14ac:dyDescent="0.2">
      <c r="A4877" s="9">
        <v>40302</v>
      </c>
      <c r="B4877" s="10">
        <v>7.2560750000000001</v>
      </c>
      <c r="C4877" s="2">
        <v>5.0642620000000003</v>
      </c>
    </row>
    <row r="4878" spans="1:3" ht="12.95" customHeight="1" x14ac:dyDescent="0.2">
      <c r="A4878" s="9">
        <v>40303</v>
      </c>
      <c r="B4878" s="10">
        <v>7.2551420000000002</v>
      </c>
      <c r="C4878" s="2">
        <v>5.0653790000000001</v>
      </c>
    </row>
    <row r="4879" spans="1:3" ht="12.95" customHeight="1" x14ac:dyDescent="0.2">
      <c r="A4879" s="9">
        <v>40304</v>
      </c>
      <c r="B4879" s="10">
        <v>7.2608940000000004</v>
      </c>
      <c r="C4879" s="2">
        <v>5.0697489999999998</v>
      </c>
    </row>
    <row r="4880" spans="1:3" ht="12.95" customHeight="1" x14ac:dyDescent="0.2">
      <c r="A4880" s="9">
        <v>40305</v>
      </c>
      <c r="B4880" s="10">
        <v>7.2543049999999996</v>
      </c>
      <c r="C4880" s="2">
        <v>5.0971789999999997</v>
      </c>
    </row>
    <row r="4881" spans="1:3" ht="12.95" customHeight="1" x14ac:dyDescent="0.2">
      <c r="A4881" s="9">
        <v>40306</v>
      </c>
      <c r="B4881" s="10">
        <v>7.2485530000000002</v>
      </c>
      <c r="C4881" s="2">
        <v>5.1168659999999999</v>
      </c>
    </row>
    <row r="4882" spans="1:3" ht="12.95" customHeight="1" x14ac:dyDescent="0.2">
      <c r="A4882" s="9">
        <v>40307</v>
      </c>
      <c r="B4882" s="10">
        <v>7.2485530000000002</v>
      </c>
      <c r="C4882" s="2">
        <v>5.1168659999999999</v>
      </c>
    </row>
    <row r="4883" spans="1:3" ht="12.95" customHeight="1" x14ac:dyDescent="0.2">
      <c r="A4883" s="9">
        <v>40308</v>
      </c>
      <c r="B4883" s="10">
        <v>7.2485530000000002</v>
      </c>
      <c r="C4883" s="2">
        <v>5.1168659999999999</v>
      </c>
    </row>
    <row r="4884" spans="1:3" ht="12.95" customHeight="1" x14ac:dyDescent="0.2">
      <c r="A4884" s="9">
        <v>40309</v>
      </c>
      <c r="B4884" s="10">
        <v>7.263471</v>
      </c>
      <c r="C4884" s="2">
        <v>5.091456</v>
      </c>
    </row>
    <row r="4885" spans="1:3" ht="12.95" customHeight="1" x14ac:dyDescent="0.2">
      <c r="A4885" s="9">
        <v>40310</v>
      </c>
      <c r="B4885" s="10">
        <v>7.2665759999999997</v>
      </c>
      <c r="C4885" s="2">
        <v>5.1583560000000004</v>
      </c>
    </row>
    <row r="4886" spans="1:3" ht="12.95" customHeight="1" x14ac:dyDescent="0.2">
      <c r="A4886" s="9">
        <v>40311</v>
      </c>
      <c r="B4886" s="10">
        <v>7.2546429999999997</v>
      </c>
      <c r="C4886" s="2">
        <v>5.1506160000000003</v>
      </c>
    </row>
    <row r="4887" spans="1:3" ht="12.95" customHeight="1" x14ac:dyDescent="0.2">
      <c r="A4887" s="9">
        <v>40312</v>
      </c>
      <c r="B4887" s="10">
        <v>7.2573590000000001</v>
      </c>
      <c r="C4887" s="2">
        <v>5.174957</v>
      </c>
    </row>
    <row r="4888" spans="1:3" ht="12.95" customHeight="1" x14ac:dyDescent="0.2">
      <c r="A4888" s="9">
        <v>40313</v>
      </c>
      <c r="B4888" s="10">
        <v>7.2500580000000001</v>
      </c>
      <c r="C4888" s="2">
        <v>5.1760250000000001</v>
      </c>
    </row>
    <row r="4889" spans="1:3" ht="12.95" customHeight="1" x14ac:dyDescent="0.2">
      <c r="A4889" s="9">
        <v>40314</v>
      </c>
      <c r="B4889" s="10">
        <v>7.2500580000000001</v>
      </c>
      <c r="C4889" s="2">
        <v>5.1760250000000001</v>
      </c>
    </row>
    <row r="4890" spans="1:3" ht="12.95" customHeight="1" x14ac:dyDescent="0.2">
      <c r="A4890" s="9">
        <v>40315</v>
      </c>
      <c r="B4890" s="10">
        <v>7.2500580000000001</v>
      </c>
      <c r="C4890" s="2">
        <v>5.1760250000000001</v>
      </c>
    </row>
    <row r="4891" spans="1:3" ht="12.95" customHeight="1" x14ac:dyDescent="0.2">
      <c r="A4891" s="9">
        <v>40316</v>
      </c>
      <c r="B4891" s="10">
        <v>7.2473340000000004</v>
      </c>
      <c r="C4891" s="2">
        <v>5.1759279999999999</v>
      </c>
    </row>
    <row r="4892" spans="1:3" ht="12.95" customHeight="1" x14ac:dyDescent="0.2">
      <c r="A4892" s="9">
        <v>40317</v>
      </c>
      <c r="B4892" s="10">
        <v>7.2461890000000002</v>
      </c>
      <c r="C4892" s="2">
        <v>5.1703099999999997</v>
      </c>
    </row>
    <row r="4893" spans="1:3" ht="12.95" customHeight="1" x14ac:dyDescent="0.2">
      <c r="A4893" s="9">
        <v>40318</v>
      </c>
      <c r="B4893" s="10">
        <v>7.2524949999999997</v>
      </c>
      <c r="C4893" s="2">
        <v>5.1792439999999997</v>
      </c>
    </row>
    <row r="4894" spans="1:3" ht="12.95" customHeight="1" x14ac:dyDescent="0.2">
      <c r="A4894" s="9">
        <v>40319</v>
      </c>
      <c r="B4894" s="10">
        <v>7.2544880000000003</v>
      </c>
      <c r="C4894" s="2">
        <v>5.100892</v>
      </c>
    </row>
    <row r="4895" spans="1:3" ht="12.95" customHeight="1" x14ac:dyDescent="0.2">
      <c r="A4895" s="9">
        <v>40320</v>
      </c>
      <c r="B4895" s="10">
        <v>7.2648539999999997</v>
      </c>
      <c r="C4895" s="2">
        <v>5.049245</v>
      </c>
    </row>
    <row r="4896" spans="1:3" ht="12.95" customHeight="1" x14ac:dyDescent="0.2">
      <c r="A4896" s="9">
        <v>40321</v>
      </c>
      <c r="B4896" s="10">
        <v>7.2648539999999997</v>
      </c>
      <c r="C4896" s="2">
        <v>5.049245</v>
      </c>
    </row>
    <row r="4897" spans="1:3" ht="12.95" customHeight="1" x14ac:dyDescent="0.2">
      <c r="A4897" s="9">
        <v>40322</v>
      </c>
      <c r="B4897" s="10">
        <v>7.2648539999999997</v>
      </c>
      <c r="C4897" s="2">
        <v>5.049245</v>
      </c>
    </row>
    <row r="4898" spans="1:3" ht="12.95" customHeight="1" x14ac:dyDescent="0.2">
      <c r="A4898" s="9">
        <v>40323</v>
      </c>
      <c r="B4898" s="10">
        <v>7.2680730000000002</v>
      </c>
      <c r="C4898" s="2">
        <v>5.0483250000000002</v>
      </c>
    </row>
    <row r="4899" spans="1:3" ht="12.95" customHeight="1" x14ac:dyDescent="0.2">
      <c r="A4899" s="9">
        <v>40324</v>
      </c>
      <c r="B4899" s="10">
        <v>7.2634860000000003</v>
      </c>
      <c r="C4899" s="2">
        <v>5.0989719999999998</v>
      </c>
    </row>
    <row r="4900" spans="1:3" ht="12.95" customHeight="1" x14ac:dyDescent="0.2">
      <c r="A4900" s="9">
        <v>40325</v>
      </c>
      <c r="B4900" s="10">
        <v>7.2645169999999997</v>
      </c>
      <c r="C4900" s="2">
        <v>5.1093799999999998</v>
      </c>
    </row>
    <row r="4901" spans="1:3" ht="12.95" customHeight="1" x14ac:dyDescent="0.2">
      <c r="A4901" s="9">
        <v>40326</v>
      </c>
      <c r="B4901" s="10">
        <v>7.2724380000000002</v>
      </c>
      <c r="C4901" s="2">
        <v>5.1333650000000004</v>
      </c>
    </row>
    <row r="4902" spans="1:3" ht="12.95" customHeight="1" x14ac:dyDescent="0.2">
      <c r="A4902" s="9">
        <v>40327</v>
      </c>
      <c r="B4902" s="10">
        <v>7.2631199999999998</v>
      </c>
      <c r="C4902" s="2">
        <v>5.0904959999999999</v>
      </c>
    </row>
    <row r="4903" spans="1:3" ht="12.95" customHeight="1" x14ac:dyDescent="0.2">
      <c r="A4903" s="9">
        <v>40328</v>
      </c>
      <c r="B4903" s="10">
        <v>7.2631199999999998</v>
      </c>
      <c r="C4903" s="2">
        <v>5.0904959999999999</v>
      </c>
    </row>
    <row r="4904" spans="1:3" ht="12.95" customHeight="1" x14ac:dyDescent="0.2">
      <c r="A4904" s="9">
        <v>40329</v>
      </c>
      <c r="B4904" s="10">
        <v>7.2631199999999998</v>
      </c>
      <c r="C4904" s="2">
        <v>5.0904959999999999</v>
      </c>
    </row>
    <row r="4905" spans="1:3" ht="12.95" customHeight="1" x14ac:dyDescent="0.2">
      <c r="A4905" s="9">
        <v>40330</v>
      </c>
      <c r="B4905" s="10">
        <v>7.2662849999999999</v>
      </c>
      <c r="C4905" s="2">
        <v>5.1081089999999998</v>
      </c>
    </row>
    <row r="4906" spans="1:3" ht="12.95" customHeight="1" x14ac:dyDescent="0.2">
      <c r="A4906" s="9">
        <v>40331</v>
      </c>
      <c r="B4906" s="10">
        <v>7.265498</v>
      </c>
      <c r="C4906" s="2">
        <v>5.1197929999999996</v>
      </c>
    </row>
    <row r="4907" spans="1:3" ht="12.95" customHeight="1" x14ac:dyDescent="0.2">
      <c r="A4907" s="9">
        <v>40332</v>
      </c>
      <c r="B4907" s="10">
        <v>7.2544250000000003</v>
      </c>
      <c r="C4907" s="2">
        <v>5.1315169999999997</v>
      </c>
    </row>
    <row r="4908" spans="1:3" ht="12.95" customHeight="1" x14ac:dyDescent="0.2">
      <c r="A4908" s="9">
        <v>40333</v>
      </c>
      <c r="B4908" s="10">
        <v>7.2544250000000003</v>
      </c>
      <c r="C4908" s="2">
        <v>5.1315169999999997</v>
      </c>
    </row>
    <row r="4909" spans="1:3" ht="12.95" customHeight="1" x14ac:dyDescent="0.2">
      <c r="A4909" s="9">
        <v>40334</v>
      </c>
      <c r="B4909" s="10">
        <v>7.2603580000000001</v>
      </c>
      <c r="C4909" s="2">
        <v>5.162738</v>
      </c>
    </row>
    <row r="4910" spans="1:3" ht="12.95" customHeight="1" x14ac:dyDescent="0.2">
      <c r="A4910" s="9">
        <v>40335</v>
      </c>
      <c r="B4910" s="10">
        <v>7.2603580000000001</v>
      </c>
      <c r="C4910" s="2">
        <v>5.162738</v>
      </c>
    </row>
    <row r="4911" spans="1:3" ht="12.95" customHeight="1" x14ac:dyDescent="0.2">
      <c r="A4911" s="9">
        <v>40336</v>
      </c>
      <c r="B4911" s="10">
        <v>7.2603580000000001</v>
      </c>
      <c r="C4911" s="2">
        <v>5.162738</v>
      </c>
    </row>
    <row r="4912" spans="1:3" ht="12.95" customHeight="1" x14ac:dyDescent="0.2">
      <c r="A4912" s="9">
        <v>40337</v>
      </c>
      <c r="B4912" s="10">
        <v>7.2575390000000004</v>
      </c>
      <c r="C4912" s="2">
        <v>5.2107549999999998</v>
      </c>
    </row>
    <row r="4913" spans="1:3" ht="12.95" customHeight="1" x14ac:dyDescent="0.2">
      <c r="A4913" s="9">
        <v>40338</v>
      </c>
      <c r="B4913" s="10">
        <v>7.2561679999999997</v>
      </c>
      <c r="C4913" s="2">
        <v>5.2531439999999998</v>
      </c>
    </row>
    <row r="4914" spans="1:3" ht="12.95" customHeight="1" x14ac:dyDescent="0.2">
      <c r="A4914" s="9">
        <v>40339</v>
      </c>
      <c r="B4914" s="10">
        <v>7.2475250000000004</v>
      </c>
      <c r="C4914" s="2">
        <v>5.2674789999999998</v>
      </c>
    </row>
    <row r="4915" spans="1:3" ht="12.95" customHeight="1" x14ac:dyDescent="0.2">
      <c r="A4915" s="9">
        <v>40340</v>
      </c>
      <c r="B4915" s="10">
        <v>7.2405119999999998</v>
      </c>
      <c r="C4915" s="2">
        <v>5.2482689999999996</v>
      </c>
    </row>
    <row r="4916" spans="1:3" ht="12.95" customHeight="1" x14ac:dyDescent="0.2">
      <c r="A4916" s="9">
        <v>40341</v>
      </c>
      <c r="B4916" s="10">
        <v>7.2364050000000004</v>
      </c>
      <c r="C4916" s="2">
        <v>5.2263510000000002</v>
      </c>
    </row>
    <row r="4917" spans="1:3" ht="12.95" customHeight="1" x14ac:dyDescent="0.2">
      <c r="A4917" s="9">
        <v>40342</v>
      </c>
      <c r="B4917" s="10">
        <v>7.2364050000000004</v>
      </c>
      <c r="C4917" s="2">
        <v>5.2263510000000002</v>
      </c>
    </row>
    <row r="4918" spans="1:3" ht="12.95" customHeight="1" x14ac:dyDescent="0.2">
      <c r="A4918" s="9">
        <v>40343</v>
      </c>
      <c r="B4918" s="10">
        <v>7.2364050000000004</v>
      </c>
      <c r="C4918" s="2">
        <v>5.2263510000000002</v>
      </c>
    </row>
    <row r="4919" spans="1:3" ht="12.95" customHeight="1" x14ac:dyDescent="0.2">
      <c r="A4919" s="9">
        <v>40344</v>
      </c>
      <c r="B4919" s="10">
        <v>7.2344879999999998</v>
      </c>
      <c r="C4919" s="2">
        <v>5.2031700000000001</v>
      </c>
    </row>
    <row r="4920" spans="1:3" ht="12.95" customHeight="1" x14ac:dyDescent="0.2">
      <c r="A4920" s="9">
        <v>40345</v>
      </c>
      <c r="B4920" s="10">
        <v>7.2268809999999997</v>
      </c>
      <c r="C4920" s="2">
        <v>5.1698130000000004</v>
      </c>
    </row>
    <row r="4921" spans="1:3" ht="12.95" customHeight="1" x14ac:dyDescent="0.2">
      <c r="A4921" s="9">
        <v>40346</v>
      </c>
      <c r="B4921" s="10">
        <v>7.2159940000000002</v>
      </c>
      <c r="C4921" s="2">
        <v>5.1868850000000002</v>
      </c>
    </row>
    <row r="4922" spans="1:3" ht="12.95" customHeight="1" x14ac:dyDescent="0.2">
      <c r="A4922" s="9">
        <v>40347</v>
      </c>
      <c r="B4922" s="10">
        <v>7.2083139999999997</v>
      </c>
      <c r="C4922" s="2">
        <v>5.2294790000000004</v>
      </c>
    </row>
    <row r="4923" spans="1:3" ht="12.95" customHeight="1" x14ac:dyDescent="0.2">
      <c r="A4923" s="9">
        <v>40348</v>
      </c>
      <c r="B4923" s="10">
        <v>7.2110919999999998</v>
      </c>
      <c r="C4923" s="2">
        <v>5.2471019999999999</v>
      </c>
    </row>
    <row r="4924" spans="1:3" ht="12.95" customHeight="1" x14ac:dyDescent="0.2">
      <c r="A4924" s="9">
        <v>40349</v>
      </c>
      <c r="B4924" s="10">
        <v>7.2110919999999998</v>
      </c>
      <c r="C4924" s="2">
        <v>5.2471019999999999</v>
      </c>
    </row>
    <row r="4925" spans="1:3" ht="12.95" customHeight="1" x14ac:dyDescent="0.2">
      <c r="A4925" s="9">
        <v>40350</v>
      </c>
      <c r="B4925" s="10">
        <v>7.2110919999999998</v>
      </c>
      <c r="C4925" s="2">
        <v>5.2471019999999999</v>
      </c>
    </row>
    <row r="4926" spans="1:3" ht="12.95" customHeight="1" x14ac:dyDescent="0.2">
      <c r="A4926" s="9">
        <v>40351</v>
      </c>
      <c r="B4926" s="10">
        <v>7.2008049999999999</v>
      </c>
      <c r="C4926" s="2">
        <v>5.2358070000000003</v>
      </c>
    </row>
    <row r="4927" spans="1:3" ht="12.95" customHeight="1" x14ac:dyDescent="0.2">
      <c r="A4927" s="9">
        <v>40352</v>
      </c>
      <c r="B4927" s="10">
        <v>7.2008049999999999</v>
      </c>
      <c r="C4927" s="2">
        <v>5.2358070000000003</v>
      </c>
    </row>
    <row r="4928" spans="1:3" ht="12.95" customHeight="1" x14ac:dyDescent="0.2">
      <c r="A4928" s="9">
        <v>40353</v>
      </c>
      <c r="B4928" s="10">
        <v>7.1975220000000002</v>
      </c>
      <c r="C4928" s="2">
        <v>5.2926849999999996</v>
      </c>
    </row>
    <row r="4929" spans="1:3" ht="12.95" customHeight="1" x14ac:dyDescent="0.2">
      <c r="A4929" s="9">
        <v>40354</v>
      </c>
      <c r="B4929" s="10">
        <v>7.1919459999999997</v>
      </c>
      <c r="C4929" s="2">
        <v>5.2987149999999996</v>
      </c>
    </row>
    <row r="4930" spans="1:3" ht="12.95" customHeight="1" x14ac:dyDescent="0.2">
      <c r="A4930" s="9">
        <v>40355</v>
      </c>
      <c r="B4930" s="10">
        <v>7.1919459999999997</v>
      </c>
      <c r="C4930" s="2">
        <v>5.2987149999999996</v>
      </c>
    </row>
    <row r="4931" spans="1:3" ht="12.95" customHeight="1" x14ac:dyDescent="0.2">
      <c r="A4931" s="9">
        <v>40356</v>
      </c>
      <c r="B4931" s="10">
        <v>7.1919459999999997</v>
      </c>
      <c r="C4931" s="2">
        <v>5.2987149999999996</v>
      </c>
    </row>
    <row r="4932" spans="1:3" ht="12.95" customHeight="1" x14ac:dyDescent="0.2">
      <c r="A4932" s="9">
        <v>40357</v>
      </c>
      <c r="B4932" s="10">
        <v>7.1919459999999997</v>
      </c>
      <c r="C4932" s="2">
        <v>5.2987149999999996</v>
      </c>
    </row>
    <row r="4933" spans="1:3" ht="12.95" customHeight="1" x14ac:dyDescent="0.2">
      <c r="A4933" s="9">
        <v>40358</v>
      </c>
      <c r="B4933" s="10">
        <v>7.1931580000000004</v>
      </c>
      <c r="C4933" s="2">
        <v>5.3544419999999997</v>
      </c>
    </row>
    <row r="4934" spans="1:3" ht="12.95" customHeight="1" x14ac:dyDescent="0.2">
      <c r="A4934" s="9">
        <v>40359</v>
      </c>
      <c r="B4934" s="10">
        <v>7.1934550000000002</v>
      </c>
      <c r="C4934" s="2">
        <v>5.4220660000000001</v>
      </c>
    </row>
    <row r="4935" spans="1:3" ht="12.95" customHeight="1" x14ac:dyDescent="0.2">
      <c r="A4935" s="9">
        <v>40360</v>
      </c>
      <c r="B4935" s="10">
        <v>7.188618</v>
      </c>
      <c r="C4935" s="2">
        <v>5.4261910000000002</v>
      </c>
    </row>
    <row r="4936" spans="1:3" ht="12.95" customHeight="1" x14ac:dyDescent="0.2">
      <c r="A4936" s="9">
        <v>40361</v>
      </c>
      <c r="B4936" s="10">
        <v>7.198798</v>
      </c>
      <c r="C4936" s="2">
        <v>5.4722900000000001</v>
      </c>
    </row>
    <row r="4937" spans="1:3" ht="12.95" customHeight="1" x14ac:dyDescent="0.2">
      <c r="A4937" s="9">
        <v>40362</v>
      </c>
      <c r="B4937" s="10">
        <v>7.1896839999999997</v>
      </c>
      <c r="C4937" s="2">
        <v>5.3960400000000002</v>
      </c>
    </row>
    <row r="4938" spans="1:3" ht="12.95" customHeight="1" x14ac:dyDescent="0.2">
      <c r="A4938" s="9">
        <v>40363</v>
      </c>
      <c r="B4938" s="10">
        <v>7.1896839999999997</v>
      </c>
      <c r="C4938" s="2">
        <v>5.3960400000000002</v>
      </c>
    </row>
    <row r="4939" spans="1:3" ht="12.95" customHeight="1" x14ac:dyDescent="0.2">
      <c r="A4939" s="9">
        <v>40364</v>
      </c>
      <c r="B4939" s="10">
        <v>7.1896839999999997</v>
      </c>
      <c r="C4939" s="2">
        <v>5.3960400000000002</v>
      </c>
    </row>
    <row r="4940" spans="1:3" ht="12.95" customHeight="1" x14ac:dyDescent="0.2">
      <c r="A4940" s="9">
        <v>40365</v>
      </c>
      <c r="B4940" s="10">
        <v>7.1927199999999996</v>
      </c>
      <c r="C4940" s="2">
        <v>5.4011560000000003</v>
      </c>
    </row>
    <row r="4941" spans="1:3" ht="12.95" customHeight="1" x14ac:dyDescent="0.2">
      <c r="A4941" s="9">
        <v>40366</v>
      </c>
      <c r="B4941" s="10">
        <v>7.1878989999999998</v>
      </c>
      <c r="C4941" s="2">
        <v>5.3761400000000004</v>
      </c>
    </row>
    <row r="4942" spans="1:3" ht="12.95" customHeight="1" x14ac:dyDescent="0.2">
      <c r="A4942" s="9">
        <v>40367</v>
      </c>
      <c r="B4942" s="10">
        <v>7.190652</v>
      </c>
      <c r="C4942" s="2">
        <v>5.4012260000000003</v>
      </c>
    </row>
    <row r="4943" spans="1:3" ht="12.95" customHeight="1" x14ac:dyDescent="0.2">
      <c r="A4943" s="9">
        <v>40368</v>
      </c>
      <c r="B4943" s="10">
        <v>7.1887569999999998</v>
      </c>
      <c r="C4943" s="2">
        <v>5.3957490000000004</v>
      </c>
    </row>
    <row r="4944" spans="1:3" ht="12.95" customHeight="1" x14ac:dyDescent="0.2">
      <c r="A4944" s="9">
        <v>40369</v>
      </c>
      <c r="B4944" s="10">
        <v>7.1849509999999999</v>
      </c>
      <c r="C4944" s="2">
        <v>5.3739350000000004</v>
      </c>
    </row>
    <row r="4945" spans="1:3" ht="12.95" customHeight="1" x14ac:dyDescent="0.2">
      <c r="A4945" s="9">
        <v>40370</v>
      </c>
      <c r="B4945" s="10">
        <v>7.1849509999999999</v>
      </c>
      <c r="C4945" s="2">
        <v>5.3739350000000004</v>
      </c>
    </row>
    <row r="4946" spans="1:3" ht="12.95" customHeight="1" x14ac:dyDescent="0.2">
      <c r="A4946" s="9">
        <v>40371</v>
      </c>
      <c r="B4946" s="10">
        <v>7.1849509999999999</v>
      </c>
      <c r="C4946" s="2">
        <v>5.3739350000000004</v>
      </c>
    </row>
    <row r="4947" spans="1:3" ht="12.95" customHeight="1" x14ac:dyDescent="0.2">
      <c r="A4947" s="9">
        <v>40372</v>
      </c>
      <c r="B4947" s="10">
        <v>7.1940689999999998</v>
      </c>
      <c r="C4947" s="2">
        <v>5.3671059999999997</v>
      </c>
    </row>
    <row r="4948" spans="1:3" ht="12.95" customHeight="1" x14ac:dyDescent="0.2">
      <c r="A4948" s="9">
        <v>40373</v>
      </c>
      <c r="B4948" s="10">
        <v>7.2132820000000004</v>
      </c>
      <c r="C4948" s="2">
        <v>5.406447</v>
      </c>
    </row>
    <row r="4949" spans="1:3" ht="12.95" customHeight="1" x14ac:dyDescent="0.2">
      <c r="A4949" s="9">
        <v>40374</v>
      </c>
      <c r="B4949" s="10">
        <v>7.1990569999999998</v>
      </c>
      <c r="C4949" s="2">
        <v>5.352061</v>
      </c>
    </row>
    <row r="4950" spans="1:3" ht="12.95" customHeight="1" x14ac:dyDescent="0.2">
      <c r="A4950" s="9">
        <v>40375</v>
      </c>
      <c r="B4950" s="10">
        <v>7.2034779999999996</v>
      </c>
      <c r="C4950" s="2">
        <v>5.3737250000000003</v>
      </c>
    </row>
    <row r="4951" spans="1:3" ht="12.95" customHeight="1" x14ac:dyDescent="0.2">
      <c r="A4951" s="9">
        <v>40376</v>
      </c>
      <c r="B4951" s="10">
        <v>7.209416</v>
      </c>
      <c r="C4951" s="2">
        <v>5.3339860000000003</v>
      </c>
    </row>
    <row r="4952" spans="1:3" ht="12.95" customHeight="1" x14ac:dyDescent="0.2">
      <c r="A4952" s="9">
        <v>40377</v>
      </c>
      <c r="B4952" s="10">
        <v>7.209416</v>
      </c>
      <c r="C4952" s="2">
        <v>5.3339860000000003</v>
      </c>
    </row>
    <row r="4953" spans="1:3" ht="12.95" customHeight="1" x14ac:dyDescent="0.2">
      <c r="A4953" s="9">
        <v>40378</v>
      </c>
      <c r="B4953" s="10">
        <v>7.209416</v>
      </c>
      <c r="C4953" s="2">
        <v>5.3339860000000003</v>
      </c>
    </row>
    <row r="4954" spans="1:3" ht="12.95" customHeight="1" x14ac:dyDescent="0.2">
      <c r="A4954" s="9">
        <v>40379</v>
      </c>
      <c r="B4954" s="10">
        <v>7.2262630000000003</v>
      </c>
      <c r="C4954" s="2">
        <v>5.2974579999999998</v>
      </c>
    </row>
    <row r="4955" spans="1:3" ht="12.95" customHeight="1" x14ac:dyDescent="0.2">
      <c r="A4955" s="9">
        <v>40380</v>
      </c>
      <c r="B4955" s="10">
        <v>7.2150030000000003</v>
      </c>
      <c r="C4955" s="2">
        <v>5.2926960000000003</v>
      </c>
    </row>
    <row r="4956" spans="1:3" ht="12.95" customHeight="1" x14ac:dyDescent="0.2">
      <c r="A4956" s="9">
        <v>40381</v>
      </c>
      <c r="B4956" s="10">
        <v>7.2292740000000002</v>
      </c>
      <c r="C4956" s="2">
        <v>5.3546209999999999</v>
      </c>
    </row>
    <row r="4957" spans="1:3" ht="12.95" customHeight="1" x14ac:dyDescent="0.2">
      <c r="A4957" s="9">
        <v>40382</v>
      </c>
      <c r="B4957" s="10">
        <v>7.2337220000000002</v>
      </c>
      <c r="C4957" s="2">
        <v>5.4124369999999997</v>
      </c>
    </row>
    <row r="4958" spans="1:3" ht="12.95" customHeight="1" x14ac:dyDescent="0.2">
      <c r="A4958" s="9">
        <v>40383</v>
      </c>
      <c r="B4958" s="10">
        <v>7.2404479999999998</v>
      </c>
      <c r="C4958" s="2">
        <v>5.3644869999999996</v>
      </c>
    </row>
    <row r="4959" spans="1:3" ht="12.95" customHeight="1" x14ac:dyDescent="0.2">
      <c r="A4959" s="9">
        <v>40384</v>
      </c>
      <c r="B4959" s="10">
        <v>7.2404479999999998</v>
      </c>
      <c r="C4959" s="2">
        <v>5.3644869999999996</v>
      </c>
    </row>
    <row r="4960" spans="1:3" ht="12.95" customHeight="1" x14ac:dyDescent="0.2">
      <c r="A4960" s="9">
        <v>40385</v>
      </c>
      <c r="B4960" s="10">
        <v>7.2404479999999998</v>
      </c>
      <c r="C4960" s="2">
        <v>5.3644869999999996</v>
      </c>
    </row>
    <row r="4961" spans="1:3" ht="12.95" customHeight="1" x14ac:dyDescent="0.2">
      <c r="A4961" s="9">
        <v>40386</v>
      </c>
      <c r="B4961" s="10">
        <v>7.2411969999999997</v>
      </c>
      <c r="C4961" s="2">
        <v>5.3346080000000002</v>
      </c>
    </row>
    <row r="4962" spans="1:3" ht="12.95" customHeight="1" x14ac:dyDescent="0.2">
      <c r="A4962" s="9">
        <v>40387</v>
      </c>
      <c r="B4962" s="10">
        <v>7.239236</v>
      </c>
      <c r="C4962" s="2">
        <v>5.2714160000000003</v>
      </c>
    </row>
    <row r="4963" spans="1:3" ht="12.95" customHeight="1" x14ac:dyDescent="0.2">
      <c r="A4963" s="9">
        <v>40388</v>
      </c>
      <c r="B4963" s="10">
        <v>7.2420869999999997</v>
      </c>
      <c r="C4963" s="2">
        <v>5.2574129999999997</v>
      </c>
    </row>
    <row r="4964" spans="1:3" ht="12.95" customHeight="1" x14ac:dyDescent="0.2">
      <c r="A4964" s="9">
        <v>40389</v>
      </c>
      <c r="B4964" s="10">
        <v>7.2452439999999996</v>
      </c>
      <c r="C4964" s="2">
        <v>5.290044</v>
      </c>
    </row>
    <row r="4965" spans="1:3" ht="12.95" customHeight="1" x14ac:dyDescent="0.2">
      <c r="A4965" s="9">
        <v>40390</v>
      </c>
      <c r="B4965" s="10">
        <v>7.2485169999999997</v>
      </c>
      <c r="C4965" s="2">
        <v>5.3538050000000004</v>
      </c>
    </row>
    <row r="4966" spans="1:3" ht="12.95" customHeight="1" x14ac:dyDescent="0.2">
      <c r="A4966" s="9">
        <v>40391</v>
      </c>
      <c r="B4966" s="10">
        <v>7.2485169999999997</v>
      </c>
      <c r="C4966" s="2">
        <v>5.3538050000000004</v>
      </c>
    </row>
    <row r="4967" spans="1:3" ht="12.95" customHeight="1" x14ac:dyDescent="0.2">
      <c r="A4967" s="9">
        <v>40392</v>
      </c>
      <c r="B4967" s="10">
        <v>7.2485169999999997</v>
      </c>
      <c r="C4967" s="2">
        <v>5.3538050000000004</v>
      </c>
    </row>
    <row r="4968" spans="1:3" ht="12.95" customHeight="1" x14ac:dyDescent="0.2">
      <c r="A4968" s="9">
        <v>40393</v>
      </c>
      <c r="B4968" s="10">
        <v>7.2437849999999999</v>
      </c>
      <c r="C4968" s="2">
        <v>5.3025289999999998</v>
      </c>
    </row>
    <row r="4969" spans="1:3" ht="12.95" customHeight="1" x14ac:dyDescent="0.2">
      <c r="A4969" s="9">
        <v>40394</v>
      </c>
      <c r="B4969" s="10">
        <v>7.2293669999999999</v>
      </c>
      <c r="C4969" s="2">
        <v>5.2692180000000004</v>
      </c>
    </row>
    <row r="4970" spans="1:3" ht="12.95" customHeight="1" x14ac:dyDescent="0.2">
      <c r="A4970" s="9">
        <v>40395</v>
      </c>
      <c r="B4970" s="10">
        <v>7.2323040000000001</v>
      </c>
      <c r="C4970" s="2">
        <v>5.256799</v>
      </c>
    </row>
    <row r="4971" spans="1:3" ht="12.95" customHeight="1" x14ac:dyDescent="0.2">
      <c r="A4971" s="9">
        <v>40396</v>
      </c>
      <c r="B4971" s="10">
        <v>7.2323040000000001</v>
      </c>
      <c r="C4971" s="2">
        <v>5.256799</v>
      </c>
    </row>
    <row r="4972" spans="1:3" ht="12.95" customHeight="1" x14ac:dyDescent="0.2">
      <c r="A4972" s="9">
        <v>40397</v>
      </c>
      <c r="B4972" s="10">
        <v>7.2294999999999998</v>
      </c>
      <c r="C4972" s="2">
        <v>5.2391480000000001</v>
      </c>
    </row>
    <row r="4973" spans="1:3" ht="12.95" customHeight="1" x14ac:dyDescent="0.2">
      <c r="A4973" s="9">
        <v>40398</v>
      </c>
      <c r="B4973" s="10">
        <v>7.2294999999999998</v>
      </c>
      <c r="C4973" s="2">
        <v>5.2391480000000001</v>
      </c>
    </row>
    <row r="4974" spans="1:3" ht="12.95" customHeight="1" x14ac:dyDescent="0.2">
      <c r="A4974" s="9">
        <v>40399</v>
      </c>
      <c r="B4974" s="10">
        <v>7.2294999999999998</v>
      </c>
      <c r="C4974" s="2">
        <v>5.2391480000000001</v>
      </c>
    </row>
    <row r="4975" spans="1:3" ht="12.95" customHeight="1" x14ac:dyDescent="0.2">
      <c r="A4975" s="9">
        <v>40400</v>
      </c>
      <c r="B4975" s="10">
        <v>7.2219990000000003</v>
      </c>
      <c r="C4975" s="2">
        <v>5.235989</v>
      </c>
    </row>
    <row r="4976" spans="1:3" ht="12.95" customHeight="1" x14ac:dyDescent="0.2">
      <c r="A4976" s="9">
        <v>40401</v>
      </c>
      <c r="B4976" s="10">
        <v>7.216634</v>
      </c>
      <c r="C4976" s="2">
        <v>5.2113189999999996</v>
      </c>
    </row>
    <row r="4977" spans="1:3" ht="12.95" customHeight="1" x14ac:dyDescent="0.2">
      <c r="A4977" s="9">
        <v>40402</v>
      </c>
      <c r="B4977" s="10">
        <v>7.2171479999999999</v>
      </c>
      <c r="C4977" s="2">
        <v>5.253037</v>
      </c>
    </row>
    <row r="4978" spans="1:3" ht="12.95" customHeight="1" x14ac:dyDescent="0.2">
      <c r="A4978" s="9">
        <v>40403</v>
      </c>
      <c r="B4978" s="10">
        <v>7.2158439999999997</v>
      </c>
      <c r="C4978" s="2">
        <v>5.3229889999999997</v>
      </c>
    </row>
    <row r="4979" spans="1:3" ht="12.95" customHeight="1" x14ac:dyDescent="0.2">
      <c r="A4979" s="9">
        <v>40404</v>
      </c>
      <c r="B4979" s="10">
        <v>7.22492</v>
      </c>
      <c r="C4979" s="2">
        <v>5.3470399999999998</v>
      </c>
    </row>
    <row r="4980" spans="1:3" ht="12.95" customHeight="1" x14ac:dyDescent="0.2">
      <c r="A4980" s="9">
        <v>40405</v>
      </c>
      <c r="B4980" s="10">
        <v>7.22492</v>
      </c>
      <c r="C4980" s="2">
        <v>5.3470399999999998</v>
      </c>
    </row>
    <row r="4981" spans="1:3" ht="12.95" customHeight="1" x14ac:dyDescent="0.2">
      <c r="A4981" s="9">
        <v>40406</v>
      </c>
      <c r="B4981" s="10">
        <v>7.22492</v>
      </c>
      <c r="C4981" s="2">
        <v>5.3470399999999998</v>
      </c>
    </row>
    <row r="4982" spans="1:3" ht="12.95" customHeight="1" x14ac:dyDescent="0.2">
      <c r="A4982" s="9">
        <v>40407</v>
      </c>
      <c r="B4982" s="10">
        <v>7.2270849999999998</v>
      </c>
      <c r="C4982" s="2">
        <v>5.4232969999999998</v>
      </c>
    </row>
    <row r="4983" spans="1:3" ht="12.95" customHeight="1" x14ac:dyDescent="0.2">
      <c r="A4983" s="9">
        <v>40408</v>
      </c>
      <c r="B4983" s="10">
        <v>7.2288889999999997</v>
      </c>
      <c r="C4983" s="2">
        <v>5.3874560000000002</v>
      </c>
    </row>
    <row r="4984" spans="1:3" ht="12.95" customHeight="1" x14ac:dyDescent="0.2">
      <c r="A4984" s="9">
        <v>40409</v>
      </c>
      <c r="B4984" s="10">
        <v>7.2445310000000003</v>
      </c>
      <c r="C4984" s="2">
        <v>5.3999189999999997</v>
      </c>
    </row>
    <row r="4985" spans="1:3" ht="12.95" customHeight="1" x14ac:dyDescent="0.2">
      <c r="A4985" s="9">
        <v>40410</v>
      </c>
      <c r="B4985" s="10">
        <v>7.2633289999999997</v>
      </c>
      <c r="C4985" s="2">
        <v>5.4439580000000003</v>
      </c>
    </row>
    <row r="4986" spans="1:3" ht="12.95" customHeight="1" x14ac:dyDescent="0.2">
      <c r="A4986" s="9">
        <v>40411</v>
      </c>
      <c r="B4986" s="10">
        <v>7.2776300000000003</v>
      </c>
      <c r="C4986" s="2">
        <v>5.5217219999999996</v>
      </c>
    </row>
    <row r="4987" spans="1:3" ht="12.95" customHeight="1" x14ac:dyDescent="0.2">
      <c r="A4987" s="9">
        <v>40412</v>
      </c>
      <c r="B4987" s="10">
        <v>7.2776300000000003</v>
      </c>
      <c r="C4987" s="2">
        <v>5.5217219999999996</v>
      </c>
    </row>
    <row r="4988" spans="1:3" ht="12.95" customHeight="1" x14ac:dyDescent="0.2">
      <c r="A4988" s="9">
        <v>40413</v>
      </c>
      <c r="B4988" s="10">
        <v>7.2776300000000003</v>
      </c>
      <c r="C4988" s="2">
        <v>5.5217219999999996</v>
      </c>
    </row>
    <row r="4989" spans="1:3" ht="12.95" customHeight="1" x14ac:dyDescent="0.2">
      <c r="A4989" s="9">
        <v>40414</v>
      </c>
      <c r="B4989" s="10">
        <v>7.2785080000000004</v>
      </c>
      <c r="C4989" s="2">
        <v>5.5446850000000003</v>
      </c>
    </row>
    <row r="4990" spans="1:3" ht="12.95" customHeight="1" x14ac:dyDescent="0.2">
      <c r="A4990" s="9">
        <v>40415</v>
      </c>
      <c r="B4990" s="10">
        <v>7.2681259999999996</v>
      </c>
      <c r="C4990" s="2">
        <v>5.5199559999999996</v>
      </c>
    </row>
    <row r="4991" spans="1:3" ht="12.95" customHeight="1" x14ac:dyDescent="0.2">
      <c r="A4991" s="9">
        <v>40416</v>
      </c>
      <c r="B4991" s="10">
        <v>7.2743779999999996</v>
      </c>
      <c r="C4991" s="2">
        <v>5.5827920000000004</v>
      </c>
    </row>
    <row r="4992" spans="1:3" ht="12.95" customHeight="1" x14ac:dyDescent="0.2">
      <c r="A4992" s="9">
        <v>40417</v>
      </c>
      <c r="B4992" s="10">
        <v>7.2765420000000001</v>
      </c>
      <c r="C4992" s="2">
        <v>5.5694929999999996</v>
      </c>
    </row>
    <row r="4993" spans="1:3" ht="12.95" customHeight="1" x14ac:dyDescent="0.2">
      <c r="A4993" s="9">
        <v>40418</v>
      </c>
      <c r="B4993" s="10">
        <v>7.2741020000000001</v>
      </c>
      <c r="C4993" s="2">
        <v>5.590732</v>
      </c>
    </row>
    <row r="4994" spans="1:3" ht="12.95" customHeight="1" x14ac:dyDescent="0.2">
      <c r="A4994" s="9">
        <v>40419</v>
      </c>
      <c r="B4994" s="10">
        <v>7.2741020000000001</v>
      </c>
      <c r="C4994" s="2">
        <v>5.590732</v>
      </c>
    </row>
    <row r="4995" spans="1:3" ht="12.95" customHeight="1" x14ac:dyDescent="0.2">
      <c r="A4995" s="9">
        <v>40420</v>
      </c>
      <c r="B4995" s="10">
        <v>7.2741020000000001</v>
      </c>
      <c r="C4995" s="2">
        <v>5.590732</v>
      </c>
    </row>
    <row r="4996" spans="1:3" ht="12.95" customHeight="1" x14ac:dyDescent="0.2">
      <c r="A4996" s="9">
        <v>40421</v>
      </c>
      <c r="B4996" s="10">
        <v>7.2749759999999997</v>
      </c>
      <c r="C4996" s="2">
        <v>5.5623339999999999</v>
      </c>
    </row>
    <row r="4997" spans="1:3" ht="12.95" customHeight="1" x14ac:dyDescent="0.2">
      <c r="A4997" s="9">
        <v>40422</v>
      </c>
      <c r="B4997" s="10">
        <v>7.2719269999999998</v>
      </c>
      <c r="C4997" s="2">
        <v>5.6253789999999997</v>
      </c>
    </row>
    <row r="4998" spans="1:3" ht="12.95" customHeight="1" x14ac:dyDescent="0.2">
      <c r="A4998" s="9">
        <v>40423</v>
      </c>
      <c r="B4998" s="10">
        <v>7.2738120000000004</v>
      </c>
      <c r="C4998" s="2">
        <v>5.6099119999999996</v>
      </c>
    </row>
    <row r="4999" spans="1:3" ht="12.95" customHeight="1" x14ac:dyDescent="0.2">
      <c r="A4999" s="9">
        <v>40424</v>
      </c>
      <c r="B4999" s="10">
        <v>7.2775759999999998</v>
      </c>
      <c r="C4999" s="2">
        <v>5.6084899999999998</v>
      </c>
    </row>
    <row r="5000" spans="1:3" ht="12.95" customHeight="1" x14ac:dyDescent="0.2">
      <c r="A5000" s="9">
        <v>40425</v>
      </c>
      <c r="B5000" s="10">
        <v>7.2796200000000004</v>
      </c>
      <c r="C5000" s="2">
        <v>5.584244</v>
      </c>
    </row>
    <row r="5001" spans="1:3" ht="12.95" customHeight="1" x14ac:dyDescent="0.2">
      <c r="A5001" s="9">
        <v>40426</v>
      </c>
      <c r="B5001" s="10">
        <v>7.2796200000000004</v>
      </c>
      <c r="C5001" s="2">
        <v>5.584244</v>
      </c>
    </row>
    <row r="5002" spans="1:3" ht="12.95" customHeight="1" x14ac:dyDescent="0.2">
      <c r="A5002" s="9">
        <v>40427</v>
      </c>
      <c r="B5002" s="10">
        <v>7.2796200000000004</v>
      </c>
      <c r="C5002" s="2">
        <v>5.584244</v>
      </c>
    </row>
    <row r="5003" spans="1:3" ht="12.95" customHeight="1" x14ac:dyDescent="0.2">
      <c r="A5003" s="9">
        <v>40428</v>
      </c>
      <c r="B5003" s="10">
        <v>7.2838609999999999</v>
      </c>
      <c r="C5003" s="2">
        <v>5.5691269999999999</v>
      </c>
    </row>
    <row r="5004" spans="1:3" ht="12.95" customHeight="1" x14ac:dyDescent="0.2">
      <c r="A5004" s="9">
        <v>40429</v>
      </c>
      <c r="B5004" s="10">
        <v>7.289053</v>
      </c>
      <c r="C5004" s="2">
        <v>5.6394989999999998</v>
      </c>
    </row>
    <row r="5005" spans="1:3" ht="12.95" customHeight="1" x14ac:dyDescent="0.2">
      <c r="A5005" s="9">
        <v>40430</v>
      </c>
      <c r="B5005" s="10">
        <v>7.2820640000000001</v>
      </c>
      <c r="C5005" s="2">
        <v>5.6926699999999997</v>
      </c>
    </row>
    <row r="5006" spans="1:3" ht="12.95" customHeight="1" x14ac:dyDescent="0.2">
      <c r="A5006" s="9">
        <v>40431</v>
      </c>
      <c r="B5006" s="10">
        <v>7.2798230000000004</v>
      </c>
      <c r="C5006" s="2">
        <v>5.6380290000000004</v>
      </c>
    </row>
    <row r="5007" spans="1:3" ht="12.95" customHeight="1" x14ac:dyDescent="0.2">
      <c r="A5007" s="9">
        <v>40432</v>
      </c>
      <c r="B5007" s="10">
        <v>7.2851549999999996</v>
      </c>
      <c r="C5007" s="2">
        <v>5.5923509999999998</v>
      </c>
    </row>
    <row r="5008" spans="1:3" ht="12.95" customHeight="1" x14ac:dyDescent="0.2">
      <c r="A5008" s="9">
        <v>40433</v>
      </c>
      <c r="B5008" s="10">
        <v>7.2851549999999996</v>
      </c>
      <c r="C5008" s="2">
        <v>5.5923509999999998</v>
      </c>
    </row>
    <row r="5009" spans="1:3" ht="12.95" customHeight="1" x14ac:dyDescent="0.2">
      <c r="A5009" s="9">
        <v>40434</v>
      </c>
      <c r="B5009" s="10">
        <v>7.2851549999999996</v>
      </c>
      <c r="C5009" s="2">
        <v>5.5923509999999998</v>
      </c>
    </row>
    <row r="5010" spans="1:3" ht="12.95" customHeight="1" x14ac:dyDescent="0.2">
      <c r="A5010" s="9">
        <v>40435</v>
      </c>
      <c r="B5010" s="10">
        <v>7.2867189999999997</v>
      </c>
      <c r="C5010" s="2">
        <v>5.6177000000000001</v>
      </c>
    </row>
    <row r="5011" spans="1:3" ht="12.95" customHeight="1" x14ac:dyDescent="0.2">
      <c r="A5011" s="9">
        <v>40436</v>
      </c>
      <c r="B5011" s="10">
        <v>7.2828359999999996</v>
      </c>
      <c r="C5011" s="2">
        <v>5.6556930000000003</v>
      </c>
    </row>
    <row r="5012" spans="1:3" ht="12.95" customHeight="1" x14ac:dyDescent="0.2">
      <c r="A5012" s="9">
        <v>40437</v>
      </c>
      <c r="B5012" s="10">
        <v>7.281892</v>
      </c>
      <c r="C5012" s="2">
        <v>5.5911330000000001</v>
      </c>
    </row>
    <row r="5013" spans="1:3" ht="12.95" customHeight="1" x14ac:dyDescent="0.2">
      <c r="A5013" s="9">
        <v>40438</v>
      </c>
      <c r="B5013" s="10">
        <v>7.2813299999999996</v>
      </c>
      <c r="C5013" s="2">
        <v>5.5519100000000003</v>
      </c>
    </row>
    <row r="5014" spans="1:3" ht="12.95" customHeight="1" x14ac:dyDescent="0.2">
      <c r="A5014" s="9">
        <v>40439</v>
      </c>
      <c r="B5014" s="10">
        <v>7.2847340000000003</v>
      </c>
      <c r="C5014" s="2">
        <v>5.4595919999999998</v>
      </c>
    </row>
    <row r="5015" spans="1:3" ht="12.95" customHeight="1" x14ac:dyDescent="0.2">
      <c r="A5015" s="9">
        <v>40440</v>
      </c>
      <c r="B5015" s="10">
        <v>7.2847340000000003</v>
      </c>
      <c r="C5015" s="2">
        <v>5.4595919999999998</v>
      </c>
    </row>
    <row r="5016" spans="1:3" ht="12.95" customHeight="1" x14ac:dyDescent="0.2">
      <c r="A5016" s="9">
        <v>40441</v>
      </c>
      <c r="B5016" s="10">
        <v>7.2847340000000003</v>
      </c>
      <c r="C5016" s="2">
        <v>5.4595919999999998</v>
      </c>
    </row>
    <row r="5017" spans="1:3" ht="12.95" customHeight="1" x14ac:dyDescent="0.2">
      <c r="A5017" s="9">
        <v>40442</v>
      </c>
      <c r="B5017" s="10">
        <v>7.2788029999999999</v>
      </c>
      <c r="C5017" s="2">
        <v>5.5373169999999998</v>
      </c>
    </row>
    <row r="5018" spans="1:3" ht="12.95" customHeight="1" x14ac:dyDescent="0.2">
      <c r="A5018" s="9">
        <v>40443</v>
      </c>
      <c r="B5018" s="10">
        <v>7.2809970000000002</v>
      </c>
      <c r="C5018" s="2">
        <v>5.5259539999999996</v>
      </c>
    </row>
    <row r="5019" spans="1:3" ht="12.95" customHeight="1" x14ac:dyDescent="0.2">
      <c r="A5019" s="9">
        <v>40444</v>
      </c>
      <c r="B5019" s="10">
        <v>7.2803659999999999</v>
      </c>
      <c r="C5019" s="2">
        <v>5.4954450000000001</v>
      </c>
    </row>
    <row r="5020" spans="1:3" ht="12.95" customHeight="1" x14ac:dyDescent="0.2">
      <c r="A5020" s="9">
        <v>40445</v>
      </c>
      <c r="B5020" s="10">
        <v>7.2890370000000004</v>
      </c>
      <c r="C5020" s="2">
        <v>5.5316359999999998</v>
      </c>
    </row>
    <row r="5021" spans="1:3" ht="12.95" customHeight="1" x14ac:dyDescent="0.2">
      <c r="A5021" s="9">
        <v>40446</v>
      </c>
      <c r="B5021" s="10">
        <v>7.2842180000000001</v>
      </c>
      <c r="C5021" s="2">
        <v>5.5304970000000004</v>
      </c>
    </row>
    <row r="5022" spans="1:3" ht="12.95" customHeight="1" x14ac:dyDescent="0.2">
      <c r="A5022" s="9">
        <v>40447</v>
      </c>
      <c r="B5022" s="10">
        <v>7.2842180000000001</v>
      </c>
      <c r="C5022" s="2">
        <v>5.5304970000000004</v>
      </c>
    </row>
    <row r="5023" spans="1:3" ht="12.95" customHeight="1" x14ac:dyDescent="0.2">
      <c r="A5023" s="9">
        <v>40448</v>
      </c>
      <c r="B5023" s="10">
        <v>7.2842180000000001</v>
      </c>
      <c r="C5023" s="2">
        <v>5.5304970000000004</v>
      </c>
    </row>
    <row r="5024" spans="1:3" ht="12.95" customHeight="1" x14ac:dyDescent="0.2">
      <c r="A5024" s="9">
        <v>40449</v>
      </c>
      <c r="B5024" s="10">
        <v>7.2908739999999996</v>
      </c>
      <c r="C5024" s="2">
        <v>5.5017160000000001</v>
      </c>
    </row>
    <row r="5025" spans="1:3" ht="12.95" customHeight="1" x14ac:dyDescent="0.2">
      <c r="A5025" s="9">
        <v>40450</v>
      </c>
      <c r="B5025" s="10">
        <v>7.2870980000000003</v>
      </c>
      <c r="C5025" s="2">
        <v>5.4934779999999996</v>
      </c>
    </row>
    <row r="5026" spans="1:3" ht="12.95" customHeight="1" x14ac:dyDescent="0.2">
      <c r="A5026" s="9">
        <v>40451</v>
      </c>
      <c r="B5026" s="10">
        <v>7.2927429999999998</v>
      </c>
      <c r="C5026" s="2">
        <v>5.4902829999999998</v>
      </c>
    </row>
    <row r="5027" spans="1:3" ht="12.95" customHeight="1" x14ac:dyDescent="0.2">
      <c r="A5027" s="9">
        <v>40452</v>
      </c>
      <c r="B5027" s="10">
        <v>7.2928740000000003</v>
      </c>
      <c r="C5027" s="2">
        <v>5.4821270000000002</v>
      </c>
    </row>
    <row r="5028" spans="1:3" ht="12.95" customHeight="1" x14ac:dyDescent="0.2">
      <c r="A5028" s="9">
        <v>40453</v>
      </c>
      <c r="B5028" s="10">
        <v>7.2991859999999997</v>
      </c>
      <c r="C5028" s="2">
        <v>5.4269040000000004</v>
      </c>
    </row>
    <row r="5029" spans="1:3" ht="12.95" customHeight="1" x14ac:dyDescent="0.2">
      <c r="A5029" s="9">
        <v>40454</v>
      </c>
      <c r="B5029" s="10">
        <v>7.2991859999999997</v>
      </c>
      <c r="C5029" s="2">
        <v>5.4269040000000004</v>
      </c>
    </row>
    <row r="5030" spans="1:3" ht="12.95" customHeight="1" x14ac:dyDescent="0.2">
      <c r="A5030" s="9">
        <v>40455</v>
      </c>
      <c r="B5030" s="10">
        <v>7.2991859999999997</v>
      </c>
      <c r="C5030" s="2">
        <v>5.4269040000000004</v>
      </c>
    </row>
    <row r="5031" spans="1:3" ht="12.95" customHeight="1" x14ac:dyDescent="0.2">
      <c r="A5031" s="9">
        <v>40456</v>
      </c>
      <c r="B5031" s="10">
        <v>7.305148</v>
      </c>
      <c r="C5031" s="2">
        <v>5.4925920000000001</v>
      </c>
    </row>
    <row r="5032" spans="1:3" ht="12.95" customHeight="1" x14ac:dyDescent="0.2">
      <c r="A5032" s="9">
        <v>40457</v>
      </c>
      <c r="B5032" s="10">
        <v>7.2910370000000002</v>
      </c>
      <c r="C5032" s="2">
        <v>5.4704660000000001</v>
      </c>
    </row>
    <row r="5033" spans="1:3" ht="12.95" customHeight="1" x14ac:dyDescent="0.2">
      <c r="A5033" s="9">
        <v>40458</v>
      </c>
      <c r="B5033" s="10">
        <v>7.2985150000000001</v>
      </c>
      <c r="C5033" s="2">
        <v>5.4564260000000004</v>
      </c>
    </row>
    <row r="5034" spans="1:3" ht="12.95" customHeight="1" x14ac:dyDescent="0.2">
      <c r="A5034" s="9">
        <v>40459</v>
      </c>
      <c r="B5034" s="10">
        <v>7.3135969999999997</v>
      </c>
      <c r="C5034" s="2">
        <v>5.463616</v>
      </c>
    </row>
    <row r="5035" spans="1:3" ht="12.95" customHeight="1" x14ac:dyDescent="0.2">
      <c r="A5035" s="9">
        <v>40460</v>
      </c>
      <c r="B5035" s="10">
        <v>7.3135969999999997</v>
      </c>
      <c r="C5035" s="2">
        <v>5.463616</v>
      </c>
    </row>
    <row r="5036" spans="1:3" ht="12.95" customHeight="1" x14ac:dyDescent="0.2">
      <c r="A5036" s="9">
        <v>40461</v>
      </c>
      <c r="B5036" s="10">
        <v>7.3135969999999997</v>
      </c>
      <c r="C5036" s="2">
        <v>5.463616</v>
      </c>
    </row>
    <row r="5037" spans="1:3" ht="12.95" customHeight="1" x14ac:dyDescent="0.2">
      <c r="A5037" s="9">
        <v>40462</v>
      </c>
      <c r="B5037" s="10">
        <v>7.3135969999999997</v>
      </c>
      <c r="C5037" s="2">
        <v>5.463616</v>
      </c>
    </row>
    <row r="5038" spans="1:3" ht="12.95" customHeight="1" x14ac:dyDescent="0.2">
      <c r="A5038" s="9">
        <v>40463</v>
      </c>
      <c r="B5038" s="10">
        <v>7.3136010000000002</v>
      </c>
      <c r="C5038" s="2">
        <v>5.4457190000000004</v>
      </c>
    </row>
    <row r="5039" spans="1:3" ht="12.95" customHeight="1" x14ac:dyDescent="0.2">
      <c r="A5039" s="9">
        <v>40464</v>
      </c>
      <c r="B5039" s="10">
        <v>7.3159859999999997</v>
      </c>
      <c r="C5039" s="2">
        <v>5.4760369999999998</v>
      </c>
    </row>
    <row r="5040" spans="1:3" ht="12.95" customHeight="1" x14ac:dyDescent="0.2">
      <c r="A5040" s="9">
        <v>40465</v>
      </c>
      <c r="B5040" s="10">
        <v>7.3198949999999998</v>
      </c>
      <c r="C5040" s="2">
        <v>5.4642390000000001</v>
      </c>
    </row>
    <row r="5041" spans="1:3" ht="12.95" customHeight="1" x14ac:dyDescent="0.2">
      <c r="A5041" s="9">
        <v>40466</v>
      </c>
      <c r="B5041" s="10">
        <v>7.3273039999999998</v>
      </c>
      <c r="C5041" s="2">
        <v>5.4759019999999996</v>
      </c>
    </row>
    <row r="5042" spans="1:3" ht="12.95" customHeight="1" x14ac:dyDescent="0.2">
      <c r="A5042" s="9">
        <v>40467</v>
      </c>
      <c r="B5042" s="10">
        <v>7.3301629999999998</v>
      </c>
      <c r="C5042" s="2">
        <v>5.448315</v>
      </c>
    </row>
    <row r="5043" spans="1:3" ht="12.95" customHeight="1" x14ac:dyDescent="0.2">
      <c r="A5043" s="9">
        <v>40468</v>
      </c>
      <c r="B5043" s="10">
        <v>7.3301629999999998</v>
      </c>
      <c r="C5043" s="2">
        <v>5.448315</v>
      </c>
    </row>
    <row r="5044" spans="1:3" ht="12.95" customHeight="1" x14ac:dyDescent="0.2">
      <c r="A5044" s="9">
        <v>40469</v>
      </c>
      <c r="B5044" s="10">
        <v>7.3301629999999998</v>
      </c>
      <c r="C5044" s="2">
        <v>5.448315</v>
      </c>
    </row>
    <row r="5045" spans="1:3" ht="12.95" customHeight="1" x14ac:dyDescent="0.2">
      <c r="A5045" s="9">
        <v>40470</v>
      </c>
      <c r="B5045" s="10">
        <v>7.3262669999999996</v>
      </c>
      <c r="C5045" s="2">
        <v>5.4751269999999996</v>
      </c>
    </row>
    <row r="5046" spans="1:3" ht="12.95" customHeight="1" x14ac:dyDescent="0.2">
      <c r="A5046" s="9">
        <v>40471</v>
      </c>
      <c r="B5046" s="10">
        <v>7.3348380000000004</v>
      </c>
      <c r="C5046" s="2">
        <v>5.4934380000000003</v>
      </c>
    </row>
    <row r="5047" spans="1:3" ht="12.95" customHeight="1" x14ac:dyDescent="0.2">
      <c r="A5047" s="9">
        <v>40472</v>
      </c>
      <c r="B5047" s="10">
        <v>7.3340829999999997</v>
      </c>
      <c r="C5047" s="2">
        <v>5.4957529999999997</v>
      </c>
    </row>
    <row r="5048" spans="1:3" ht="12.95" customHeight="1" x14ac:dyDescent="0.2">
      <c r="A5048" s="9">
        <v>40473</v>
      </c>
      <c r="B5048" s="10">
        <v>7.3261609999999999</v>
      </c>
      <c r="C5048" s="2">
        <v>5.4275900000000004</v>
      </c>
    </row>
    <row r="5049" spans="1:3" ht="12.95" customHeight="1" x14ac:dyDescent="0.2">
      <c r="A5049" s="9">
        <v>40474</v>
      </c>
      <c r="B5049" s="10">
        <v>7.3409560000000003</v>
      </c>
      <c r="C5049" s="2">
        <v>5.4180799999999998</v>
      </c>
    </row>
    <row r="5050" spans="1:3" ht="12.95" customHeight="1" x14ac:dyDescent="0.2">
      <c r="A5050" s="9">
        <v>40475</v>
      </c>
      <c r="B5050" s="10">
        <v>7.3409560000000003</v>
      </c>
      <c r="C5050" s="2">
        <v>5.4180799999999998</v>
      </c>
    </row>
    <row r="5051" spans="1:3" ht="12.95" customHeight="1" x14ac:dyDescent="0.2">
      <c r="A5051" s="9">
        <v>40476</v>
      </c>
      <c r="B5051" s="10">
        <v>7.3409560000000003</v>
      </c>
      <c r="C5051" s="2">
        <v>5.4180799999999998</v>
      </c>
    </row>
    <row r="5052" spans="1:3" ht="12.95" customHeight="1" x14ac:dyDescent="0.2">
      <c r="A5052" s="9">
        <v>40477</v>
      </c>
      <c r="B5052" s="10">
        <v>7.3312679999999997</v>
      </c>
      <c r="C5052" s="2">
        <v>5.3839079999999999</v>
      </c>
    </row>
    <row r="5053" spans="1:3" ht="12.95" customHeight="1" x14ac:dyDescent="0.2">
      <c r="A5053" s="9">
        <v>40478</v>
      </c>
      <c r="B5053" s="10">
        <v>7.3369840000000002</v>
      </c>
      <c r="C5053" s="2">
        <v>5.4119520000000003</v>
      </c>
    </row>
    <row r="5054" spans="1:3" ht="12.95" customHeight="1" x14ac:dyDescent="0.2">
      <c r="A5054" s="9">
        <v>40479</v>
      </c>
      <c r="B5054" s="10">
        <v>7.3326180000000001</v>
      </c>
      <c r="C5054" s="2">
        <v>5.3640220000000003</v>
      </c>
    </row>
    <row r="5055" spans="1:3" ht="12.95" customHeight="1" x14ac:dyDescent="0.2">
      <c r="A5055" s="9">
        <v>40480</v>
      </c>
      <c r="B5055" s="10">
        <v>7.3414469999999996</v>
      </c>
      <c r="C5055" s="2">
        <v>5.3830819999999999</v>
      </c>
    </row>
    <row r="5056" spans="1:3" ht="12.95" customHeight="1" x14ac:dyDescent="0.2">
      <c r="A5056" s="9">
        <v>40481</v>
      </c>
      <c r="B5056" s="10">
        <v>7.3392730000000004</v>
      </c>
      <c r="C5056" s="2">
        <v>5.3743939999999997</v>
      </c>
    </row>
    <row r="5057" spans="1:3" ht="12.95" customHeight="1" x14ac:dyDescent="0.2">
      <c r="A5057" s="9">
        <v>40482</v>
      </c>
      <c r="B5057" s="10">
        <v>7.3392730000000004</v>
      </c>
      <c r="C5057" s="2">
        <v>5.3743939999999997</v>
      </c>
    </row>
    <row r="5058" spans="1:3" ht="12.95" customHeight="1" x14ac:dyDescent="0.2">
      <c r="A5058" s="9">
        <v>40483</v>
      </c>
      <c r="B5058" s="10">
        <v>7.3392730000000004</v>
      </c>
      <c r="C5058" s="2">
        <v>5.3743939999999997</v>
      </c>
    </row>
    <row r="5059" spans="1:3" ht="12.95" customHeight="1" x14ac:dyDescent="0.2">
      <c r="A5059" s="9">
        <v>40484</v>
      </c>
      <c r="B5059" s="10">
        <v>7.3392730000000004</v>
      </c>
      <c r="C5059" s="2">
        <v>5.3743939999999997</v>
      </c>
    </row>
    <row r="5060" spans="1:3" ht="12.95" customHeight="1" x14ac:dyDescent="0.2">
      <c r="A5060" s="9">
        <v>40485</v>
      </c>
      <c r="B5060" s="10">
        <v>7.3426960000000001</v>
      </c>
      <c r="C5060" s="2">
        <v>5.3467529999999996</v>
      </c>
    </row>
    <row r="5061" spans="1:3" ht="12.95" customHeight="1" x14ac:dyDescent="0.2">
      <c r="A5061" s="9">
        <v>40486</v>
      </c>
      <c r="B5061" s="10">
        <v>7.3397870000000003</v>
      </c>
      <c r="C5061" s="2">
        <v>5.3376390000000002</v>
      </c>
    </row>
    <row r="5062" spans="1:3" ht="12.95" customHeight="1" x14ac:dyDescent="0.2">
      <c r="A5062" s="9">
        <v>40487</v>
      </c>
      <c r="B5062" s="10">
        <v>7.3425479999999999</v>
      </c>
      <c r="C5062" s="2">
        <v>5.3264769999999997</v>
      </c>
    </row>
    <row r="5063" spans="1:3" ht="12.95" customHeight="1" x14ac:dyDescent="0.2">
      <c r="A5063" s="9">
        <v>40488</v>
      </c>
      <c r="B5063" s="10">
        <v>7.3441749999999999</v>
      </c>
      <c r="C5063" s="2">
        <v>5.4288699999999999</v>
      </c>
    </row>
    <row r="5064" spans="1:3" ht="12.95" customHeight="1" x14ac:dyDescent="0.2">
      <c r="A5064" s="9">
        <v>40489</v>
      </c>
      <c r="B5064" s="10">
        <v>7.3441749999999999</v>
      </c>
      <c r="C5064" s="2">
        <v>5.4288699999999999</v>
      </c>
    </row>
    <row r="5065" spans="1:3" ht="12.95" customHeight="1" x14ac:dyDescent="0.2">
      <c r="A5065" s="9">
        <v>40490</v>
      </c>
      <c r="B5065" s="10">
        <v>7.3441749999999999</v>
      </c>
      <c r="C5065" s="2">
        <v>5.4288699999999999</v>
      </c>
    </row>
    <row r="5066" spans="1:3" ht="12.95" customHeight="1" x14ac:dyDescent="0.2">
      <c r="A5066" s="9">
        <v>40491</v>
      </c>
      <c r="B5066" s="10">
        <v>7.3432240000000002</v>
      </c>
      <c r="C5066" s="2">
        <v>5.4572120000000002</v>
      </c>
    </row>
    <row r="5067" spans="1:3" ht="12.95" customHeight="1" x14ac:dyDescent="0.2">
      <c r="A5067" s="9">
        <v>40492</v>
      </c>
      <c r="B5067" s="10">
        <v>7.345243</v>
      </c>
      <c r="C5067" s="2">
        <v>5.4917699999999998</v>
      </c>
    </row>
    <row r="5068" spans="1:3" ht="12.95" customHeight="1" x14ac:dyDescent="0.2">
      <c r="A5068" s="9">
        <v>40493</v>
      </c>
      <c r="B5068" s="10">
        <v>7.3504880000000004</v>
      </c>
      <c r="C5068" s="2">
        <v>5.4981580000000001</v>
      </c>
    </row>
    <row r="5069" spans="1:3" ht="12.95" customHeight="1" x14ac:dyDescent="0.2">
      <c r="A5069" s="9">
        <v>40494</v>
      </c>
      <c r="B5069" s="10">
        <v>7.3569659999999999</v>
      </c>
      <c r="C5069" s="2">
        <v>5.5186900000000003</v>
      </c>
    </row>
    <row r="5070" spans="1:3" ht="12.95" customHeight="1" x14ac:dyDescent="0.2">
      <c r="A5070" s="9">
        <v>40495</v>
      </c>
      <c r="B5070" s="10">
        <v>7.3691399999999998</v>
      </c>
      <c r="C5070" s="2">
        <v>5.5174750000000001</v>
      </c>
    </row>
    <row r="5071" spans="1:3" ht="12.95" customHeight="1" x14ac:dyDescent="0.2">
      <c r="A5071" s="9">
        <v>40496</v>
      </c>
      <c r="B5071" s="10">
        <v>7.3691399999999998</v>
      </c>
      <c r="C5071" s="2">
        <v>5.5174750000000001</v>
      </c>
    </row>
    <row r="5072" spans="1:3" ht="12.95" customHeight="1" x14ac:dyDescent="0.2">
      <c r="A5072" s="9">
        <v>40497</v>
      </c>
      <c r="B5072" s="10">
        <v>7.3691399999999998</v>
      </c>
      <c r="C5072" s="2">
        <v>5.5174750000000001</v>
      </c>
    </row>
    <row r="5073" spans="1:3" ht="12.95" customHeight="1" x14ac:dyDescent="0.2">
      <c r="A5073" s="9">
        <v>40498</v>
      </c>
      <c r="B5073" s="10">
        <v>7.3772650000000004</v>
      </c>
      <c r="C5073" s="2">
        <v>5.5124149999999998</v>
      </c>
    </row>
    <row r="5074" spans="1:3" ht="12.95" customHeight="1" x14ac:dyDescent="0.2">
      <c r="A5074" s="9">
        <v>40499</v>
      </c>
      <c r="B5074" s="10">
        <v>7.3861829999999999</v>
      </c>
      <c r="C5074" s="2">
        <v>5.5178419999999999</v>
      </c>
    </row>
    <row r="5075" spans="1:3" ht="12.95" customHeight="1" x14ac:dyDescent="0.2">
      <c r="A5075" s="9">
        <v>40500</v>
      </c>
      <c r="B5075" s="10">
        <v>7.391521</v>
      </c>
      <c r="C5075" s="2">
        <v>5.5078399999999998</v>
      </c>
    </row>
    <row r="5076" spans="1:3" ht="12.95" customHeight="1" x14ac:dyDescent="0.2">
      <c r="A5076" s="9">
        <v>40501</v>
      </c>
      <c r="B5076" s="10">
        <v>7.3908519999999998</v>
      </c>
      <c r="C5076" s="2">
        <v>5.4856769999999999</v>
      </c>
    </row>
    <row r="5077" spans="1:3" ht="12.95" customHeight="1" x14ac:dyDescent="0.2">
      <c r="A5077" s="9">
        <v>40502</v>
      </c>
      <c r="B5077" s="10">
        <v>7.3934170000000003</v>
      </c>
      <c r="C5077" s="2">
        <v>5.4523720000000004</v>
      </c>
    </row>
    <row r="5078" spans="1:3" ht="12.95" customHeight="1" x14ac:dyDescent="0.2">
      <c r="A5078" s="9">
        <v>40503</v>
      </c>
      <c r="B5078" s="10">
        <v>7.3934170000000003</v>
      </c>
      <c r="C5078" s="2">
        <v>5.4523720000000004</v>
      </c>
    </row>
    <row r="5079" spans="1:3" ht="12.95" customHeight="1" x14ac:dyDescent="0.2">
      <c r="A5079" s="9">
        <v>40504</v>
      </c>
      <c r="B5079" s="10">
        <v>7.3934170000000003</v>
      </c>
      <c r="C5079" s="2">
        <v>5.4523720000000004</v>
      </c>
    </row>
    <row r="5080" spans="1:3" ht="12.95" customHeight="1" x14ac:dyDescent="0.2">
      <c r="A5080" s="9">
        <v>40505</v>
      </c>
      <c r="B5080" s="10">
        <v>7.3951849999999997</v>
      </c>
      <c r="C5080" s="2">
        <v>5.4456439999999997</v>
      </c>
    </row>
    <row r="5081" spans="1:3" ht="12.95" customHeight="1" x14ac:dyDescent="0.2">
      <c r="A5081" s="9">
        <v>40506</v>
      </c>
      <c r="B5081" s="10">
        <v>7.3965459999999998</v>
      </c>
      <c r="C5081" s="2">
        <v>5.5140500000000001</v>
      </c>
    </row>
    <row r="5082" spans="1:3" ht="12.95" customHeight="1" x14ac:dyDescent="0.2">
      <c r="A5082" s="9">
        <v>40507</v>
      </c>
      <c r="B5082" s="10">
        <v>7.3971419999999997</v>
      </c>
      <c r="C5082" s="2">
        <v>5.5760149999999999</v>
      </c>
    </row>
    <row r="5083" spans="1:3" ht="12.95" customHeight="1" x14ac:dyDescent="0.2">
      <c r="A5083" s="9">
        <v>40508</v>
      </c>
      <c r="B5083" s="10">
        <v>7.4029340000000001</v>
      </c>
      <c r="C5083" s="2">
        <v>5.5556729999999996</v>
      </c>
    </row>
    <row r="5084" spans="1:3" ht="12.95" customHeight="1" x14ac:dyDescent="0.2">
      <c r="A5084" s="9">
        <v>40509</v>
      </c>
      <c r="B5084" s="10">
        <v>7.411422</v>
      </c>
      <c r="C5084" s="2">
        <v>5.5838330000000003</v>
      </c>
    </row>
    <row r="5085" spans="1:3" ht="12.95" customHeight="1" x14ac:dyDescent="0.2">
      <c r="A5085" s="9">
        <v>40510</v>
      </c>
      <c r="B5085" s="10">
        <v>7.411422</v>
      </c>
      <c r="C5085" s="2">
        <v>5.5838330000000003</v>
      </c>
    </row>
    <row r="5086" spans="1:3" ht="12.95" customHeight="1" x14ac:dyDescent="0.2">
      <c r="A5086" s="9">
        <v>40511</v>
      </c>
      <c r="B5086" s="10">
        <v>7.411422</v>
      </c>
      <c r="C5086" s="2">
        <v>5.5838330000000003</v>
      </c>
    </row>
    <row r="5087" spans="1:3" ht="12.95" customHeight="1" x14ac:dyDescent="0.2">
      <c r="A5087" s="9">
        <v>40512</v>
      </c>
      <c r="B5087" s="10">
        <v>7.4203250000000001</v>
      </c>
      <c r="C5087" s="2">
        <v>5.6189039999999997</v>
      </c>
    </row>
    <row r="5088" spans="1:3" ht="12.95" customHeight="1" x14ac:dyDescent="0.2">
      <c r="A5088" s="9">
        <v>40513</v>
      </c>
      <c r="B5088" s="10">
        <v>7.422917</v>
      </c>
      <c r="C5088" s="2">
        <v>5.7020410000000004</v>
      </c>
    </row>
    <row r="5089" spans="1:3" ht="12.95" customHeight="1" x14ac:dyDescent="0.2">
      <c r="A5089" s="9">
        <v>40514</v>
      </c>
      <c r="B5089" s="10">
        <v>7.4225110000000001</v>
      </c>
      <c r="C5089" s="2">
        <v>5.641921</v>
      </c>
    </row>
    <row r="5090" spans="1:3" ht="12.95" customHeight="1" x14ac:dyDescent="0.2">
      <c r="A5090" s="9">
        <v>40515</v>
      </c>
      <c r="B5090" s="10">
        <v>7.4197009999999999</v>
      </c>
      <c r="C5090" s="2">
        <v>5.6269539999999996</v>
      </c>
    </row>
    <row r="5091" spans="1:3" ht="12.95" customHeight="1" x14ac:dyDescent="0.2">
      <c r="A5091" s="9">
        <v>40516</v>
      </c>
      <c r="B5091" s="10">
        <v>7.4176760000000002</v>
      </c>
      <c r="C5091" s="2">
        <v>5.6373889999999998</v>
      </c>
    </row>
    <row r="5092" spans="1:3" ht="12.95" customHeight="1" x14ac:dyDescent="0.2">
      <c r="A5092" s="9">
        <v>40517</v>
      </c>
      <c r="B5092" s="10">
        <v>7.4176760000000002</v>
      </c>
      <c r="C5092" s="2">
        <v>5.6373889999999998</v>
      </c>
    </row>
    <row r="5093" spans="1:3" ht="12.95" customHeight="1" x14ac:dyDescent="0.2">
      <c r="A5093" s="9">
        <v>40518</v>
      </c>
      <c r="B5093" s="10">
        <v>7.4176760000000002</v>
      </c>
      <c r="C5093" s="2">
        <v>5.6373889999999998</v>
      </c>
    </row>
    <row r="5094" spans="1:3" ht="12.95" customHeight="1" x14ac:dyDescent="0.2">
      <c r="A5094" s="9">
        <v>40519</v>
      </c>
      <c r="B5094" s="10">
        <v>7.3862699999999997</v>
      </c>
      <c r="C5094" s="2">
        <v>5.6682300000000003</v>
      </c>
    </row>
    <row r="5095" spans="1:3" ht="12.95" customHeight="1" x14ac:dyDescent="0.2">
      <c r="A5095" s="9">
        <v>40520</v>
      </c>
      <c r="B5095" s="10">
        <v>7.3757729999999997</v>
      </c>
      <c r="C5095" s="2">
        <v>5.6450120000000004</v>
      </c>
    </row>
    <row r="5096" spans="1:3" ht="12.95" customHeight="1" x14ac:dyDescent="0.2">
      <c r="A5096" s="9">
        <v>40521</v>
      </c>
      <c r="B5096" s="10">
        <v>7.3796410000000003</v>
      </c>
      <c r="C5096" s="2">
        <v>5.6479730000000004</v>
      </c>
    </row>
    <row r="5097" spans="1:3" ht="12.95" customHeight="1" x14ac:dyDescent="0.2">
      <c r="A5097" s="9">
        <v>40522</v>
      </c>
      <c r="B5097" s="10">
        <v>7.3784900000000002</v>
      </c>
      <c r="C5097" s="2">
        <v>5.653149</v>
      </c>
    </row>
    <row r="5098" spans="1:3" ht="12.95" customHeight="1" x14ac:dyDescent="0.2">
      <c r="A5098" s="9">
        <v>40523</v>
      </c>
      <c r="B5098" s="10">
        <v>7.3824050000000003</v>
      </c>
      <c r="C5098" s="2">
        <v>5.6787729999999996</v>
      </c>
    </row>
    <row r="5099" spans="1:3" ht="12.95" customHeight="1" x14ac:dyDescent="0.2">
      <c r="A5099" s="9">
        <v>40524</v>
      </c>
      <c r="B5099" s="10">
        <v>7.3824050000000003</v>
      </c>
      <c r="C5099" s="2">
        <v>5.6787729999999996</v>
      </c>
    </row>
    <row r="5100" spans="1:3" ht="12.95" customHeight="1" x14ac:dyDescent="0.2">
      <c r="A5100" s="9">
        <v>40525</v>
      </c>
      <c r="B5100" s="10">
        <v>7.3824050000000003</v>
      </c>
      <c r="C5100" s="2">
        <v>5.6787729999999996</v>
      </c>
    </row>
    <row r="5101" spans="1:3" ht="12.95" customHeight="1" x14ac:dyDescent="0.2">
      <c r="A5101" s="9">
        <v>40526</v>
      </c>
      <c r="B5101" s="10">
        <v>7.3930170000000004</v>
      </c>
      <c r="C5101" s="2">
        <v>5.6978939999999998</v>
      </c>
    </row>
    <row r="5102" spans="1:3" ht="12.95" customHeight="1" x14ac:dyDescent="0.2">
      <c r="A5102" s="9">
        <v>40527</v>
      </c>
      <c r="B5102" s="10">
        <v>7.4025569999999998</v>
      </c>
      <c r="C5102" s="2">
        <v>5.7127309999999998</v>
      </c>
    </row>
    <row r="5103" spans="1:3" ht="12.95" customHeight="1" x14ac:dyDescent="0.2">
      <c r="A5103" s="9">
        <v>40528</v>
      </c>
      <c r="B5103" s="10">
        <v>7.4064819999999996</v>
      </c>
      <c r="C5103" s="2">
        <v>5.7935559999999997</v>
      </c>
    </row>
    <row r="5104" spans="1:3" ht="12.95" customHeight="1" x14ac:dyDescent="0.2">
      <c r="A5104" s="9">
        <v>40529</v>
      </c>
      <c r="B5104" s="10">
        <v>7.387486</v>
      </c>
      <c r="C5104" s="2">
        <v>5.7575289999999999</v>
      </c>
    </row>
    <row r="5105" spans="1:3" ht="12.95" customHeight="1" x14ac:dyDescent="0.2">
      <c r="A5105" s="9">
        <v>40530</v>
      </c>
      <c r="B5105" s="10">
        <v>7.3875609999999998</v>
      </c>
      <c r="C5105" s="2">
        <v>5.7814690000000004</v>
      </c>
    </row>
    <row r="5106" spans="1:3" ht="12.95" customHeight="1" x14ac:dyDescent="0.2">
      <c r="A5106" s="9">
        <v>40531</v>
      </c>
      <c r="B5106" s="10">
        <v>7.3875609999999998</v>
      </c>
      <c r="C5106" s="2">
        <v>5.7814690000000004</v>
      </c>
    </row>
    <row r="5107" spans="1:3" ht="12.95" customHeight="1" x14ac:dyDescent="0.2">
      <c r="A5107" s="9">
        <v>40532</v>
      </c>
      <c r="B5107" s="10">
        <v>7.3875609999999998</v>
      </c>
      <c r="C5107" s="2">
        <v>5.7814690000000004</v>
      </c>
    </row>
    <row r="5108" spans="1:3" ht="12.95" customHeight="1" x14ac:dyDescent="0.2">
      <c r="A5108" s="9">
        <v>40533</v>
      </c>
      <c r="B5108" s="10">
        <v>7.3789749999999996</v>
      </c>
      <c r="C5108" s="2">
        <v>5.8042749999999996</v>
      </c>
    </row>
    <row r="5109" spans="1:3" ht="12.95" customHeight="1" x14ac:dyDescent="0.2">
      <c r="A5109" s="9">
        <v>40534</v>
      </c>
      <c r="B5109" s="10">
        <v>7.3817899999999996</v>
      </c>
      <c r="C5109" s="2">
        <v>5.8400239999999997</v>
      </c>
    </row>
    <row r="5110" spans="1:3" ht="12.95" customHeight="1" x14ac:dyDescent="0.2">
      <c r="A5110" s="9">
        <v>40535</v>
      </c>
      <c r="B5110" s="10">
        <v>7.3844859999999999</v>
      </c>
      <c r="C5110" s="2">
        <v>5.8976810000000004</v>
      </c>
    </row>
    <row r="5111" spans="1:3" ht="12.95" customHeight="1" x14ac:dyDescent="0.2">
      <c r="A5111" s="9">
        <v>40536</v>
      </c>
      <c r="B5111" s="10">
        <v>7.390517</v>
      </c>
      <c r="C5111" s="2">
        <v>5.9161999999999999</v>
      </c>
    </row>
    <row r="5112" spans="1:3" ht="12.95" customHeight="1" x14ac:dyDescent="0.2">
      <c r="A5112" s="9">
        <v>40537</v>
      </c>
      <c r="B5112" s="10">
        <v>7.3869670000000003</v>
      </c>
      <c r="C5112" s="2">
        <v>5.8529169999999997</v>
      </c>
    </row>
    <row r="5113" spans="1:3" ht="12.95" customHeight="1" x14ac:dyDescent="0.2">
      <c r="A5113" s="9">
        <v>40538</v>
      </c>
      <c r="B5113" s="10">
        <v>7.3869670000000003</v>
      </c>
      <c r="C5113" s="2">
        <v>5.8529169999999997</v>
      </c>
    </row>
    <row r="5114" spans="1:3" ht="12.95" customHeight="1" x14ac:dyDescent="0.2">
      <c r="A5114" s="9">
        <v>40539</v>
      </c>
      <c r="B5114" s="10">
        <v>7.3869670000000003</v>
      </c>
      <c r="C5114" s="2">
        <v>5.8529169999999997</v>
      </c>
    </row>
    <row r="5115" spans="1:3" ht="12.95" customHeight="1" x14ac:dyDescent="0.2">
      <c r="A5115" s="9">
        <v>40540</v>
      </c>
      <c r="B5115" s="10">
        <v>7.3887450000000001</v>
      </c>
      <c r="C5115" s="2">
        <v>5.820659</v>
      </c>
    </row>
    <row r="5116" spans="1:3" ht="12.95" customHeight="1" x14ac:dyDescent="0.2">
      <c r="A5116" s="9">
        <v>40541</v>
      </c>
      <c r="B5116" s="10">
        <v>7.3854100000000003</v>
      </c>
      <c r="C5116" s="2">
        <v>5.8937119999999998</v>
      </c>
    </row>
    <row r="5117" spans="1:3" ht="12.95" customHeight="1" x14ac:dyDescent="0.2">
      <c r="A5117" s="9">
        <v>40542</v>
      </c>
      <c r="B5117" s="10">
        <v>7.3890669999999998</v>
      </c>
      <c r="C5117" s="2">
        <v>5.917408</v>
      </c>
    </row>
    <row r="5118" spans="1:3" ht="12.95" customHeight="1" x14ac:dyDescent="0.2">
      <c r="A5118" s="9">
        <v>40543</v>
      </c>
      <c r="B5118" s="10">
        <v>7.385173</v>
      </c>
      <c r="C5118" s="2">
        <v>5.9299609999999996</v>
      </c>
    </row>
    <row r="5119" spans="1:3" ht="12.95" customHeight="1" x14ac:dyDescent="0.2">
      <c r="A5119" s="9">
        <v>40544</v>
      </c>
      <c r="B5119" s="10">
        <v>7.3842970000000001</v>
      </c>
      <c r="C5119" s="15">
        <v>5.9046029999999998</v>
      </c>
    </row>
    <row r="5120" spans="1:3" ht="12.95" customHeight="1" x14ac:dyDescent="0.2">
      <c r="A5120" s="9">
        <v>40545</v>
      </c>
      <c r="B5120" s="10">
        <v>7.3842970000000001</v>
      </c>
      <c r="C5120" s="15">
        <v>5.9046029999999998</v>
      </c>
    </row>
    <row r="5121" spans="1:3" ht="12.95" customHeight="1" x14ac:dyDescent="0.2">
      <c r="A5121" s="9">
        <v>40546</v>
      </c>
      <c r="B5121" s="10">
        <v>7.3842970000000001</v>
      </c>
      <c r="C5121" s="15">
        <v>5.9046029999999998</v>
      </c>
    </row>
    <row r="5122" spans="1:3" ht="12.95" customHeight="1" x14ac:dyDescent="0.2">
      <c r="A5122" s="9">
        <v>40547</v>
      </c>
      <c r="B5122" s="10">
        <v>7.3866779999999999</v>
      </c>
      <c r="C5122" s="15">
        <v>5.9264099999999997</v>
      </c>
    </row>
    <row r="5123" spans="1:3" ht="12.95" customHeight="1" x14ac:dyDescent="0.2">
      <c r="A5123" s="9">
        <v>40548</v>
      </c>
      <c r="B5123" s="10">
        <v>7.3893139999999997</v>
      </c>
      <c r="C5123" s="15">
        <v>5.8506049999999998</v>
      </c>
    </row>
    <row r="5124" spans="1:3" ht="12.95" customHeight="1" x14ac:dyDescent="0.2">
      <c r="A5124" s="9">
        <v>40549</v>
      </c>
      <c r="B5124" s="10">
        <v>7.3894310000000001</v>
      </c>
      <c r="C5124" s="15">
        <v>5.8650929999999999</v>
      </c>
    </row>
    <row r="5125" spans="1:3" ht="12.95" customHeight="1" x14ac:dyDescent="0.2">
      <c r="A5125" s="9">
        <v>40550</v>
      </c>
      <c r="B5125" s="10">
        <v>7.3894310000000001</v>
      </c>
      <c r="C5125" s="15">
        <v>5.8650929999999999</v>
      </c>
    </row>
    <row r="5126" spans="1:3" ht="12.95" customHeight="1" x14ac:dyDescent="0.2">
      <c r="A5126" s="9">
        <v>40551</v>
      </c>
      <c r="B5126" s="10">
        <v>7.3911110000000004</v>
      </c>
      <c r="C5126" s="15">
        <v>5.9109970000000001</v>
      </c>
    </row>
    <row r="5127" spans="1:3" ht="12.95" customHeight="1" x14ac:dyDescent="0.2">
      <c r="A5127" s="9">
        <v>40552</v>
      </c>
      <c r="B5127" s="10">
        <v>7.3911110000000004</v>
      </c>
      <c r="C5127" s="15">
        <v>5.9109970000000001</v>
      </c>
    </row>
    <row r="5128" spans="1:3" ht="12.95" customHeight="1" x14ac:dyDescent="0.2">
      <c r="A5128" s="9">
        <v>40553</v>
      </c>
      <c r="B5128" s="10">
        <v>7.3911110000000004</v>
      </c>
      <c r="C5128" s="15">
        <v>5.9109970000000001</v>
      </c>
    </row>
    <row r="5129" spans="1:3" ht="12.95" customHeight="1" x14ac:dyDescent="0.2">
      <c r="A5129" s="9">
        <v>40554</v>
      </c>
      <c r="B5129" s="10">
        <v>7.399877</v>
      </c>
      <c r="C5129" s="15">
        <v>5.9360480000000004</v>
      </c>
    </row>
    <row r="5130" spans="1:3" ht="12.95" customHeight="1" x14ac:dyDescent="0.2">
      <c r="A5130" s="9">
        <v>40555</v>
      </c>
      <c r="B5130" s="10">
        <v>7.3989560000000001</v>
      </c>
      <c r="C5130" s="15">
        <v>5.9021670000000004</v>
      </c>
    </row>
    <row r="5131" spans="1:3" ht="12.95" customHeight="1" x14ac:dyDescent="0.2">
      <c r="A5131" s="9">
        <v>40556</v>
      </c>
      <c r="B5131" s="10">
        <v>7.4009179999999999</v>
      </c>
      <c r="C5131" s="15">
        <v>5.8477540000000001</v>
      </c>
    </row>
    <row r="5132" spans="1:3" ht="12.95" customHeight="1" x14ac:dyDescent="0.2">
      <c r="A5132" s="9">
        <v>40557</v>
      </c>
      <c r="B5132" s="10">
        <v>7.4060110000000003</v>
      </c>
      <c r="C5132" s="15">
        <v>5.7918279999999998</v>
      </c>
    </row>
    <row r="5133" spans="1:3" ht="12.95" customHeight="1" x14ac:dyDescent="0.2">
      <c r="A5133" s="9">
        <v>40558</v>
      </c>
      <c r="B5133" s="10">
        <v>7.401637</v>
      </c>
      <c r="C5133" s="15">
        <v>5.7301520000000004</v>
      </c>
    </row>
    <row r="5134" spans="1:3" ht="12.95" customHeight="1" x14ac:dyDescent="0.2">
      <c r="A5134" s="9">
        <v>40559</v>
      </c>
      <c r="B5134" s="10">
        <v>7.401637</v>
      </c>
      <c r="C5134" s="15">
        <v>5.7301520000000004</v>
      </c>
    </row>
    <row r="5135" spans="1:3" ht="12.95" customHeight="1" x14ac:dyDescent="0.2">
      <c r="A5135" s="9">
        <v>40560</v>
      </c>
      <c r="B5135" s="10">
        <v>7.401637</v>
      </c>
      <c r="C5135" s="15">
        <v>5.7301520000000004</v>
      </c>
    </row>
    <row r="5136" spans="1:3" ht="12.95" customHeight="1" x14ac:dyDescent="0.2">
      <c r="A5136" s="9">
        <v>40561</v>
      </c>
      <c r="B5136" s="10">
        <v>7.4028450000000001</v>
      </c>
      <c r="C5136" s="15">
        <v>5.7717489999999998</v>
      </c>
    </row>
    <row r="5137" spans="1:3" ht="12.95" customHeight="1" x14ac:dyDescent="0.2">
      <c r="A5137" s="9">
        <v>40562</v>
      </c>
      <c r="B5137" s="10">
        <v>7.3937980000000003</v>
      </c>
      <c r="C5137" s="15">
        <v>5.7432020000000001</v>
      </c>
    </row>
    <row r="5138" spans="1:3" ht="12.95" customHeight="1" x14ac:dyDescent="0.2">
      <c r="A5138" s="9">
        <v>40563</v>
      </c>
      <c r="B5138" s="10">
        <v>7.3905459999999996</v>
      </c>
      <c r="C5138" s="15">
        <v>5.7197940000000003</v>
      </c>
    </row>
    <row r="5139" spans="1:3" ht="12.95" customHeight="1" x14ac:dyDescent="0.2">
      <c r="A5139" s="9">
        <v>40564</v>
      </c>
      <c r="B5139" s="10">
        <v>7.3936089999999997</v>
      </c>
      <c r="C5139" s="15">
        <v>5.7439470000000004</v>
      </c>
    </row>
    <row r="5140" spans="1:3" ht="12.95" customHeight="1" x14ac:dyDescent="0.2">
      <c r="A5140" s="9">
        <v>40565</v>
      </c>
      <c r="B5140" s="10">
        <v>7.3883919999999996</v>
      </c>
      <c r="C5140" s="15">
        <v>5.6620369999999998</v>
      </c>
    </row>
    <row r="5141" spans="1:3" ht="12.95" customHeight="1" x14ac:dyDescent="0.2">
      <c r="A5141" s="9">
        <v>40566</v>
      </c>
      <c r="B5141" s="10">
        <v>7.3883919999999996</v>
      </c>
      <c r="C5141" s="15">
        <v>5.6620369999999998</v>
      </c>
    </row>
    <row r="5142" spans="1:3" ht="12.95" customHeight="1" x14ac:dyDescent="0.2">
      <c r="A5142" s="9">
        <v>40567</v>
      </c>
      <c r="B5142" s="10">
        <v>7.3883919999999996</v>
      </c>
      <c r="C5142" s="15">
        <v>5.6620369999999998</v>
      </c>
    </row>
    <row r="5143" spans="1:3" ht="12.95" customHeight="1" x14ac:dyDescent="0.2">
      <c r="A5143" s="9">
        <v>40568</v>
      </c>
      <c r="B5143" s="10">
        <v>7.3978349999999997</v>
      </c>
      <c r="C5143" s="15">
        <v>5.6897669999999998</v>
      </c>
    </row>
    <row r="5144" spans="1:3" ht="12.95" customHeight="1" x14ac:dyDescent="0.2">
      <c r="A5144" s="9">
        <v>40569</v>
      </c>
      <c r="B5144" s="10">
        <v>7.3947950000000002</v>
      </c>
      <c r="C5144" s="15">
        <v>5.7377370000000001</v>
      </c>
    </row>
    <row r="5145" spans="1:3" ht="12.95" customHeight="1" x14ac:dyDescent="0.2">
      <c r="A5145" s="9">
        <v>40570</v>
      </c>
      <c r="B5145" s="10">
        <v>7.3986700000000001</v>
      </c>
      <c r="C5145" s="15">
        <v>5.7132589999999999</v>
      </c>
    </row>
    <row r="5146" spans="1:3" ht="12.95" customHeight="1" x14ac:dyDescent="0.2">
      <c r="A5146" s="9">
        <v>40571</v>
      </c>
      <c r="B5146" s="10">
        <v>7.4124670000000004</v>
      </c>
      <c r="C5146" s="15">
        <v>5.729222</v>
      </c>
    </row>
    <row r="5147" spans="1:3" ht="12.95" customHeight="1" x14ac:dyDescent="0.2">
      <c r="A5147" s="9">
        <v>40572</v>
      </c>
      <c r="B5147" s="10">
        <v>7.407203</v>
      </c>
      <c r="C5147" s="15">
        <v>5.7097069999999999</v>
      </c>
    </row>
    <row r="5148" spans="1:3" ht="12.95" customHeight="1" x14ac:dyDescent="0.2">
      <c r="A5148" s="9">
        <v>40573</v>
      </c>
      <c r="B5148" s="10">
        <v>7.407203</v>
      </c>
      <c r="C5148" s="15">
        <v>5.7097069999999999</v>
      </c>
    </row>
    <row r="5149" spans="1:3" ht="12.95" customHeight="1" x14ac:dyDescent="0.2">
      <c r="A5149" s="9">
        <v>40574</v>
      </c>
      <c r="B5149" s="10">
        <v>7.407203</v>
      </c>
      <c r="C5149" s="15">
        <v>5.7097069999999999</v>
      </c>
    </row>
    <row r="5150" spans="1:3" ht="12.95" customHeight="1" x14ac:dyDescent="0.2">
      <c r="A5150" s="9">
        <v>40575</v>
      </c>
      <c r="B5150" s="10">
        <v>7.4159689999999996</v>
      </c>
      <c r="C5150" s="15">
        <v>5.7577400000000001</v>
      </c>
    </row>
    <row r="5151" spans="1:3" ht="12.95" customHeight="1" x14ac:dyDescent="0.2">
      <c r="A5151" s="9">
        <v>40576</v>
      </c>
      <c r="B5151" s="10">
        <v>7.4175599999999999</v>
      </c>
      <c r="C5151" s="15">
        <v>5.7398129999999998</v>
      </c>
    </row>
    <row r="5152" spans="1:3" ht="12.95" customHeight="1" x14ac:dyDescent="0.2">
      <c r="A5152" s="9">
        <v>40577</v>
      </c>
      <c r="B5152" s="10">
        <v>7.4108260000000001</v>
      </c>
      <c r="C5152" s="15">
        <v>5.7257410000000002</v>
      </c>
    </row>
    <row r="5153" spans="1:3" ht="12.95" customHeight="1" x14ac:dyDescent="0.2">
      <c r="A5153" s="9">
        <v>40578</v>
      </c>
      <c r="B5153" s="10">
        <v>7.4184770000000002</v>
      </c>
      <c r="C5153" s="15">
        <v>5.7065210000000004</v>
      </c>
    </row>
    <row r="5154" spans="1:3" ht="12.95" customHeight="1" x14ac:dyDescent="0.2">
      <c r="A5154" s="9">
        <v>40579</v>
      </c>
      <c r="B5154" s="10">
        <v>7.4149050000000001</v>
      </c>
      <c r="C5154" s="15">
        <v>5.7399789999999999</v>
      </c>
    </row>
    <row r="5155" spans="1:3" ht="12.95" customHeight="1" x14ac:dyDescent="0.2">
      <c r="A5155" s="9">
        <v>40580</v>
      </c>
      <c r="B5155" s="10">
        <v>7.4149050000000001</v>
      </c>
      <c r="C5155" s="15">
        <v>5.7399789999999999</v>
      </c>
    </row>
    <row r="5156" spans="1:3" ht="12.95" customHeight="1" x14ac:dyDescent="0.2">
      <c r="A5156" s="9">
        <v>40581</v>
      </c>
      <c r="B5156" s="10">
        <v>7.4149050000000001</v>
      </c>
      <c r="C5156" s="15">
        <v>5.7399789999999999</v>
      </c>
    </row>
    <row r="5157" spans="1:3" ht="12.95" customHeight="1" x14ac:dyDescent="0.2">
      <c r="A5157" s="9">
        <v>40582</v>
      </c>
      <c r="B5157" s="10">
        <v>7.4110860000000001</v>
      </c>
      <c r="C5157" s="15">
        <v>5.6951400000000003</v>
      </c>
    </row>
    <row r="5158" spans="1:3" ht="12.95" customHeight="1" x14ac:dyDescent="0.2">
      <c r="A5158" s="9">
        <v>40583</v>
      </c>
      <c r="B5158" s="10">
        <v>7.4101189999999999</v>
      </c>
      <c r="C5158" s="15">
        <v>5.6882770000000002</v>
      </c>
    </row>
    <row r="5159" spans="1:3" ht="12.95" customHeight="1" x14ac:dyDescent="0.2">
      <c r="A5159" s="9">
        <v>40584</v>
      </c>
      <c r="B5159" s="10">
        <v>7.4128429999999996</v>
      </c>
      <c r="C5159" s="15">
        <v>5.6311479999999996</v>
      </c>
    </row>
    <row r="5160" spans="1:3" ht="12.95" customHeight="1" x14ac:dyDescent="0.2">
      <c r="A5160" s="9">
        <v>40585</v>
      </c>
      <c r="B5160" s="10">
        <v>7.4155620000000004</v>
      </c>
      <c r="C5160" s="15">
        <v>5.6486609999999997</v>
      </c>
    </row>
    <row r="5161" spans="1:3" ht="12.95" customHeight="1" x14ac:dyDescent="0.2">
      <c r="A5161" s="9">
        <v>40586</v>
      </c>
      <c r="B5161" s="10">
        <v>7.4119539999999997</v>
      </c>
      <c r="C5161" s="15">
        <v>5.6321839999999996</v>
      </c>
    </row>
    <row r="5162" spans="1:3" ht="12.95" customHeight="1" x14ac:dyDescent="0.2">
      <c r="A5162" s="9">
        <v>40587</v>
      </c>
      <c r="B5162" s="10">
        <v>7.4119539999999997</v>
      </c>
      <c r="C5162" s="15">
        <v>5.6321839999999996</v>
      </c>
    </row>
    <row r="5163" spans="1:3" ht="12.95" customHeight="1" x14ac:dyDescent="0.2">
      <c r="A5163" s="9">
        <v>40588</v>
      </c>
      <c r="B5163" s="10">
        <v>7.4119539999999997</v>
      </c>
      <c r="C5163" s="15">
        <v>5.6321839999999996</v>
      </c>
    </row>
    <row r="5164" spans="1:3" ht="12.95" customHeight="1" x14ac:dyDescent="0.2">
      <c r="A5164" s="9">
        <v>40589</v>
      </c>
      <c r="B5164" s="10">
        <v>7.4103820000000002</v>
      </c>
      <c r="C5164" s="15">
        <v>5.6606690000000004</v>
      </c>
    </row>
    <row r="5165" spans="1:3" ht="12.95" customHeight="1" x14ac:dyDescent="0.2">
      <c r="A5165" s="9">
        <v>40590</v>
      </c>
      <c r="B5165" s="10">
        <v>7.4042529999999998</v>
      </c>
      <c r="C5165" s="15">
        <v>5.6460679999999996</v>
      </c>
    </row>
    <row r="5166" spans="1:3" ht="12.95" customHeight="1" x14ac:dyDescent="0.2">
      <c r="A5166" s="9">
        <v>40591</v>
      </c>
      <c r="B5166" s="10">
        <v>7.410514</v>
      </c>
      <c r="C5166" s="15">
        <v>5.6802960000000002</v>
      </c>
    </row>
    <row r="5167" spans="1:3" ht="12.95" customHeight="1" x14ac:dyDescent="0.2">
      <c r="A5167" s="9">
        <v>40592</v>
      </c>
      <c r="B5167" s="10">
        <v>7.3981440000000003</v>
      </c>
      <c r="C5167" s="15">
        <v>5.700088</v>
      </c>
    </row>
    <row r="5168" spans="1:3" ht="12.95" customHeight="1" x14ac:dyDescent="0.2">
      <c r="A5168" s="9">
        <v>40593</v>
      </c>
      <c r="B5168" s="10">
        <v>7.4072630000000004</v>
      </c>
      <c r="C5168" s="15">
        <v>5.73895</v>
      </c>
    </row>
    <row r="5169" spans="1:3" ht="12.95" customHeight="1" x14ac:dyDescent="0.2">
      <c r="A5169" s="9">
        <v>40594</v>
      </c>
      <c r="B5169" s="10">
        <v>7.4072630000000004</v>
      </c>
      <c r="C5169" s="15">
        <v>5.73895</v>
      </c>
    </row>
    <row r="5170" spans="1:3" ht="12.95" customHeight="1" x14ac:dyDescent="0.2">
      <c r="A5170" s="9">
        <v>40595</v>
      </c>
      <c r="B5170" s="10">
        <v>7.4072630000000004</v>
      </c>
      <c r="C5170" s="15">
        <v>5.73895</v>
      </c>
    </row>
    <row r="5171" spans="1:3" ht="12.95" customHeight="1" x14ac:dyDescent="0.2">
      <c r="A5171" s="9">
        <v>40596</v>
      </c>
      <c r="B5171" s="10">
        <v>7.4042349999999999</v>
      </c>
      <c r="C5171" s="15">
        <v>5.7096200000000001</v>
      </c>
    </row>
    <row r="5172" spans="1:3" ht="12.95" customHeight="1" x14ac:dyDescent="0.2">
      <c r="A5172" s="9">
        <v>40597</v>
      </c>
      <c r="B5172" s="10">
        <v>7.4063290000000004</v>
      </c>
      <c r="C5172" s="15">
        <v>5.767271</v>
      </c>
    </row>
    <row r="5173" spans="1:3" ht="12.95" customHeight="1" x14ac:dyDescent="0.2">
      <c r="A5173" s="9">
        <v>40598</v>
      </c>
      <c r="B5173" s="10">
        <v>7.4092349999999998</v>
      </c>
      <c r="C5173" s="15">
        <v>5.7578760000000004</v>
      </c>
    </row>
    <row r="5174" spans="1:3" ht="12.95" customHeight="1" x14ac:dyDescent="0.2">
      <c r="A5174" s="9">
        <v>40599</v>
      </c>
      <c r="B5174" s="10">
        <v>7.4129800000000001</v>
      </c>
      <c r="C5174" s="15">
        <v>5.8027240000000004</v>
      </c>
    </row>
    <row r="5175" spans="1:3" ht="12.95" customHeight="1" x14ac:dyDescent="0.2">
      <c r="A5175" s="9">
        <v>40600</v>
      </c>
      <c r="B5175" s="10">
        <v>7.4148199999999997</v>
      </c>
      <c r="C5175" s="15">
        <v>5.7869510000000002</v>
      </c>
    </row>
    <row r="5176" spans="1:3" ht="12.95" customHeight="1" x14ac:dyDescent="0.2">
      <c r="A5176" s="9">
        <v>40601</v>
      </c>
      <c r="B5176" s="10">
        <v>7.4148199999999997</v>
      </c>
      <c r="C5176" s="15">
        <v>5.7869510000000002</v>
      </c>
    </row>
    <row r="5177" spans="1:3" ht="12.95" customHeight="1" x14ac:dyDescent="0.2">
      <c r="A5177" s="9">
        <v>40602</v>
      </c>
      <c r="B5177" s="10">
        <v>7.4148199999999997</v>
      </c>
      <c r="C5177" s="15">
        <v>5.7869510000000002</v>
      </c>
    </row>
    <row r="5178" spans="1:3" ht="12.95" customHeight="1" x14ac:dyDescent="0.2">
      <c r="A5178" s="9">
        <v>40603</v>
      </c>
      <c r="B5178" s="10">
        <v>7.4194250000000004</v>
      </c>
      <c r="C5178" s="15">
        <v>5.7792690000000002</v>
      </c>
    </row>
    <row r="5179" spans="1:3" ht="12.95" customHeight="1" x14ac:dyDescent="0.2">
      <c r="A5179" s="9">
        <v>40604</v>
      </c>
      <c r="B5179" s="10">
        <v>7.4246829999999999</v>
      </c>
      <c r="C5179" s="15">
        <v>5.7685360000000001</v>
      </c>
    </row>
    <row r="5180" spans="1:3" ht="12.95" customHeight="1" x14ac:dyDescent="0.2">
      <c r="A5180" s="9">
        <v>40605</v>
      </c>
      <c r="B5180" s="10">
        <v>7.4174059999999997</v>
      </c>
      <c r="C5180" s="15">
        <v>5.7930380000000001</v>
      </c>
    </row>
    <row r="5181" spans="1:3" ht="12.95" customHeight="1" x14ac:dyDescent="0.2">
      <c r="A5181" s="9">
        <v>40606</v>
      </c>
      <c r="B5181" s="10">
        <v>7.421627</v>
      </c>
      <c r="C5181" s="15">
        <v>5.7841379999999996</v>
      </c>
    </row>
    <row r="5182" spans="1:3" ht="12.95" customHeight="1" x14ac:dyDescent="0.2">
      <c r="A5182" s="9">
        <v>40607</v>
      </c>
      <c r="B5182" s="10">
        <v>7.4121160000000001</v>
      </c>
      <c r="C5182" s="15">
        <v>5.7046989999999997</v>
      </c>
    </row>
    <row r="5183" spans="1:3" ht="12.95" customHeight="1" x14ac:dyDescent="0.2">
      <c r="A5183" s="9">
        <v>40608</v>
      </c>
      <c r="B5183" s="10">
        <v>7.4121160000000001</v>
      </c>
      <c r="C5183" s="15">
        <v>5.7046989999999997</v>
      </c>
    </row>
    <row r="5184" spans="1:3" ht="12.95" customHeight="1" x14ac:dyDescent="0.2">
      <c r="A5184" s="9">
        <v>40609</v>
      </c>
      <c r="B5184" s="10">
        <v>7.4121160000000001</v>
      </c>
      <c r="C5184" s="15">
        <v>5.7046989999999997</v>
      </c>
    </row>
    <row r="5185" spans="1:3" ht="12.95" customHeight="1" x14ac:dyDescent="0.2">
      <c r="A5185" s="9">
        <v>40610</v>
      </c>
      <c r="B5185" s="10">
        <v>7.4072480000000001</v>
      </c>
      <c r="C5185" s="15">
        <v>5.7119429999999998</v>
      </c>
    </row>
    <row r="5186" spans="1:3" ht="12.95" customHeight="1" x14ac:dyDescent="0.2">
      <c r="A5186" s="9">
        <v>40611</v>
      </c>
      <c r="B5186" s="10">
        <v>7.403009</v>
      </c>
      <c r="C5186" s="15">
        <v>5.7016400000000003</v>
      </c>
    </row>
    <row r="5187" spans="1:3" ht="12.95" customHeight="1" x14ac:dyDescent="0.2">
      <c r="A5187" s="9">
        <v>40612</v>
      </c>
      <c r="B5187" s="10">
        <v>7.4006569999999998</v>
      </c>
      <c r="C5187" s="15">
        <v>5.7147930000000002</v>
      </c>
    </row>
    <row r="5188" spans="1:3" ht="12.95" customHeight="1" x14ac:dyDescent="0.2">
      <c r="A5188" s="9">
        <v>40613</v>
      </c>
      <c r="B5188" s="10">
        <v>7.3951770000000003</v>
      </c>
      <c r="C5188" s="15">
        <v>5.7264809999999997</v>
      </c>
    </row>
    <row r="5189" spans="1:3" ht="12.95" customHeight="1" x14ac:dyDescent="0.2">
      <c r="A5189" s="9">
        <v>40614</v>
      </c>
      <c r="B5189" s="10">
        <v>7.3881410000000001</v>
      </c>
      <c r="C5189" s="15">
        <v>5.7396989999999999</v>
      </c>
    </row>
    <row r="5190" spans="1:3" ht="12.95" customHeight="1" x14ac:dyDescent="0.2">
      <c r="A5190" s="9">
        <v>40615</v>
      </c>
      <c r="B5190" s="10">
        <v>7.3881410000000001</v>
      </c>
      <c r="C5190" s="15">
        <v>5.7396989999999999</v>
      </c>
    </row>
    <row r="5191" spans="1:3" ht="12.95" customHeight="1" x14ac:dyDescent="0.2">
      <c r="A5191" s="9">
        <v>40616</v>
      </c>
      <c r="B5191" s="10">
        <v>7.3881410000000001</v>
      </c>
      <c r="C5191" s="15">
        <v>5.7396989999999999</v>
      </c>
    </row>
    <row r="5192" spans="1:3" ht="12.95" customHeight="1" x14ac:dyDescent="0.2">
      <c r="A5192" s="9">
        <v>40617</v>
      </c>
      <c r="B5192" s="10">
        <v>7.390746</v>
      </c>
      <c r="C5192" s="15">
        <v>5.7027359999999998</v>
      </c>
    </row>
    <row r="5193" spans="1:3" ht="12.95" customHeight="1" x14ac:dyDescent="0.2">
      <c r="A5193" s="9">
        <v>40618</v>
      </c>
      <c r="B5193" s="10">
        <v>7.3968119999999997</v>
      </c>
      <c r="C5193" s="15">
        <v>5.7801140000000002</v>
      </c>
    </row>
    <row r="5194" spans="1:3" ht="12.95" customHeight="1" x14ac:dyDescent="0.2">
      <c r="A5194" s="9">
        <v>40619</v>
      </c>
      <c r="B5194" s="10">
        <v>7.3830470000000004</v>
      </c>
      <c r="C5194" s="15">
        <v>5.7779360000000004</v>
      </c>
    </row>
    <row r="5195" spans="1:3" ht="12.95" customHeight="1" x14ac:dyDescent="0.2">
      <c r="A5195" s="9">
        <v>40620</v>
      </c>
      <c r="B5195" s="10">
        <v>7.3742479999999997</v>
      </c>
      <c r="C5195" s="15">
        <v>5.8558310000000002</v>
      </c>
    </row>
    <row r="5196" spans="1:3" ht="12.95" customHeight="1" x14ac:dyDescent="0.2">
      <c r="A5196" s="9">
        <v>40621</v>
      </c>
      <c r="B5196" s="10">
        <v>7.3746499999999999</v>
      </c>
      <c r="C5196" s="15">
        <v>5.7963139999999997</v>
      </c>
    </row>
    <row r="5197" spans="1:3" ht="12.95" customHeight="1" x14ac:dyDescent="0.2">
      <c r="A5197" s="9">
        <v>40622</v>
      </c>
      <c r="B5197" s="10">
        <v>7.3746499999999999</v>
      </c>
      <c r="C5197" s="15">
        <v>5.7963139999999997</v>
      </c>
    </row>
    <row r="5198" spans="1:3" ht="12.95" customHeight="1" x14ac:dyDescent="0.2">
      <c r="A5198" s="9">
        <v>40623</v>
      </c>
      <c r="B5198" s="10">
        <v>7.3746499999999999</v>
      </c>
      <c r="C5198" s="15">
        <v>5.7963139999999997</v>
      </c>
    </row>
    <row r="5199" spans="1:3" ht="12.95" customHeight="1" x14ac:dyDescent="0.2">
      <c r="A5199" s="9">
        <v>40624</v>
      </c>
      <c r="B5199" s="10">
        <v>7.3863830000000004</v>
      </c>
      <c r="C5199" s="15">
        <v>5.7611600000000003</v>
      </c>
    </row>
    <row r="5200" spans="1:3" ht="12.95" customHeight="1" x14ac:dyDescent="0.2">
      <c r="A5200" s="9">
        <v>40625</v>
      </c>
      <c r="B5200" s="10">
        <v>7.3755649999999999</v>
      </c>
      <c r="C5200" s="15">
        <v>5.7379530000000001</v>
      </c>
    </row>
    <row r="5201" spans="1:3" ht="12.95" customHeight="1" x14ac:dyDescent="0.2">
      <c r="A5201" s="9">
        <v>40626</v>
      </c>
      <c r="B5201" s="10">
        <v>7.3715320000000002</v>
      </c>
      <c r="C5201" s="15">
        <v>5.7702790000000004</v>
      </c>
    </row>
    <row r="5202" spans="1:3" ht="12.95" customHeight="1" x14ac:dyDescent="0.2">
      <c r="A5202" s="9">
        <v>40627</v>
      </c>
      <c r="B5202" s="10">
        <v>7.3789509999999998</v>
      </c>
      <c r="C5202" s="15">
        <v>5.7392479999999999</v>
      </c>
    </row>
    <row r="5203" spans="1:3" ht="12.95" customHeight="1" x14ac:dyDescent="0.2">
      <c r="A5203" s="9">
        <v>40628</v>
      </c>
      <c r="B5203" s="10">
        <v>7.3817469999999998</v>
      </c>
      <c r="C5203" s="15">
        <v>5.7098909999999998</v>
      </c>
    </row>
    <row r="5204" spans="1:3" ht="12.95" customHeight="1" x14ac:dyDescent="0.2">
      <c r="A5204" s="9">
        <v>40629</v>
      </c>
      <c r="B5204" s="10">
        <v>7.3817469999999998</v>
      </c>
      <c r="C5204" s="15">
        <v>5.7098909999999998</v>
      </c>
    </row>
    <row r="5205" spans="1:3" ht="12.95" customHeight="1" x14ac:dyDescent="0.2">
      <c r="A5205" s="9">
        <v>40630</v>
      </c>
      <c r="B5205" s="10">
        <v>7.3817469999999998</v>
      </c>
      <c r="C5205" s="15">
        <v>5.7098909999999998</v>
      </c>
    </row>
    <row r="5206" spans="1:3" ht="12.95" customHeight="1" x14ac:dyDescent="0.2">
      <c r="A5206" s="9">
        <v>40631</v>
      </c>
      <c r="B5206" s="10">
        <v>7.3848200000000004</v>
      </c>
      <c r="C5206" s="15">
        <v>5.7202320000000002</v>
      </c>
    </row>
    <row r="5207" spans="1:3" ht="12.95" customHeight="1" x14ac:dyDescent="0.2">
      <c r="A5207" s="9">
        <v>40632</v>
      </c>
      <c r="B5207" s="10">
        <v>7.3854369999999996</v>
      </c>
      <c r="C5207" s="15">
        <v>5.7021600000000001</v>
      </c>
    </row>
    <row r="5208" spans="1:3" ht="12.95" customHeight="1" x14ac:dyDescent="0.2">
      <c r="A5208" s="9">
        <v>40633</v>
      </c>
      <c r="B5208" s="10">
        <v>7.3828069999999997</v>
      </c>
      <c r="C5208" s="15">
        <v>5.6887090000000002</v>
      </c>
    </row>
    <row r="5209" spans="1:3" ht="12.95" customHeight="1" x14ac:dyDescent="0.2">
      <c r="A5209" s="9">
        <v>40634</v>
      </c>
      <c r="B5209" s="10">
        <v>7.3776169999999999</v>
      </c>
      <c r="C5209" s="15">
        <v>5.673781</v>
      </c>
    </row>
    <row r="5210" spans="1:3" ht="12.95" customHeight="1" x14ac:dyDescent="0.2">
      <c r="A5210" s="9">
        <v>40635</v>
      </c>
      <c r="B5210" s="10">
        <v>7.3832550000000001</v>
      </c>
      <c r="C5210" s="15">
        <v>5.6585340000000004</v>
      </c>
    </row>
    <row r="5211" spans="1:3" ht="12.95" customHeight="1" x14ac:dyDescent="0.2">
      <c r="A5211" s="9">
        <v>40636</v>
      </c>
      <c r="B5211" s="10">
        <v>7.3832550000000001</v>
      </c>
      <c r="C5211" s="15">
        <v>5.6585340000000004</v>
      </c>
    </row>
    <row r="5212" spans="1:3" ht="12.95" customHeight="1" x14ac:dyDescent="0.2">
      <c r="A5212" s="9">
        <v>40637</v>
      </c>
      <c r="B5212" s="10">
        <v>7.3832550000000001</v>
      </c>
      <c r="C5212" s="15">
        <v>5.6585340000000004</v>
      </c>
    </row>
    <row r="5213" spans="1:3" ht="12.95" customHeight="1" x14ac:dyDescent="0.2">
      <c r="A5213" s="9">
        <v>40638</v>
      </c>
      <c r="B5213" s="10">
        <v>7.3710529999999999</v>
      </c>
      <c r="C5213" s="15">
        <v>5.620323</v>
      </c>
    </row>
    <row r="5214" spans="1:3" ht="12.95" customHeight="1" x14ac:dyDescent="0.2">
      <c r="A5214" s="9">
        <v>40639</v>
      </c>
      <c r="B5214" s="10">
        <v>7.3710649999999998</v>
      </c>
      <c r="C5214" s="15">
        <v>5.6327870000000004</v>
      </c>
    </row>
    <row r="5215" spans="1:3" ht="12.95" customHeight="1" x14ac:dyDescent="0.2">
      <c r="A5215" s="9">
        <v>40640</v>
      </c>
      <c r="B5215" s="10">
        <v>7.3640749999999997</v>
      </c>
      <c r="C5215" s="15">
        <v>5.6145740000000002</v>
      </c>
    </row>
    <row r="5216" spans="1:3" ht="12.95" customHeight="1" x14ac:dyDescent="0.2">
      <c r="A5216" s="9">
        <v>40641</v>
      </c>
      <c r="B5216" s="10">
        <v>7.3681049999999999</v>
      </c>
      <c r="C5216" s="15">
        <v>5.6227910000000003</v>
      </c>
    </row>
    <row r="5217" spans="1:3" ht="12.95" customHeight="1" x14ac:dyDescent="0.2">
      <c r="A5217" s="9">
        <v>40642</v>
      </c>
      <c r="B5217" s="10">
        <v>7.3655780000000002</v>
      </c>
      <c r="C5217" s="15">
        <v>5.6080230000000002</v>
      </c>
    </row>
    <row r="5218" spans="1:3" ht="12.95" customHeight="1" x14ac:dyDescent="0.2">
      <c r="A5218" s="9">
        <v>40643</v>
      </c>
      <c r="B5218" s="10">
        <v>7.3655780000000002</v>
      </c>
      <c r="C5218" s="15">
        <v>5.6080230000000002</v>
      </c>
    </row>
    <row r="5219" spans="1:3" ht="12.95" customHeight="1" x14ac:dyDescent="0.2">
      <c r="A5219" s="9">
        <v>40644</v>
      </c>
      <c r="B5219" s="10">
        <v>7.3655780000000002</v>
      </c>
      <c r="C5219" s="15">
        <v>5.6080230000000002</v>
      </c>
    </row>
    <row r="5220" spans="1:3" ht="12.95" customHeight="1" x14ac:dyDescent="0.2">
      <c r="A5220" s="9">
        <v>40645</v>
      </c>
      <c r="B5220" s="10">
        <v>7.3654929999999998</v>
      </c>
      <c r="C5220" s="15">
        <v>5.6066779999999996</v>
      </c>
    </row>
    <row r="5221" spans="1:3" ht="12.95" customHeight="1" x14ac:dyDescent="0.2">
      <c r="A5221" s="9">
        <v>40646</v>
      </c>
      <c r="B5221" s="10">
        <v>7.360894</v>
      </c>
      <c r="C5221" s="15">
        <v>5.6491899999999999</v>
      </c>
    </row>
    <row r="5222" spans="1:3" ht="12.95" customHeight="1" x14ac:dyDescent="0.2">
      <c r="A5222" s="9">
        <v>40647</v>
      </c>
      <c r="B5222" s="10">
        <v>7.3630550000000001</v>
      </c>
      <c r="C5222" s="15">
        <v>5.6564920000000001</v>
      </c>
    </row>
    <row r="5223" spans="1:3" ht="12.95" customHeight="1" x14ac:dyDescent="0.2">
      <c r="A5223" s="9">
        <v>40648</v>
      </c>
      <c r="B5223" s="10">
        <v>7.3622310000000004</v>
      </c>
      <c r="C5223" s="15">
        <v>5.7049450000000004</v>
      </c>
    </row>
    <row r="5224" spans="1:3" ht="12.95" customHeight="1" x14ac:dyDescent="0.2">
      <c r="A5224" s="9">
        <v>40649</v>
      </c>
      <c r="B5224" s="10">
        <v>7.3618990000000002</v>
      </c>
      <c r="C5224" s="15">
        <v>5.7042450000000002</v>
      </c>
    </row>
    <row r="5225" spans="1:3" ht="12.95" customHeight="1" x14ac:dyDescent="0.2">
      <c r="A5225" s="9">
        <v>40650</v>
      </c>
      <c r="B5225" s="10">
        <v>7.3618990000000002</v>
      </c>
      <c r="C5225" s="15">
        <v>5.7042450000000002</v>
      </c>
    </row>
    <row r="5226" spans="1:3" ht="12.95" customHeight="1" x14ac:dyDescent="0.2">
      <c r="A5226" s="9">
        <v>40651</v>
      </c>
      <c r="B5226" s="10">
        <v>7.3618990000000002</v>
      </c>
      <c r="C5226" s="15">
        <v>5.7042450000000002</v>
      </c>
    </row>
    <row r="5227" spans="1:3" ht="12.95" customHeight="1" x14ac:dyDescent="0.2">
      <c r="A5227" s="9">
        <v>40652</v>
      </c>
      <c r="B5227" s="10">
        <v>7.3563400000000003</v>
      </c>
      <c r="C5227" s="15">
        <v>5.7328089999999996</v>
      </c>
    </row>
    <row r="5228" spans="1:3" ht="12.95" customHeight="1" x14ac:dyDescent="0.2">
      <c r="A5228" s="9">
        <v>40653</v>
      </c>
      <c r="B5228" s="10">
        <v>7.3467549999999999</v>
      </c>
      <c r="C5228" s="15">
        <v>5.7266779999999997</v>
      </c>
    </row>
    <row r="5229" spans="1:3" ht="12.95" customHeight="1" x14ac:dyDescent="0.2">
      <c r="A5229" s="9">
        <v>40654</v>
      </c>
      <c r="B5229" s="10">
        <v>7.357564</v>
      </c>
      <c r="C5229" s="15">
        <v>5.6766949999999996</v>
      </c>
    </row>
    <row r="5230" spans="1:3" ht="12.95" customHeight="1" x14ac:dyDescent="0.2">
      <c r="A5230" s="9">
        <v>40655</v>
      </c>
      <c r="B5230" s="10">
        <v>7.3590650000000002</v>
      </c>
      <c r="C5230" s="15">
        <v>5.697635</v>
      </c>
    </row>
    <row r="5231" spans="1:3" ht="12.95" customHeight="1" x14ac:dyDescent="0.2">
      <c r="A5231" s="9">
        <v>40656</v>
      </c>
      <c r="B5231" s="10">
        <v>7.3578210000000004</v>
      </c>
      <c r="C5231" s="15">
        <v>5.7059490000000004</v>
      </c>
    </row>
    <row r="5232" spans="1:3" ht="12.95" customHeight="1" x14ac:dyDescent="0.2">
      <c r="A5232" s="9">
        <v>40657</v>
      </c>
      <c r="B5232" s="10">
        <v>7.3578210000000004</v>
      </c>
      <c r="C5232" s="15">
        <v>5.7059490000000004</v>
      </c>
    </row>
    <row r="5233" spans="1:3" ht="12.95" customHeight="1" x14ac:dyDescent="0.2">
      <c r="A5233" s="9">
        <v>40658</v>
      </c>
      <c r="B5233" s="10">
        <v>7.3578210000000004</v>
      </c>
      <c r="C5233" s="15">
        <v>5.7059490000000004</v>
      </c>
    </row>
    <row r="5234" spans="1:3" ht="12.95" customHeight="1" x14ac:dyDescent="0.2">
      <c r="A5234" s="9">
        <v>40659</v>
      </c>
      <c r="B5234" s="10">
        <v>7.3578210000000004</v>
      </c>
      <c r="C5234" s="15">
        <v>5.7059490000000004</v>
      </c>
    </row>
    <row r="5235" spans="1:3" ht="12.95" customHeight="1" x14ac:dyDescent="0.2">
      <c r="A5235" s="9">
        <v>40660</v>
      </c>
      <c r="B5235" s="10">
        <v>7.3519389999999998</v>
      </c>
      <c r="C5235" s="15">
        <v>5.7329530000000002</v>
      </c>
    </row>
    <row r="5236" spans="1:3" ht="12.95" customHeight="1" x14ac:dyDescent="0.2">
      <c r="A5236" s="9">
        <v>40661</v>
      </c>
      <c r="B5236" s="10">
        <v>7.3530189999999997</v>
      </c>
      <c r="C5236" s="15">
        <v>5.7306670000000004</v>
      </c>
    </row>
    <row r="5237" spans="1:3" ht="12.95" customHeight="1" x14ac:dyDescent="0.2">
      <c r="A5237" s="9">
        <v>40662</v>
      </c>
      <c r="B5237" s="10">
        <v>7.3474149999999998</v>
      </c>
      <c r="C5237" s="15">
        <v>5.6723650000000001</v>
      </c>
    </row>
    <row r="5238" spans="1:3" ht="12.95" customHeight="1" x14ac:dyDescent="0.2">
      <c r="A5238" s="9">
        <v>40663</v>
      </c>
      <c r="B5238" s="10">
        <v>7.354349</v>
      </c>
      <c r="C5238" s="15">
        <v>5.7063540000000001</v>
      </c>
    </row>
    <row r="5239" spans="1:3" ht="12.95" customHeight="1" x14ac:dyDescent="0.2">
      <c r="A5239" s="9">
        <v>40664</v>
      </c>
      <c r="B5239" s="2">
        <v>7.354349</v>
      </c>
      <c r="C5239" s="16">
        <v>5.7063540000000001</v>
      </c>
    </row>
    <row r="5240" spans="1:3" ht="12.95" customHeight="1" x14ac:dyDescent="0.2">
      <c r="A5240" s="9">
        <v>40665</v>
      </c>
      <c r="B5240" s="2">
        <v>7.354349</v>
      </c>
      <c r="C5240" s="16">
        <v>5.7063540000000001</v>
      </c>
    </row>
    <row r="5241" spans="1:3" ht="12.95" customHeight="1" x14ac:dyDescent="0.2">
      <c r="A5241" s="9">
        <v>40666</v>
      </c>
      <c r="B5241" s="2">
        <v>7.3582049999999999</v>
      </c>
      <c r="C5241" s="16">
        <v>5.7151110000000003</v>
      </c>
    </row>
    <row r="5242" spans="1:3" ht="12.95" customHeight="1" x14ac:dyDescent="0.2">
      <c r="A5242" s="9">
        <v>40667</v>
      </c>
      <c r="B5242" s="2">
        <v>7.3575369999999998</v>
      </c>
      <c r="C5242" s="16">
        <v>5.7507710000000003</v>
      </c>
    </row>
    <row r="5243" spans="1:3" ht="12.95" customHeight="1" x14ac:dyDescent="0.2">
      <c r="A5243" s="9">
        <v>40668</v>
      </c>
      <c r="B5243" s="2">
        <v>7.3699640000000004</v>
      </c>
      <c r="C5243" s="16">
        <v>5.7541880000000001</v>
      </c>
    </row>
    <row r="5244" spans="1:3" ht="12.95" customHeight="1" x14ac:dyDescent="0.2">
      <c r="A5244" s="9">
        <v>40669</v>
      </c>
      <c r="B5244" s="2">
        <v>7.3769859999999996</v>
      </c>
      <c r="C5244" s="16">
        <v>5.7772620000000003</v>
      </c>
    </row>
    <row r="5245" spans="1:3" ht="12.95" customHeight="1" x14ac:dyDescent="0.2">
      <c r="A5245" s="9">
        <v>40670</v>
      </c>
      <c r="B5245" s="2">
        <v>7.3760729999999999</v>
      </c>
      <c r="C5245" s="16">
        <v>5.8106770000000001</v>
      </c>
    </row>
    <row r="5246" spans="1:3" ht="12.95" customHeight="1" x14ac:dyDescent="0.2">
      <c r="A5246" s="9">
        <v>40671</v>
      </c>
      <c r="B5246" s="2">
        <v>7.3760729999999999</v>
      </c>
      <c r="C5246" s="16">
        <v>5.8106770000000001</v>
      </c>
    </row>
    <row r="5247" spans="1:3" ht="12.95" customHeight="1" x14ac:dyDescent="0.2">
      <c r="A5247" s="9">
        <v>40672</v>
      </c>
      <c r="B5247" s="2">
        <v>7.3760729999999999</v>
      </c>
      <c r="C5247" s="16">
        <v>5.8106770000000001</v>
      </c>
    </row>
    <row r="5248" spans="1:3" ht="12.95" customHeight="1" x14ac:dyDescent="0.2">
      <c r="A5248" s="9">
        <v>40673</v>
      </c>
      <c r="B5248" s="2">
        <v>7.3722849999999998</v>
      </c>
      <c r="C5248" s="16">
        <v>5.8403590000000003</v>
      </c>
    </row>
    <row r="5249" spans="1:3" ht="12.95" customHeight="1" x14ac:dyDescent="0.2">
      <c r="A5249" s="9">
        <v>40674</v>
      </c>
      <c r="B5249" s="2">
        <v>7.3710560000000003</v>
      </c>
      <c r="C5249" s="16">
        <v>5.8556210000000002</v>
      </c>
    </row>
    <row r="5250" spans="1:3" ht="12.95" customHeight="1" x14ac:dyDescent="0.2">
      <c r="A5250" s="9">
        <v>40675</v>
      </c>
      <c r="B5250" s="2">
        <v>7.3731309999999999</v>
      </c>
      <c r="C5250" s="16">
        <v>5.8184430000000003</v>
      </c>
    </row>
    <row r="5251" spans="1:3" ht="12.95" customHeight="1" x14ac:dyDescent="0.2">
      <c r="A5251" s="9">
        <v>40676</v>
      </c>
      <c r="B5251" s="2">
        <v>7.3807280000000004</v>
      </c>
      <c r="C5251" s="16">
        <v>5.8754400000000002</v>
      </c>
    </row>
    <row r="5252" spans="1:3" ht="12.95" customHeight="1" x14ac:dyDescent="0.2">
      <c r="A5252" s="9">
        <v>40677</v>
      </c>
      <c r="B5252" s="2">
        <v>7.369154</v>
      </c>
      <c r="C5252" s="16">
        <v>5.8332569999999997</v>
      </c>
    </row>
    <row r="5253" spans="1:3" ht="12.95" customHeight="1" x14ac:dyDescent="0.2">
      <c r="A5253" s="9">
        <v>40678</v>
      </c>
      <c r="B5253" s="2">
        <v>7.369154</v>
      </c>
      <c r="C5253" s="16">
        <v>5.8332569999999997</v>
      </c>
    </row>
    <row r="5254" spans="1:3" ht="12.95" customHeight="1" x14ac:dyDescent="0.2">
      <c r="A5254" s="9">
        <v>40679</v>
      </c>
      <c r="B5254" s="2">
        <v>7.369154</v>
      </c>
      <c r="C5254" s="16">
        <v>5.8332569999999997</v>
      </c>
    </row>
    <row r="5255" spans="1:3" ht="12.95" customHeight="1" x14ac:dyDescent="0.2">
      <c r="A5255" s="9">
        <v>40680</v>
      </c>
      <c r="B5255" s="2">
        <v>7.3792650000000002</v>
      </c>
      <c r="C5255" s="16">
        <v>5.884112</v>
      </c>
    </row>
    <row r="5256" spans="1:3" ht="12.95" customHeight="1" x14ac:dyDescent="0.2">
      <c r="A5256" s="9">
        <v>40681</v>
      </c>
      <c r="B5256" s="2">
        <v>7.383572</v>
      </c>
      <c r="C5256" s="16">
        <v>5.8697609999999996</v>
      </c>
    </row>
    <row r="5257" spans="1:3" ht="12.95" customHeight="1" x14ac:dyDescent="0.2">
      <c r="A5257" s="9">
        <v>40682</v>
      </c>
      <c r="B5257" s="2">
        <v>7.4011699999999996</v>
      </c>
      <c r="C5257" s="16">
        <v>5.8945290000000004</v>
      </c>
    </row>
    <row r="5258" spans="1:3" ht="12.95" customHeight="1" x14ac:dyDescent="0.2">
      <c r="A5258" s="9">
        <v>40683</v>
      </c>
      <c r="B5258" s="2">
        <v>7.413411</v>
      </c>
      <c r="C5258" s="16">
        <v>5.8953569999999997</v>
      </c>
    </row>
    <row r="5259" spans="1:3" ht="12.95" customHeight="1" x14ac:dyDescent="0.2">
      <c r="A5259" s="9">
        <v>40684</v>
      </c>
      <c r="B5259" s="2">
        <v>7.4072630000000004</v>
      </c>
      <c r="C5259" s="16">
        <v>5.885319</v>
      </c>
    </row>
    <row r="5260" spans="1:3" ht="12.95" customHeight="1" x14ac:dyDescent="0.2">
      <c r="A5260" s="9">
        <v>40685</v>
      </c>
      <c r="B5260" s="2">
        <v>7.4072630000000004</v>
      </c>
      <c r="C5260" s="16">
        <v>5.885319</v>
      </c>
    </row>
    <row r="5261" spans="1:3" ht="12.95" customHeight="1" x14ac:dyDescent="0.2">
      <c r="A5261" s="9">
        <v>40686</v>
      </c>
      <c r="B5261" s="2">
        <v>7.4072630000000004</v>
      </c>
      <c r="C5261" s="16">
        <v>5.885319</v>
      </c>
    </row>
    <row r="5262" spans="1:3" ht="12.95" customHeight="1" x14ac:dyDescent="0.2">
      <c r="A5262" s="9">
        <v>40687</v>
      </c>
      <c r="B5262" s="2">
        <v>7.4156339999999998</v>
      </c>
      <c r="C5262" s="16">
        <v>6.0031040000000004</v>
      </c>
    </row>
    <row r="5263" spans="1:3" ht="12.95" customHeight="1" x14ac:dyDescent="0.2">
      <c r="A5263" s="9">
        <v>40688</v>
      </c>
      <c r="B5263" s="2">
        <v>7.4119970000000004</v>
      </c>
      <c r="C5263" s="16">
        <v>5.9649099999999997</v>
      </c>
    </row>
    <row r="5264" spans="1:3" ht="12.95" customHeight="1" x14ac:dyDescent="0.2">
      <c r="A5264" s="9">
        <v>40689</v>
      </c>
      <c r="B5264" s="2">
        <v>7.4317310000000001</v>
      </c>
      <c r="C5264" s="16">
        <v>6.0278460000000003</v>
      </c>
    </row>
    <row r="5265" spans="1:3" ht="12.95" customHeight="1" x14ac:dyDescent="0.2">
      <c r="A5265" s="9">
        <v>40690</v>
      </c>
      <c r="B5265" s="2">
        <v>7.4340440000000001</v>
      </c>
      <c r="C5265" s="16">
        <v>6.0258120000000002</v>
      </c>
    </row>
    <row r="5266" spans="1:3" ht="12.95" customHeight="1" x14ac:dyDescent="0.2">
      <c r="A5266" s="9">
        <v>40691</v>
      </c>
      <c r="B5266" s="2">
        <v>7.4375220000000004</v>
      </c>
      <c r="C5266" s="16">
        <v>6.1043349999999998</v>
      </c>
    </row>
    <row r="5267" spans="1:3" ht="12.95" customHeight="1" x14ac:dyDescent="0.2">
      <c r="A5267" s="9">
        <v>40692</v>
      </c>
      <c r="B5267" s="2">
        <v>7.4375220000000004</v>
      </c>
      <c r="C5267" s="16">
        <v>6.1043349999999998</v>
      </c>
    </row>
    <row r="5268" spans="1:3" ht="12.95" customHeight="1" x14ac:dyDescent="0.2">
      <c r="A5268" s="9">
        <v>40693</v>
      </c>
      <c r="B5268" s="2">
        <v>7.4375220000000004</v>
      </c>
      <c r="C5268" s="16">
        <v>6.1043349999999998</v>
      </c>
    </row>
    <row r="5269" spans="1:3" ht="12.95" customHeight="1" x14ac:dyDescent="0.2">
      <c r="A5269" s="9">
        <v>40694</v>
      </c>
      <c r="B5269" s="2">
        <v>7.4318949999999999</v>
      </c>
      <c r="C5269" s="16">
        <v>6.1233380000000004</v>
      </c>
    </row>
    <row r="5270" spans="1:3" ht="12.95" customHeight="1" x14ac:dyDescent="0.2">
      <c r="A5270" s="9">
        <v>40695</v>
      </c>
      <c r="B5270" s="2">
        <v>7.4387100000000004</v>
      </c>
      <c r="C5270" s="16">
        <v>6.0649899999999999</v>
      </c>
    </row>
    <row r="5271" spans="1:3" ht="12.95" customHeight="1" x14ac:dyDescent="0.2">
      <c r="A5271" s="9">
        <v>40696</v>
      </c>
      <c r="B5271" s="2">
        <v>7.4433239999999996</v>
      </c>
      <c r="C5271" s="16">
        <v>6.0911</v>
      </c>
    </row>
    <row r="5272" spans="1:3" ht="12.95" customHeight="1" x14ac:dyDescent="0.2">
      <c r="A5272" s="9">
        <v>40697</v>
      </c>
      <c r="B5272" s="2">
        <v>7.4402150000000002</v>
      </c>
      <c r="C5272" s="16">
        <v>6.1130680000000002</v>
      </c>
    </row>
    <row r="5273" spans="1:3" ht="12.95" customHeight="1" x14ac:dyDescent="0.2">
      <c r="A5273" s="9">
        <v>40698</v>
      </c>
      <c r="B5273" s="2">
        <v>7.4559119999999997</v>
      </c>
      <c r="C5273" s="16">
        <v>6.1194290000000002</v>
      </c>
    </row>
    <row r="5274" spans="1:3" ht="12.95" customHeight="1" x14ac:dyDescent="0.2">
      <c r="A5274" s="9">
        <v>40699</v>
      </c>
      <c r="B5274" s="2">
        <v>7.4559119999999997</v>
      </c>
      <c r="C5274" s="16">
        <v>6.1194290000000002</v>
      </c>
    </row>
    <row r="5275" spans="1:3" ht="12.95" customHeight="1" x14ac:dyDescent="0.2">
      <c r="A5275" s="9">
        <v>40700</v>
      </c>
      <c r="B5275" s="2">
        <v>7.4559119999999997</v>
      </c>
      <c r="C5275" s="16">
        <v>6.1194290000000002</v>
      </c>
    </row>
    <row r="5276" spans="1:3" ht="12.95" customHeight="1" x14ac:dyDescent="0.2">
      <c r="A5276" s="9">
        <v>40701</v>
      </c>
      <c r="B5276" s="2">
        <v>7.4459530000000003</v>
      </c>
      <c r="C5276" s="16">
        <v>6.0768409999999999</v>
      </c>
    </row>
    <row r="5277" spans="1:3" ht="12.95" customHeight="1" x14ac:dyDescent="0.2">
      <c r="A5277" s="9">
        <v>40702</v>
      </c>
      <c r="B5277" s="2">
        <v>7.4505090000000003</v>
      </c>
      <c r="C5277" s="16">
        <v>6.0934889999999999</v>
      </c>
    </row>
    <row r="5278" spans="1:3" ht="12.95" customHeight="1" x14ac:dyDescent="0.2">
      <c r="A5278" s="9">
        <v>40703</v>
      </c>
      <c r="B5278" s="2">
        <v>7.4467109999999996</v>
      </c>
      <c r="C5278" s="16">
        <v>6.0720080000000003</v>
      </c>
    </row>
    <row r="5279" spans="1:3" ht="12.95" customHeight="1" x14ac:dyDescent="0.2">
      <c r="A5279" s="9">
        <v>40704</v>
      </c>
      <c r="B5279" s="2">
        <v>7.4337879999999998</v>
      </c>
      <c r="C5279" s="16">
        <v>6.0565329999999999</v>
      </c>
    </row>
    <row r="5280" spans="1:3" ht="12.95" customHeight="1" x14ac:dyDescent="0.2">
      <c r="A5280" s="9">
        <v>40705</v>
      </c>
      <c r="B5280" s="2">
        <v>7.4154749999999998</v>
      </c>
      <c r="C5280" s="16">
        <v>6.0802519999999998</v>
      </c>
    </row>
    <row r="5281" spans="1:3" ht="12.95" customHeight="1" x14ac:dyDescent="0.2">
      <c r="A5281" s="9">
        <v>40706</v>
      </c>
      <c r="B5281" s="2">
        <v>7.4154749999999998</v>
      </c>
      <c r="C5281" s="16">
        <v>6.0802519999999998</v>
      </c>
    </row>
    <row r="5282" spans="1:3" ht="12.95" customHeight="1" x14ac:dyDescent="0.2">
      <c r="A5282" s="9">
        <v>40707</v>
      </c>
      <c r="B5282" s="2">
        <v>7.4154749999999998</v>
      </c>
      <c r="C5282" s="16">
        <v>6.0802519999999998</v>
      </c>
    </row>
    <row r="5283" spans="1:3" ht="12.95" customHeight="1" x14ac:dyDescent="0.2">
      <c r="A5283" s="9">
        <v>40708</v>
      </c>
      <c r="B5283" s="2">
        <v>7.3989919999999998</v>
      </c>
      <c r="C5283" s="16">
        <v>6.1545430000000003</v>
      </c>
    </row>
    <row r="5284" spans="1:3" ht="12.95" customHeight="1" x14ac:dyDescent="0.2">
      <c r="A5284" s="9">
        <v>40709</v>
      </c>
      <c r="B5284" s="2">
        <v>7.3967919999999996</v>
      </c>
      <c r="C5284" s="16">
        <v>6.1059859999999997</v>
      </c>
    </row>
    <row r="5285" spans="1:3" ht="12.95" customHeight="1" x14ac:dyDescent="0.2">
      <c r="A5285" s="9">
        <v>40710</v>
      </c>
      <c r="B5285" s="2">
        <v>7.3974209999999996</v>
      </c>
      <c r="C5285" s="16">
        <v>6.085407</v>
      </c>
    </row>
    <row r="5286" spans="1:3" ht="12.95" customHeight="1" x14ac:dyDescent="0.2">
      <c r="A5286" s="9">
        <v>40711</v>
      </c>
      <c r="B5286" s="2">
        <v>7.3942680000000003</v>
      </c>
      <c r="C5286" s="16">
        <v>6.1582980000000003</v>
      </c>
    </row>
    <row r="5287" spans="1:3" ht="12.95" customHeight="1" x14ac:dyDescent="0.2">
      <c r="A5287" s="9">
        <v>40712</v>
      </c>
      <c r="B5287" s="2">
        <v>7.3992240000000002</v>
      </c>
      <c r="C5287" s="16">
        <v>6.1455349999999997</v>
      </c>
    </row>
    <row r="5288" spans="1:3" ht="12.95" customHeight="1" x14ac:dyDescent="0.2">
      <c r="A5288" s="9">
        <v>40713</v>
      </c>
      <c r="B5288" s="2">
        <v>7.3992240000000002</v>
      </c>
      <c r="C5288" s="16">
        <v>6.1455349999999997</v>
      </c>
    </row>
    <row r="5289" spans="1:3" ht="12.95" customHeight="1" x14ac:dyDescent="0.2">
      <c r="A5289" s="9">
        <v>40714</v>
      </c>
      <c r="B5289" s="2">
        <v>7.3992240000000002</v>
      </c>
      <c r="C5289" s="16">
        <v>6.1455349999999997</v>
      </c>
    </row>
    <row r="5290" spans="1:3" ht="12.95" customHeight="1" x14ac:dyDescent="0.2">
      <c r="A5290" s="9">
        <v>40715</v>
      </c>
      <c r="B5290" s="2">
        <v>7.4033499999999997</v>
      </c>
      <c r="C5290" s="16">
        <v>6.1494730000000004</v>
      </c>
    </row>
    <row r="5291" spans="1:3" ht="12.95" customHeight="1" x14ac:dyDescent="0.2">
      <c r="A5291" s="9">
        <v>40716</v>
      </c>
      <c r="B5291" s="2">
        <v>7.3913089999999997</v>
      </c>
      <c r="C5291" s="16">
        <v>6.1140780000000001</v>
      </c>
    </row>
    <row r="5292" spans="1:3" ht="12.95" customHeight="1" x14ac:dyDescent="0.2">
      <c r="A5292" s="9">
        <v>40717</v>
      </c>
      <c r="B5292" s="2">
        <v>7.3913089999999997</v>
      </c>
      <c r="C5292" s="16">
        <v>6.1140780000000001</v>
      </c>
    </row>
    <row r="5293" spans="1:3" ht="12.95" customHeight="1" x14ac:dyDescent="0.2">
      <c r="A5293" s="9">
        <v>40718</v>
      </c>
      <c r="B5293" s="2">
        <v>7.3913089999999997</v>
      </c>
      <c r="C5293" s="16">
        <v>6.1140780000000001</v>
      </c>
    </row>
    <row r="5294" spans="1:3" ht="12.95" customHeight="1" x14ac:dyDescent="0.2">
      <c r="A5294" s="9">
        <v>40719</v>
      </c>
      <c r="B5294" s="2">
        <v>7.3787279999999997</v>
      </c>
      <c r="C5294" s="16">
        <v>6.1850189999999996</v>
      </c>
    </row>
    <row r="5295" spans="1:3" ht="12.95" customHeight="1" x14ac:dyDescent="0.2">
      <c r="A5295" s="9">
        <v>40720</v>
      </c>
      <c r="B5295" s="2">
        <v>7.3787279999999997</v>
      </c>
      <c r="C5295" s="16">
        <v>6.1850189999999996</v>
      </c>
    </row>
    <row r="5296" spans="1:3" ht="12.95" customHeight="1" x14ac:dyDescent="0.2">
      <c r="A5296" s="9">
        <v>40721</v>
      </c>
      <c r="B5296" s="2">
        <v>7.3787279999999997</v>
      </c>
      <c r="C5296" s="16">
        <v>6.1850189999999996</v>
      </c>
    </row>
    <row r="5297" spans="1:3" ht="12.95" customHeight="1" x14ac:dyDescent="0.2">
      <c r="A5297" s="9">
        <v>40722</v>
      </c>
      <c r="B5297" s="2">
        <v>7.3733000000000004</v>
      </c>
      <c r="C5297" s="16">
        <v>6.2200939999999996</v>
      </c>
    </row>
    <row r="5298" spans="1:3" ht="12.95" customHeight="1" x14ac:dyDescent="0.2">
      <c r="A5298" s="9">
        <v>40723</v>
      </c>
      <c r="B5298" s="2">
        <v>7.3660019999999999</v>
      </c>
      <c r="C5298" s="16">
        <v>6.1821250000000001</v>
      </c>
    </row>
    <row r="5299" spans="1:3" ht="12.95" customHeight="1" x14ac:dyDescent="0.2">
      <c r="A5299" s="9">
        <v>40724</v>
      </c>
      <c r="B5299" s="2">
        <v>7.3739460000000001</v>
      </c>
      <c r="C5299" s="16">
        <v>6.1639609999999996</v>
      </c>
    </row>
    <row r="5300" spans="1:3" ht="12.95" customHeight="1" x14ac:dyDescent="0.2">
      <c r="A5300" s="9">
        <v>40725</v>
      </c>
      <c r="B5300" s="2">
        <v>7.3837089999999996</v>
      </c>
      <c r="C5300" s="16">
        <v>6.1153789999999999</v>
      </c>
    </row>
    <row r="5301" spans="1:3" ht="12.95" customHeight="1" x14ac:dyDescent="0.2">
      <c r="A5301" s="9">
        <v>40726</v>
      </c>
      <c r="B5301" s="2">
        <v>7.3874389999999996</v>
      </c>
      <c r="C5301" s="16">
        <v>6.0202419999999996</v>
      </c>
    </row>
    <row r="5302" spans="1:3" ht="12.95" customHeight="1" x14ac:dyDescent="0.2">
      <c r="A5302" s="9">
        <v>40727</v>
      </c>
      <c r="B5302" s="2">
        <v>7.3874389999999996</v>
      </c>
      <c r="C5302" s="16">
        <v>6.0202419999999996</v>
      </c>
    </row>
    <row r="5303" spans="1:3" ht="12.95" customHeight="1" x14ac:dyDescent="0.2">
      <c r="A5303" s="9">
        <v>40728</v>
      </c>
      <c r="B5303" s="2">
        <v>7.3874389999999996</v>
      </c>
      <c r="C5303" s="16">
        <v>6.0202419999999996</v>
      </c>
    </row>
    <row r="5304" spans="1:3" ht="12.95" customHeight="1" x14ac:dyDescent="0.2">
      <c r="A5304" s="9">
        <v>40729</v>
      </c>
      <c r="B5304" s="2">
        <v>7.393656</v>
      </c>
      <c r="C5304" s="16">
        <v>5.999396</v>
      </c>
    </row>
    <row r="5305" spans="1:3" ht="12.95" customHeight="1" x14ac:dyDescent="0.2">
      <c r="A5305" s="9">
        <v>40730</v>
      </c>
      <c r="B5305" s="2">
        <v>7.3880160000000004</v>
      </c>
      <c r="C5305" s="16">
        <v>6.0502960000000003</v>
      </c>
    </row>
    <row r="5306" spans="1:3" ht="12.95" customHeight="1" x14ac:dyDescent="0.2">
      <c r="A5306" s="9">
        <v>40731</v>
      </c>
      <c r="B5306" s="2">
        <v>7.3940149999999996</v>
      </c>
      <c r="C5306" s="16">
        <v>6.114293</v>
      </c>
    </row>
    <row r="5307" spans="1:3" ht="12.95" customHeight="1" x14ac:dyDescent="0.2">
      <c r="A5307" s="9">
        <v>40732</v>
      </c>
      <c r="B5307" s="2">
        <v>7.3907299999999996</v>
      </c>
      <c r="C5307" s="16">
        <v>6.1369509999999998</v>
      </c>
    </row>
    <row r="5308" spans="1:3" ht="12.95" customHeight="1" x14ac:dyDescent="0.2">
      <c r="A5308" s="9">
        <v>40733</v>
      </c>
      <c r="B5308" s="2">
        <v>7.3996919999999999</v>
      </c>
      <c r="C5308" s="16">
        <v>6.1134269999999997</v>
      </c>
    </row>
    <row r="5309" spans="1:3" ht="12.95" customHeight="1" x14ac:dyDescent="0.2">
      <c r="A5309" s="9">
        <v>40734</v>
      </c>
      <c r="B5309" s="2">
        <v>7.3996919999999999</v>
      </c>
      <c r="C5309" s="16">
        <v>6.1134269999999997</v>
      </c>
    </row>
    <row r="5310" spans="1:3" ht="12.95" customHeight="1" x14ac:dyDescent="0.2">
      <c r="A5310" s="9">
        <v>40735</v>
      </c>
      <c r="B5310" s="2">
        <v>7.3996919999999999</v>
      </c>
      <c r="C5310" s="16">
        <v>6.1134269999999997</v>
      </c>
    </row>
    <row r="5311" spans="1:3" ht="12.95" customHeight="1" x14ac:dyDescent="0.2">
      <c r="A5311" s="9">
        <v>40736</v>
      </c>
      <c r="B5311" s="2">
        <v>7.3905950000000002</v>
      </c>
      <c r="C5311" s="16">
        <v>6.2536769999999997</v>
      </c>
    </row>
    <row r="5312" spans="1:3" ht="12.95" customHeight="1" x14ac:dyDescent="0.2">
      <c r="A5312" s="9">
        <v>40737</v>
      </c>
      <c r="B5312" s="2">
        <v>7.383095</v>
      </c>
      <c r="C5312" s="16">
        <v>6.3636400000000002</v>
      </c>
    </row>
    <row r="5313" spans="1:3" ht="12.95" customHeight="1" x14ac:dyDescent="0.2">
      <c r="A5313" s="9">
        <v>40738</v>
      </c>
      <c r="B5313" s="2">
        <v>7.4158710000000001</v>
      </c>
      <c r="C5313" s="16">
        <v>6.3296950000000001</v>
      </c>
    </row>
    <row r="5314" spans="1:3" ht="12.95" customHeight="1" x14ac:dyDescent="0.2">
      <c r="A5314" s="9">
        <v>40739</v>
      </c>
      <c r="B5314" s="2">
        <v>7.4346120000000004</v>
      </c>
      <c r="C5314" s="16">
        <v>6.4163389999999998</v>
      </c>
    </row>
    <row r="5315" spans="1:3" ht="12.95" customHeight="1" x14ac:dyDescent="0.2">
      <c r="A5315" s="9">
        <v>40740</v>
      </c>
      <c r="B5315" s="2">
        <v>7.4261179999999998</v>
      </c>
      <c r="C5315" s="16">
        <v>6.4112220000000004</v>
      </c>
    </row>
    <row r="5316" spans="1:3" ht="12.95" customHeight="1" x14ac:dyDescent="0.2">
      <c r="A5316" s="9">
        <v>40741</v>
      </c>
      <c r="B5316" s="2">
        <v>7.4261179999999998</v>
      </c>
      <c r="C5316" s="16">
        <v>6.4112220000000004</v>
      </c>
    </row>
    <row r="5317" spans="1:3" ht="12.95" customHeight="1" x14ac:dyDescent="0.2">
      <c r="A5317" s="9">
        <v>40742</v>
      </c>
      <c r="B5317" s="2">
        <v>7.4261179999999998</v>
      </c>
      <c r="C5317" s="16">
        <v>6.4112220000000004</v>
      </c>
    </row>
    <row r="5318" spans="1:3" ht="12.95" customHeight="1" x14ac:dyDescent="0.2">
      <c r="A5318" s="9">
        <v>40743</v>
      </c>
      <c r="B5318" s="2">
        <v>7.4303480000000004</v>
      </c>
      <c r="C5318" s="16">
        <v>6.4792009999999998</v>
      </c>
    </row>
    <row r="5319" spans="1:3" ht="12.95" customHeight="1" x14ac:dyDescent="0.2">
      <c r="A5319" s="9">
        <v>40744</v>
      </c>
      <c r="B5319" s="2">
        <v>7.431603</v>
      </c>
      <c r="C5319" s="16">
        <v>6.3922270000000001</v>
      </c>
    </row>
    <row r="5320" spans="1:3" ht="12.95" customHeight="1" x14ac:dyDescent="0.2">
      <c r="A5320" s="9">
        <v>40745</v>
      </c>
      <c r="B5320" s="2">
        <v>7.4423700000000004</v>
      </c>
      <c r="C5320" s="16">
        <v>6.3746210000000003</v>
      </c>
    </row>
    <row r="5321" spans="1:3" ht="12.95" customHeight="1" x14ac:dyDescent="0.2">
      <c r="A5321" s="9">
        <v>40746</v>
      </c>
      <c r="B5321" s="2">
        <v>7.4542970000000004</v>
      </c>
      <c r="C5321" s="16">
        <v>6.4122979999999998</v>
      </c>
    </row>
    <row r="5322" spans="1:3" ht="12.95" customHeight="1" x14ac:dyDescent="0.2">
      <c r="A5322" s="9">
        <v>40747</v>
      </c>
      <c r="B5322" s="2">
        <v>7.4541459999999997</v>
      </c>
      <c r="C5322" s="16">
        <v>6.3042509999999998</v>
      </c>
    </row>
    <row r="5323" spans="1:3" ht="12.95" customHeight="1" x14ac:dyDescent="0.2">
      <c r="A5323" s="9">
        <v>40748</v>
      </c>
      <c r="B5323" s="2">
        <v>7.4541459999999997</v>
      </c>
      <c r="C5323" s="16">
        <v>6.3042509999999998</v>
      </c>
    </row>
    <row r="5324" spans="1:3" ht="12.95" customHeight="1" x14ac:dyDescent="0.2">
      <c r="A5324" s="9">
        <v>40749</v>
      </c>
      <c r="B5324" s="2">
        <v>7.4541459999999997</v>
      </c>
      <c r="C5324" s="16">
        <v>6.3042509999999998</v>
      </c>
    </row>
    <row r="5325" spans="1:3" ht="12.95" customHeight="1" x14ac:dyDescent="0.2">
      <c r="A5325" s="9">
        <v>40750</v>
      </c>
      <c r="B5325" s="2">
        <v>7.4599500000000001</v>
      </c>
      <c r="C5325" s="16">
        <v>6.4426550000000002</v>
      </c>
    </row>
    <row r="5326" spans="1:3" ht="12.95" customHeight="1" x14ac:dyDescent="0.2">
      <c r="A5326" s="9">
        <v>40751</v>
      </c>
      <c r="B5326" s="2">
        <v>7.4611190000000001</v>
      </c>
      <c r="C5326" s="16">
        <v>6.428674</v>
      </c>
    </row>
    <row r="5327" spans="1:3" ht="12.95" customHeight="1" x14ac:dyDescent="0.2">
      <c r="A5327" s="9">
        <v>40752</v>
      </c>
      <c r="B5327" s="2">
        <v>7.440931</v>
      </c>
      <c r="C5327" s="16">
        <v>6.4206839999999996</v>
      </c>
    </row>
    <row r="5328" spans="1:3" ht="12.95" customHeight="1" x14ac:dyDescent="0.2">
      <c r="A5328" s="9">
        <v>40753</v>
      </c>
      <c r="B5328" s="2">
        <v>7.452178</v>
      </c>
      <c r="C5328" s="16">
        <v>6.4897479999999996</v>
      </c>
    </row>
    <row r="5329" spans="1:3" ht="12.95" customHeight="1" x14ac:dyDescent="0.2">
      <c r="A5329" s="9">
        <v>40754</v>
      </c>
      <c r="B5329" s="2">
        <v>7.4520710000000001</v>
      </c>
      <c r="C5329" s="16">
        <v>6.51234</v>
      </c>
    </row>
    <row r="5330" spans="1:3" ht="12.95" customHeight="1" x14ac:dyDescent="0.2">
      <c r="A5330" s="9">
        <v>40755</v>
      </c>
      <c r="B5330" s="2">
        <v>7.4520710000000001</v>
      </c>
      <c r="C5330" s="16">
        <v>6.51234</v>
      </c>
    </row>
    <row r="5331" spans="1:3" ht="12.95" customHeight="1" x14ac:dyDescent="0.2">
      <c r="A5331" s="9">
        <v>40756</v>
      </c>
      <c r="B5331" s="2">
        <v>7.4520710000000001</v>
      </c>
      <c r="C5331" s="16">
        <v>6.51234</v>
      </c>
    </row>
    <row r="5332" spans="1:3" ht="12.95" customHeight="1" x14ac:dyDescent="0.2">
      <c r="A5332" s="9">
        <v>40757</v>
      </c>
      <c r="B5332" s="2">
        <v>7.4485440000000001</v>
      </c>
      <c r="C5332" s="16">
        <v>6.5424189999999998</v>
      </c>
    </row>
    <row r="5333" spans="1:3" ht="12.95" customHeight="1" x14ac:dyDescent="0.2">
      <c r="A5333" s="9">
        <v>40758</v>
      </c>
      <c r="B5333" s="2">
        <v>7.4308940000000003</v>
      </c>
      <c r="C5333" s="16">
        <v>6.7253999999999996</v>
      </c>
    </row>
    <row r="5334" spans="1:3" ht="12.95" customHeight="1" x14ac:dyDescent="0.2">
      <c r="A5334" s="9">
        <v>40759</v>
      </c>
      <c r="B5334" s="2">
        <v>7.4303569999999999</v>
      </c>
      <c r="C5334" s="16">
        <v>6.6825770000000002</v>
      </c>
    </row>
    <row r="5335" spans="1:3" ht="12.95" customHeight="1" x14ac:dyDescent="0.2">
      <c r="A5335" s="9">
        <v>40760</v>
      </c>
      <c r="B5335" s="2">
        <v>7.4485619999999999</v>
      </c>
      <c r="C5335" s="16">
        <v>6.7438320000000003</v>
      </c>
    </row>
    <row r="5336" spans="1:3" ht="12.95" customHeight="1" x14ac:dyDescent="0.2">
      <c r="A5336" s="9">
        <v>40761</v>
      </c>
      <c r="B5336" s="2">
        <v>7.4485619999999999</v>
      </c>
      <c r="C5336" s="16">
        <v>6.7438320000000003</v>
      </c>
    </row>
    <row r="5337" spans="1:3" ht="12.95" customHeight="1" x14ac:dyDescent="0.2">
      <c r="A5337" s="9">
        <v>40762</v>
      </c>
      <c r="B5337" s="2">
        <v>7.4485619999999999</v>
      </c>
      <c r="C5337" s="16">
        <v>6.7438320000000003</v>
      </c>
    </row>
    <row r="5338" spans="1:3" ht="12.95" customHeight="1" x14ac:dyDescent="0.2">
      <c r="A5338" s="9">
        <v>40763</v>
      </c>
      <c r="B5338" s="2">
        <v>7.4485619999999999</v>
      </c>
      <c r="C5338" s="16">
        <v>6.7438320000000003</v>
      </c>
    </row>
    <row r="5339" spans="1:3" ht="12.95" customHeight="1" x14ac:dyDescent="0.2">
      <c r="A5339" s="9">
        <v>40764</v>
      </c>
      <c r="B5339" s="2">
        <v>7.4349559999999997</v>
      </c>
      <c r="C5339" s="16">
        <v>6.8562859999999999</v>
      </c>
    </row>
    <row r="5340" spans="1:3" ht="12.95" customHeight="1" x14ac:dyDescent="0.2">
      <c r="A5340" s="9">
        <v>40765</v>
      </c>
      <c r="B5340" s="2">
        <v>7.4431180000000001</v>
      </c>
      <c r="C5340" s="16">
        <v>7.0450710000000001</v>
      </c>
    </row>
    <row r="5341" spans="1:3" ht="12.95" customHeight="1" x14ac:dyDescent="0.2">
      <c r="A5341" s="9">
        <v>40766</v>
      </c>
      <c r="B5341" s="2">
        <v>7.4479800000000003</v>
      </c>
      <c r="C5341" s="16">
        <v>7.1642749999999999</v>
      </c>
    </row>
    <row r="5342" spans="1:3" ht="12.95" customHeight="1" x14ac:dyDescent="0.2">
      <c r="A5342" s="9">
        <v>40767</v>
      </c>
      <c r="B5342" s="2">
        <v>7.4468139999999998</v>
      </c>
      <c r="C5342" s="16">
        <v>7.0814130000000004</v>
      </c>
    </row>
    <row r="5343" spans="1:3" ht="12.95" customHeight="1" x14ac:dyDescent="0.2">
      <c r="A5343" s="9">
        <v>40768</v>
      </c>
      <c r="B5343" s="2">
        <v>7.4434089999999999</v>
      </c>
      <c r="C5343" s="16">
        <v>6.7550679999999996</v>
      </c>
    </row>
    <row r="5344" spans="1:3" ht="12.95" customHeight="1" x14ac:dyDescent="0.2">
      <c r="A5344" s="9">
        <v>40769</v>
      </c>
      <c r="B5344" s="2">
        <v>7.4434089999999999</v>
      </c>
      <c r="C5344" s="16">
        <v>6.7550679999999996</v>
      </c>
    </row>
    <row r="5345" spans="1:3" ht="12.95" customHeight="1" x14ac:dyDescent="0.2">
      <c r="A5345" s="9">
        <v>40770</v>
      </c>
      <c r="B5345" s="2">
        <v>7.4434089999999999</v>
      </c>
      <c r="C5345" s="16">
        <v>6.7550679999999996</v>
      </c>
    </row>
    <row r="5346" spans="1:3" ht="12.95" customHeight="1" x14ac:dyDescent="0.2">
      <c r="A5346" s="9">
        <v>40771</v>
      </c>
      <c r="B5346" s="2">
        <v>7.4434089999999999</v>
      </c>
      <c r="C5346" s="16">
        <v>6.7550679999999996</v>
      </c>
    </row>
    <row r="5347" spans="1:3" ht="12.95" customHeight="1" x14ac:dyDescent="0.2">
      <c r="A5347" s="9">
        <v>40772</v>
      </c>
      <c r="B5347" s="2">
        <v>7.4542229999999998</v>
      </c>
      <c r="C5347" s="16">
        <v>6.6224439999999998</v>
      </c>
    </row>
    <row r="5348" spans="1:3" ht="12.95" customHeight="1" x14ac:dyDescent="0.2">
      <c r="A5348" s="9">
        <v>40773</v>
      </c>
      <c r="B5348" s="2">
        <v>7.4487909999999999</v>
      </c>
      <c r="C5348" s="16">
        <v>6.5570339999999998</v>
      </c>
    </row>
    <row r="5349" spans="1:3" ht="12.95" customHeight="1" x14ac:dyDescent="0.2">
      <c r="A5349" s="9">
        <v>40774</v>
      </c>
      <c r="B5349" s="2">
        <v>7.4538159999999998</v>
      </c>
      <c r="C5349" s="16">
        <v>6.521274</v>
      </c>
    </row>
    <row r="5350" spans="1:3" ht="12.95" customHeight="1" x14ac:dyDescent="0.2">
      <c r="A5350" s="9">
        <v>40775</v>
      </c>
      <c r="B5350" s="2">
        <v>7.4610310000000002</v>
      </c>
      <c r="C5350" s="16">
        <v>6.5950949999999997</v>
      </c>
    </row>
    <row r="5351" spans="1:3" ht="12.95" customHeight="1" x14ac:dyDescent="0.2">
      <c r="A5351" s="9">
        <v>40776</v>
      </c>
      <c r="B5351" s="2">
        <v>7.4610310000000002</v>
      </c>
      <c r="C5351" s="16">
        <v>6.5950949999999997</v>
      </c>
    </row>
    <row r="5352" spans="1:3" ht="12.95" customHeight="1" x14ac:dyDescent="0.2">
      <c r="A5352" s="9">
        <v>40777</v>
      </c>
      <c r="B5352" s="2">
        <v>7.4610310000000002</v>
      </c>
      <c r="C5352" s="16">
        <v>6.5950949999999997</v>
      </c>
    </row>
    <row r="5353" spans="1:3" ht="12.95" customHeight="1" x14ac:dyDescent="0.2">
      <c r="A5353" s="9">
        <v>40778</v>
      </c>
      <c r="B5353" s="2">
        <v>7.4683599999999997</v>
      </c>
      <c r="C5353" s="16">
        <v>6.5841139999999996</v>
      </c>
    </row>
    <row r="5354" spans="1:3" ht="12.95" customHeight="1" x14ac:dyDescent="0.2">
      <c r="A5354" s="9">
        <v>40779</v>
      </c>
      <c r="B5354" s="2">
        <v>7.4761220000000002</v>
      </c>
      <c r="C5354" s="16">
        <v>6.5551269999999997</v>
      </c>
    </row>
    <row r="5355" spans="1:3" ht="12.95" customHeight="1" x14ac:dyDescent="0.2">
      <c r="A5355" s="9">
        <v>40780</v>
      </c>
      <c r="B5355" s="2">
        <v>7.4803220000000001</v>
      </c>
      <c r="C5355" s="16">
        <v>6.5582339999999997</v>
      </c>
    </row>
    <row r="5356" spans="1:3" ht="12.95" customHeight="1" x14ac:dyDescent="0.2">
      <c r="A5356" s="9">
        <v>40781</v>
      </c>
      <c r="B5356" s="2">
        <v>7.4619020000000003</v>
      </c>
      <c r="C5356" s="16">
        <v>6.5152380000000001</v>
      </c>
    </row>
    <row r="5357" spans="1:3" ht="12.95" customHeight="1" x14ac:dyDescent="0.2">
      <c r="A5357" s="9">
        <v>40782</v>
      </c>
      <c r="B5357" s="2">
        <v>7.4709209999999997</v>
      </c>
      <c r="C5357" s="16">
        <v>6.5225429999999998</v>
      </c>
    </row>
    <row r="5358" spans="1:3" ht="12.95" customHeight="1" x14ac:dyDescent="0.2">
      <c r="A5358" s="9">
        <v>40783</v>
      </c>
      <c r="B5358" s="2">
        <v>7.4709209999999997</v>
      </c>
      <c r="C5358" s="16">
        <v>6.5225429999999998</v>
      </c>
    </row>
    <row r="5359" spans="1:3" ht="12.95" customHeight="1" x14ac:dyDescent="0.2">
      <c r="A5359" s="9">
        <v>40784</v>
      </c>
      <c r="B5359" s="2">
        <v>7.4709209999999997</v>
      </c>
      <c r="C5359" s="16">
        <v>6.5225429999999998</v>
      </c>
    </row>
    <row r="5360" spans="1:3" ht="12.95" customHeight="1" x14ac:dyDescent="0.2">
      <c r="A5360" s="9">
        <v>40785</v>
      </c>
      <c r="B5360" s="2">
        <v>7.4812190000000003</v>
      </c>
      <c r="C5360" s="16">
        <v>6.3394789999999999</v>
      </c>
    </row>
    <row r="5361" spans="1:3" ht="12.95" customHeight="1" x14ac:dyDescent="0.2">
      <c r="A5361" s="9">
        <v>40786</v>
      </c>
      <c r="B5361" s="2">
        <v>7.4708579999999998</v>
      </c>
      <c r="C5361" s="16">
        <v>6.3333830000000004</v>
      </c>
    </row>
    <row r="5362" spans="1:3" ht="12.95" customHeight="1" x14ac:dyDescent="0.2">
      <c r="A5362" s="9">
        <v>40787</v>
      </c>
      <c r="B5362" s="2">
        <v>7.4705729999999999</v>
      </c>
      <c r="C5362" s="16">
        <v>6.3682319999999999</v>
      </c>
    </row>
    <row r="5363" spans="1:3" ht="12.95" customHeight="1" x14ac:dyDescent="0.2">
      <c r="A5363" s="9">
        <v>40788</v>
      </c>
      <c r="B5363" s="2">
        <v>7.4783540000000004</v>
      </c>
      <c r="C5363" s="16">
        <v>6.5393090000000003</v>
      </c>
    </row>
    <row r="5364" spans="1:3" ht="12.95" customHeight="1" x14ac:dyDescent="0.2">
      <c r="A5364" s="9">
        <v>40789</v>
      </c>
      <c r="B5364" s="2">
        <v>7.4784410000000001</v>
      </c>
      <c r="C5364" s="16">
        <v>6.7276369999999996</v>
      </c>
    </row>
    <row r="5365" spans="1:3" ht="12.95" customHeight="1" x14ac:dyDescent="0.2">
      <c r="A5365" s="9">
        <v>40790</v>
      </c>
      <c r="B5365" s="2">
        <v>7.4784410000000001</v>
      </c>
      <c r="C5365" s="16">
        <v>6.7276369999999996</v>
      </c>
    </row>
    <row r="5366" spans="1:3" ht="12.95" customHeight="1" x14ac:dyDescent="0.2">
      <c r="A5366" s="9">
        <v>40791</v>
      </c>
      <c r="B5366" s="2">
        <v>7.4784410000000001</v>
      </c>
      <c r="C5366" s="16">
        <v>6.7276369999999996</v>
      </c>
    </row>
    <row r="5367" spans="1:3" ht="12.95" customHeight="1" x14ac:dyDescent="0.2">
      <c r="A5367" s="9">
        <v>40792</v>
      </c>
      <c r="B5367" s="2">
        <v>7.4766570000000003</v>
      </c>
      <c r="C5367" s="16">
        <v>6.7139519999999999</v>
      </c>
    </row>
    <row r="5368" spans="1:3" ht="12.95" customHeight="1" x14ac:dyDescent="0.2">
      <c r="A5368" s="9">
        <v>40793</v>
      </c>
      <c r="B5368" s="2">
        <v>7.4862640000000003</v>
      </c>
      <c r="C5368" s="16">
        <v>6.2276550000000004</v>
      </c>
    </row>
    <row r="5369" spans="1:3" ht="12.95" customHeight="1" x14ac:dyDescent="0.2">
      <c r="A5369" s="9">
        <v>40794</v>
      </c>
      <c r="B5369" s="2">
        <v>7.4996210000000003</v>
      </c>
      <c r="C5369" s="16">
        <v>6.218591</v>
      </c>
    </row>
    <row r="5370" spans="1:3" ht="12.95" customHeight="1" x14ac:dyDescent="0.2">
      <c r="A5370" s="9">
        <v>40795</v>
      </c>
      <c r="B5370" s="2">
        <v>7.4932449999999999</v>
      </c>
      <c r="C5370" s="16">
        <v>6.176939</v>
      </c>
    </row>
    <row r="5371" spans="1:3" ht="12.95" customHeight="1" x14ac:dyDescent="0.2">
      <c r="A5371" s="9">
        <v>40796</v>
      </c>
      <c r="B5371" s="2">
        <v>7.4868540000000001</v>
      </c>
      <c r="C5371" s="16">
        <v>6.1701449999999998</v>
      </c>
    </row>
    <row r="5372" spans="1:3" ht="12.95" customHeight="1" x14ac:dyDescent="0.2">
      <c r="A5372" s="9">
        <v>40797</v>
      </c>
      <c r="B5372" s="2">
        <v>7.4868540000000001</v>
      </c>
      <c r="C5372" s="16">
        <v>6.1701449999999998</v>
      </c>
    </row>
    <row r="5373" spans="1:3" ht="12.95" customHeight="1" x14ac:dyDescent="0.2">
      <c r="A5373" s="9">
        <v>40798</v>
      </c>
      <c r="B5373" s="2">
        <v>7.4868540000000001</v>
      </c>
      <c r="C5373" s="16">
        <v>6.1701449999999998</v>
      </c>
    </row>
    <row r="5374" spans="1:3" ht="12.95" customHeight="1" x14ac:dyDescent="0.2">
      <c r="A5374" s="9">
        <v>40799</v>
      </c>
      <c r="B5374" s="2">
        <v>7.4807759999999996</v>
      </c>
      <c r="C5374" s="16">
        <v>6.208113</v>
      </c>
    </row>
    <row r="5375" spans="1:3" ht="12.95" customHeight="1" x14ac:dyDescent="0.2">
      <c r="A5375" s="9">
        <v>40800</v>
      </c>
      <c r="B5375" s="2">
        <v>7.4852309999999997</v>
      </c>
      <c r="C5375" s="16">
        <v>6.2211030000000003</v>
      </c>
    </row>
    <row r="5376" spans="1:3" ht="12.95" customHeight="1" x14ac:dyDescent="0.2">
      <c r="A5376" s="9">
        <v>40801</v>
      </c>
      <c r="B5376" s="2">
        <v>7.4866469999999996</v>
      </c>
      <c r="C5376" s="16">
        <v>6.2202120000000001</v>
      </c>
    </row>
    <row r="5377" spans="1:3" ht="12.95" customHeight="1" x14ac:dyDescent="0.2">
      <c r="A5377" s="9">
        <v>40802</v>
      </c>
      <c r="B5377" s="2">
        <v>7.4897879999999999</v>
      </c>
      <c r="C5377" s="16">
        <v>6.2042640000000002</v>
      </c>
    </row>
    <row r="5378" spans="1:3" ht="12.95" customHeight="1" x14ac:dyDescent="0.2">
      <c r="A5378" s="9">
        <v>40803</v>
      </c>
      <c r="B5378" s="2">
        <v>7.4959470000000001</v>
      </c>
      <c r="C5378" s="16">
        <v>6.2114240000000001</v>
      </c>
    </row>
    <row r="5379" spans="1:3" ht="12.95" customHeight="1" x14ac:dyDescent="0.2">
      <c r="A5379" s="9">
        <v>40804</v>
      </c>
      <c r="B5379" s="2">
        <v>7.4959470000000001</v>
      </c>
      <c r="C5379" s="16">
        <v>6.2114240000000001</v>
      </c>
    </row>
    <row r="5380" spans="1:3" ht="12.95" customHeight="1" x14ac:dyDescent="0.2">
      <c r="A5380" s="9">
        <v>40805</v>
      </c>
      <c r="B5380" s="2">
        <v>7.4959470000000001</v>
      </c>
      <c r="C5380" s="16">
        <v>6.2114240000000001</v>
      </c>
    </row>
    <row r="5381" spans="1:3" ht="12.95" customHeight="1" x14ac:dyDescent="0.2">
      <c r="A5381" s="9">
        <v>40806</v>
      </c>
      <c r="B5381" s="2">
        <v>7.504448</v>
      </c>
      <c r="C5381" s="16">
        <v>6.2215619999999996</v>
      </c>
    </row>
    <row r="5382" spans="1:3" ht="12.95" customHeight="1" x14ac:dyDescent="0.2">
      <c r="A5382" s="9">
        <v>40807</v>
      </c>
      <c r="B5382" s="2">
        <v>7.5002639999999996</v>
      </c>
      <c r="C5382" s="16">
        <v>6.2155170000000002</v>
      </c>
    </row>
    <row r="5383" spans="1:3" ht="12.95" customHeight="1" x14ac:dyDescent="0.2">
      <c r="A5383" s="9">
        <v>40808</v>
      </c>
      <c r="B5383" s="2">
        <v>7.4836960000000001</v>
      </c>
      <c r="C5383" s="16">
        <v>6.1271459999999998</v>
      </c>
    </row>
    <row r="5384" spans="1:3" ht="12.95" customHeight="1" x14ac:dyDescent="0.2">
      <c r="A5384" s="9">
        <v>40809</v>
      </c>
      <c r="B5384" s="2">
        <v>7.4860329999999999</v>
      </c>
      <c r="C5384" s="16">
        <v>6.0886810000000002</v>
      </c>
    </row>
    <row r="5385" spans="1:3" ht="12.95" customHeight="1" x14ac:dyDescent="0.2">
      <c r="A5385" s="9">
        <v>40810</v>
      </c>
      <c r="B5385" s="2">
        <v>7.483975</v>
      </c>
      <c r="C5385" s="16">
        <v>6.1283779999999997</v>
      </c>
    </row>
    <row r="5386" spans="1:3" ht="12.95" customHeight="1" x14ac:dyDescent="0.2">
      <c r="A5386" s="9">
        <v>40811</v>
      </c>
      <c r="B5386" s="2">
        <v>7.483975</v>
      </c>
      <c r="C5386" s="16">
        <v>6.1283779999999997</v>
      </c>
    </row>
    <row r="5387" spans="1:3" ht="12.95" customHeight="1" x14ac:dyDescent="0.2">
      <c r="A5387" s="9">
        <v>40812</v>
      </c>
      <c r="B5387" s="2">
        <v>7.483975</v>
      </c>
      <c r="C5387" s="16">
        <v>6.1283779999999997</v>
      </c>
    </row>
    <row r="5388" spans="1:3" ht="12.95" customHeight="1" x14ac:dyDescent="0.2">
      <c r="A5388" s="9">
        <v>40813</v>
      </c>
      <c r="B5388" s="2">
        <v>7.4804700000000004</v>
      </c>
      <c r="C5388" s="16">
        <v>6.1194940000000004</v>
      </c>
    </row>
    <row r="5389" spans="1:3" ht="12.95" customHeight="1" x14ac:dyDescent="0.2">
      <c r="A5389" s="9">
        <v>40814</v>
      </c>
      <c r="B5389" s="2">
        <v>7.4837129999999998</v>
      </c>
      <c r="C5389" s="16">
        <v>6.1336880000000003</v>
      </c>
    </row>
    <row r="5390" spans="1:3" ht="12.95" customHeight="1" x14ac:dyDescent="0.2">
      <c r="A5390" s="9">
        <v>40815</v>
      </c>
      <c r="B5390" s="2">
        <v>7.4875559999999997</v>
      </c>
      <c r="C5390" s="16">
        <v>6.136838</v>
      </c>
    </row>
    <row r="5391" spans="1:3" ht="12.95" customHeight="1" x14ac:dyDescent="0.2">
      <c r="A5391" s="9">
        <v>40816</v>
      </c>
      <c r="B5391" s="2">
        <v>7.4920229999999997</v>
      </c>
      <c r="C5391" s="16">
        <v>6.1374810000000002</v>
      </c>
    </row>
    <row r="5392" spans="1:3" ht="12.95" customHeight="1" x14ac:dyDescent="0.2">
      <c r="A5392" s="9">
        <v>40817</v>
      </c>
      <c r="B5392" s="2">
        <v>7.4910040000000002</v>
      </c>
      <c r="C5392" s="2">
        <v>6.1436919999999997</v>
      </c>
    </row>
    <row r="5393" spans="1:3" ht="12.95" customHeight="1" x14ac:dyDescent="0.2">
      <c r="A5393" s="9">
        <v>40818</v>
      </c>
      <c r="B5393" s="2">
        <v>7.4910040000000002</v>
      </c>
      <c r="C5393" s="2">
        <v>6.1436919999999997</v>
      </c>
    </row>
    <row r="5394" spans="1:3" ht="12.95" customHeight="1" x14ac:dyDescent="0.2">
      <c r="A5394" s="9">
        <v>40819</v>
      </c>
      <c r="B5394" s="2">
        <v>7.4910040000000002</v>
      </c>
      <c r="C5394" s="2">
        <v>6.1436919999999997</v>
      </c>
    </row>
    <row r="5395" spans="1:3" ht="12.95" customHeight="1" x14ac:dyDescent="0.2">
      <c r="A5395" s="9">
        <v>40820</v>
      </c>
      <c r="B5395" s="2">
        <v>7.4952040000000002</v>
      </c>
      <c r="C5395" s="2">
        <v>6.1694000000000004</v>
      </c>
    </row>
    <row r="5396" spans="1:3" ht="12.95" customHeight="1" x14ac:dyDescent="0.2">
      <c r="A5396" s="9">
        <v>40821</v>
      </c>
      <c r="B5396" s="2">
        <v>7.4954900000000002</v>
      </c>
      <c r="C5396" s="2">
        <v>6.1696350000000004</v>
      </c>
    </row>
    <row r="5397" spans="1:3" ht="12.95" customHeight="1" x14ac:dyDescent="0.2">
      <c r="A5397" s="9">
        <v>40822</v>
      </c>
      <c r="B5397" s="2">
        <v>7.5020540000000002</v>
      </c>
      <c r="C5397" s="2">
        <v>6.120628</v>
      </c>
    </row>
    <row r="5398" spans="1:3" ht="12.95" customHeight="1" x14ac:dyDescent="0.2">
      <c r="A5398" s="9">
        <v>40823</v>
      </c>
      <c r="B5398" s="2">
        <v>7.5071589999999997</v>
      </c>
      <c r="C5398" s="2">
        <v>6.0771949999999997</v>
      </c>
    </row>
    <row r="5399" spans="1:3" ht="12.95" customHeight="1" x14ac:dyDescent="0.2">
      <c r="A5399" s="9">
        <v>40824</v>
      </c>
      <c r="B5399" s="2">
        <v>7.4995500000000002</v>
      </c>
      <c r="C5399" s="16">
        <v>6.061712</v>
      </c>
    </row>
    <row r="5400" spans="1:3" ht="12.95" customHeight="1" x14ac:dyDescent="0.2">
      <c r="A5400" s="9">
        <v>40825</v>
      </c>
      <c r="B5400" s="2">
        <v>7.4995500000000002</v>
      </c>
      <c r="C5400" s="16">
        <v>6.061712</v>
      </c>
    </row>
    <row r="5401" spans="1:3" ht="12.95" customHeight="1" x14ac:dyDescent="0.2">
      <c r="A5401" s="9">
        <v>40826</v>
      </c>
      <c r="B5401" s="2">
        <v>7.4995500000000002</v>
      </c>
      <c r="C5401" s="16">
        <v>6.061712</v>
      </c>
    </row>
    <row r="5402" spans="1:3" ht="12.95" customHeight="1" x14ac:dyDescent="0.2">
      <c r="A5402" s="9">
        <v>40827</v>
      </c>
      <c r="B5402" s="2">
        <v>7.4923479999999998</v>
      </c>
      <c r="C5402" s="16">
        <v>6.0529549999999999</v>
      </c>
    </row>
    <row r="5403" spans="1:3" ht="12.95" customHeight="1" x14ac:dyDescent="0.2">
      <c r="A5403" s="9">
        <v>40828</v>
      </c>
      <c r="B5403" s="2">
        <v>7.4836650000000002</v>
      </c>
      <c r="C5403" s="16">
        <v>6.0527860000000002</v>
      </c>
    </row>
    <row r="5404" spans="1:3" ht="12.95" customHeight="1" x14ac:dyDescent="0.2">
      <c r="A5404" s="9">
        <v>40829</v>
      </c>
      <c r="B5404" s="2">
        <v>7.4695790000000004</v>
      </c>
      <c r="C5404" s="16">
        <v>6.0379750000000003</v>
      </c>
    </row>
    <row r="5405" spans="1:3" ht="12.95" customHeight="1" x14ac:dyDescent="0.2">
      <c r="A5405" s="9">
        <v>40830</v>
      </c>
      <c r="B5405" s="2">
        <v>7.4827459999999997</v>
      </c>
      <c r="C5405" s="16">
        <v>6.0672550000000003</v>
      </c>
    </row>
    <row r="5406" spans="1:3" ht="12.95" customHeight="1" x14ac:dyDescent="0.2">
      <c r="A5406" s="9">
        <v>40831</v>
      </c>
      <c r="B5406" s="2">
        <v>7.4748510000000001</v>
      </c>
      <c r="C5406" s="16">
        <v>6.0402839999999998</v>
      </c>
    </row>
    <row r="5407" spans="1:3" ht="12.95" customHeight="1" x14ac:dyDescent="0.2">
      <c r="A5407" s="9">
        <v>40832</v>
      </c>
      <c r="B5407" s="2">
        <v>7.4748510000000001</v>
      </c>
      <c r="C5407" s="16">
        <v>6.0402839999999998</v>
      </c>
    </row>
    <row r="5408" spans="1:3" ht="12.95" customHeight="1" x14ac:dyDescent="0.2">
      <c r="A5408" s="9">
        <v>40833</v>
      </c>
      <c r="B5408" s="2">
        <v>7.4748510000000001</v>
      </c>
      <c r="C5408" s="16">
        <v>6.0402839999999998</v>
      </c>
    </row>
    <row r="5409" spans="1:3" ht="12.95" customHeight="1" x14ac:dyDescent="0.2">
      <c r="A5409" s="9">
        <v>40834</v>
      </c>
      <c r="B5409" s="2">
        <v>7.4761629999999997</v>
      </c>
      <c r="C5409" s="16">
        <v>6.0467190000000004</v>
      </c>
    </row>
    <row r="5410" spans="1:3" ht="12.95" customHeight="1" x14ac:dyDescent="0.2">
      <c r="A5410" s="9">
        <v>40835</v>
      </c>
      <c r="B5410" s="2">
        <v>7.465357</v>
      </c>
      <c r="C5410" s="16">
        <v>6.0521739999999999</v>
      </c>
    </row>
    <row r="5411" spans="1:3" ht="12.95" customHeight="1" x14ac:dyDescent="0.2">
      <c r="A5411" s="9">
        <v>40836</v>
      </c>
      <c r="B5411" s="2">
        <v>7.4623299999999997</v>
      </c>
      <c r="C5411" s="16">
        <v>6.0068659999999996</v>
      </c>
    </row>
    <row r="5412" spans="1:3" ht="12.95" customHeight="1" x14ac:dyDescent="0.2">
      <c r="A5412" s="9">
        <v>40837</v>
      </c>
      <c r="B5412" s="2">
        <v>7.472378</v>
      </c>
      <c r="C5412" s="16">
        <v>6.0446350000000004</v>
      </c>
    </row>
    <row r="5413" spans="1:3" ht="12.95" customHeight="1" x14ac:dyDescent="0.2">
      <c r="A5413" s="9">
        <v>40838</v>
      </c>
      <c r="B5413" s="2">
        <v>7.4728849999999998</v>
      </c>
      <c r="C5413" s="16">
        <v>6.0824389999999999</v>
      </c>
    </row>
    <row r="5414" spans="1:3" ht="12.95" customHeight="1" x14ac:dyDescent="0.2">
      <c r="A5414" s="9">
        <v>40839</v>
      </c>
      <c r="B5414" s="2">
        <v>7.4728849999999998</v>
      </c>
      <c r="C5414" s="16">
        <v>6.0824389999999999</v>
      </c>
    </row>
    <row r="5415" spans="1:3" ht="12.95" customHeight="1" x14ac:dyDescent="0.2">
      <c r="A5415" s="9">
        <v>40840</v>
      </c>
      <c r="B5415" s="2">
        <v>7.4728849999999998</v>
      </c>
      <c r="C5415" s="16">
        <v>6.0824389999999999</v>
      </c>
    </row>
    <row r="5416" spans="1:3" ht="12.95" customHeight="1" x14ac:dyDescent="0.2">
      <c r="A5416" s="9">
        <v>40841</v>
      </c>
      <c r="B5416" s="2">
        <v>7.4716760000000004</v>
      </c>
      <c r="C5416" s="16">
        <v>6.0874009999999998</v>
      </c>
    </row>
    <row r="5417" spans="1:3" ht="12.95" customHeight="1" x14ac:dyDescent="0.2">
      <c r="A5417" s="9">
        <v>40842</v>
      </c>
      <c r="B5417" s="2">
        <v>7.4814629999999998</v>
      </c>
      <c r="C5417" s="16">
        <v>6.1113080000000002</v>
      </c>
    </row>
    <row r="5418" spans="1:3" ht="12.95" customHeight="1" x14ac:dyDescent="0.2">
      <c r="A5418" s="9">
        <v>40843</v>
      </c>
      <c r="B5418" s="2">
        <v>7.4865430000000002</v>
      </c>
      <c r="C5418" s="16">
        <v>6.1385230000000002</v>
      </c>
    </row>
    <row r="5419" spans="1:3" ht="12.95" customHeight="1" x14ac:dyDescent="0.2">
      <c r="A5419" s="9">
        <v>40844</v>
      </c>
      <c r="B5419" s="2">
        <v>7.4820229999999999</v>
      </c>
      <c r="C5419" s="16">
        <v>6.1057800000000002</v>
      </c>
    </row>
    <row r="5420" spans="1:3" ht="12.95" customHeight="1" x14ac:dyDescent="0.2">
      <c r="A5420" s="9">
        <v>40845</v>
      </c>
      <c r="B5420" s="2">
        <v>7.4853290000000001</v>
      </c>
      <c r="C5420" s="16">
        <v>6.1164639999999997</v>
      </c>
    </row>
    <row r="5421" spans="1:3" ht="12.95" customHeight="1" x14ac:dyDescent="0.2">
      <c r="A5421" s="9">
        <v>40846</v>
      </c>
      <c r="B5421" s="2">
        <v>7.4853290000000001</v>
      </c>
      <c r="C5421" s="16">
        <v>6.1164639999999997</v>
      </c>
    </row>
    <row r="5422" spans="1:3" ht="12.95" customHeight="1" x14ac:dyDescent="0.2">
      <c r="A5422" s="9">
        <v>40847</v>
      </c>
      <c r="B5422" s="2">
        <v>7.4853290000000001</v>
      </c>
      <c r="C5422" s="16">
        <v>6.1164639999999997</v>
      </c>
    </row>
    <row r="5423" spans="1:3" ht="12.95" customHeight="1" x14ac:dyDescent="0.2">
      <c r="A5423" s="9">
        <v>40848</v>
      </c>
      <c r="B5423" s="2">
        <v>7.4869339999999998</v>
      </c>
      <c r="C5423" s="16">
        <v>6.1378370000000002</v>
      </c>
    </row>
    <row r="5424" spans="1:3" ht="12.95" customHeight="1" x14ac:dyDescent="0.2">
      <c r="A5424" s="9">
        <v>40849</v>
      </c>
      <c r="B5424" s="2">
        <v>7.4869339999999998</v>
      </c>
      <c r="C5424" s="16">
        <v>6.1378370000000002</v>
      </c>
    </row>
    <row r="5425" spans="1:3" ht="12.95" customHeight="1" x14ac:dyDescent="0.2">
      <c r="A5425" s="9">
        <v>40850</v>
      </c>
      <c r="B5425" s="2">
        <v>7.4926209999999998</v>
      </c>
      <c r="C5425" s="16">
        <v>6.15815</v>
      </c>
    </row>
    <row r="5426" spans="1:3" ht="12.95" customHeight="1" x14ac:dyDescent="0.2">
      <c r="A5426" s="9">
        <v>40851</v>
      </c>
      <c r="B5426" s="2">
        <v>7.4960069999999996</v>
      </c>
      <c r="C5426" s="16">
        <v>6.1710770000000004</v>
      </c>
    </row>
    <row r="5427" spans="1:3" ht="12.95" customHeight="1" x14ac:dyDescent="0.2">
      <c r="A5427" s="9">
        <v>40852</v>
      </c>
      <c r="B5427" s="2">
        <v>7.4951480000000004</v>
      </c>
      <c r="C5427" s="16">
        <v>6.1395379999999999</v>
      </c>
    </row>
    <row r="5428" spans="1:3" ht="12.95" customHeight="1" x14ac:dyDescent="0.2">
      <c r="A5428" s="9">
        <v>40853</v>
      </c>
      <c r="B5428" s="2">
        <v>7.4951480000000004</v>
      </c>
      <c r="C5428" s="16">
        <v>6.1395379999999999</v>
      </c>
    </row>
    <row r="5429" spans="1:3" ht="12.95" customHeight="1" x14ac:dyDescent="0.2">
      <c r="A5429" s="9">
        <v>40854</v>
      </c>
      <c r="B5429" s="2">
        <v>7.4951480000000004</v>
      </c>
      <c r="C5429" s="16">
        <v>6.1395379999999999</v>
      </c>
    </row>
    <row r="5430" spans="1:3" ht="12.95" customHeight="1" x14ac:dyDescent="0.2">
      <c r="A5430" s="9">
        <v>40855</v>
      </c>
      <c r="B5430" s="2">
        <v>7.4970119999999998</v>
      </c>
      <c r="C5430" s="16">
        <v>6.0684899999999997</v>
      </c>
    </row>
    <row r="5431" spans="1:3" ht="12.95" customHeight="1" x14ac:dyDescent="0.2">
      <c r="A5431" s="9">
        <v>40856</v>
      </c>
      <c r="B5431" s="2">
        <v>7.4914709999999998</v>
      </c>
      <c r="C5431" s="16">
        <v>6.0620419999999999</v>
      </c>
    </row>
    <row r="5432" spans="1:3" ht="12.95" customHeight="1" x14ac:dyDescent="0.2">
      <c r="A5432" s="9">
        <v>40857</v>
      </c>
      <c r="B5432" s="2">
        <v>7.4908149999999996</v>
      </c>
      <c r="C5432" s="16">
        <v>6.0688769999999996</v>
      </c>
    </row>
    <row r="5433" spans="1:3" ht="12.95" customHeight="1" x14ac:dyDescent="0.2">
      <c r="A5433" s="9">
        <v>40858</v>
      </c>
      <c r="B5433" s="2">
        <v>7.4853820000000004</v>
      </c>
      <c r="C5433" s="16">
        <v>6.0822149999999997</v>
      </c>
    </row>
    <row r="5434" spans="1:3" ht="12.95" customHeight="1" x14ac:dyDescent="0.2">
      <c r="A5434" s="9">
        <v>40859</v>
      </c>
      <c r="B5434" s="2">
        <v>7.4848590000000002</v>
      </c>
      <c r="C5434" s="16">
        <v>6.0532620000000001</v>
      </c>
    </row>
    <row r="5435" spans="1:3" ht="12.95" customHeight="1" x14ac:dyDescent="0.2">
      <c r="A5435" s="9">
        <v>40860</v>
      </c>
      <c r="B5435" s="2">
        <v>7.4848590000000002</v>
      </c>
      <c r="C5435" s="16">
        <v>6.0532620000000001</v>
      </c>
    </row>
    <row r="5436" spans="1:3" ht="12.95" customHeight="1" x14ac:dyDescent="0.2">
      <c r="A5436" s="9">
        <v>40861</v>
      </c>
      <c r="B5436" s="2">
        <v>7.4848590000000002</v>
      </c>
      <c r="C5436" s="16">
        <v>6.0532620000000001</v>
      </c>
    </row>
    <row r="5437" spans="1:3" ht="12.95" customHeight="1" x14ac:dyDescent="0.2">
      <c r="A5437" s="9">
        <v>40862</v>
      </c>
      <c r="B5437" s="2">
        <v>7.4794340000000004</v>
      </c>
      <c r="C5437" s="16">
        <v>6.0523009999999999</v>
      </c>
    </row>
    <row r="5438" spans="1:3" ht="12.95" customHeight="1" x14ac:dyDescent="0.2">
      <c r="A5438" s="9">
        <v>40863</v>
      </c>
      <c r="B5438" s="2">
        <v>7.4725650000000003</v>
      </c>
      <c r="C5438" s="16">
        <v>6.0248039999999996</v>
      </c>
    </row>
    <row r="5439" spans="1:3" ht="12.95" customHeight="1" x14ac:dyDescent="0.2">
      <c r="A5439" s="9">
        <v>40864</v>
      </c>
      <c r="B5439" s="2">
        <v>7.4789450000000004</v>
      </c>
      <c r="C5439" s="16">
        <v>6.0455459999999999</v>
      </c>
    </row>
    <row r="5440" spans="1:3" ht="12.95" customHeight="1" x14ac:dyDescent="0.2">
      <c r="A5440" s="9">
        <v>40865</v>
      </c>
      <c r="B5440" s="2">
        <v>7.4738329999999999</v>
      </c>
      <c r="C5440" s="16">
        <v>6.0209720000000004</v>
      </c>
    </row>
    <row r="5441" spans="1:3" ht="12.95" customHeight="1" x14ac:dyDescent="0.2">
      <c r="A5441" s="9">
        <v>40866</v>
      </c>
      <c r="B5441" s="2">
        <v>7.4864449999999998</v>
      </c>
      <c r="C5441" s="16">
        <v>6.0574839999999996</v>
      </c>
    </row>
    <row r="5442" spans="1:3" ht="12.95" customHeight="1" x14ac:dyDescent="0.2">
      <c r="A5442" s="9">
        <v>40867</v>
      </c>
      <c r="B5442" s="2">
        <v>7.4864449999999998</v>
      </c>
      <c r="C5442" s="16">
        <v>6.0574839999999996</v>
      </c>
    </row>
    <row r="5443" spans="1:3" ht="12.95" customHeight="1" x14ac:dyDescent="0.2">
      <c r="A5443" s="9">
        <v>40868</v>
      </c>
      <c r="B5443" s="2">
        <v>7.4864449999999998</v>
      </c>
      <c r="C5443" s="16">
        <v>6.0574839999999996</v>
      </c>
    </row>
    <row r="5444" spans="1:3" ht="12.95" customHeight="1" x14ac:dyDescent="0.2">
      <c r="A5444" s="9">
        <v>40869</v>
      </c>
      <c r="B5444" s="2">
        <v>7.4895519999999998</v>
      </c>
      <c r="C5444" s="16">
        <v>6.0546100000000003</v>
      </c>
    </row>
    <row r="5445" spans="1:3" ht="12.95" customHeight="1" x14ac:dyDescent="0.2">
      <c r="A5445" s="9">
        <v>40870</v>
      </c>
      <c r="B5445" s="2">
        <v>7.4914500000000004</v>
      </c>
      <c r="C5445" s="16">
        <v>6.0630059999999997</v>
      </c>
    </row>
    <row r="5446" spans="1:3" ht="12.95" customHeight="1" x14ac:dyDescent="0.2">
      <c r="A5446" s="9">
        <v>40871</v>
      </c>
      <c r="B5446" s="2">
        <v>7.4854690000000002</v>
      </c>
      <c r="C5446" s="16">
        <v>6.084263</v>
      </c>
    </row>
    <row r="5447" spans="1:3" ht="12.95" customHeight="1" x14ac:dyDescent="0.2">
      <c r="A5447" s="9">
        <v>40872</v>
      </c>
      <c r="B5447" s="2">
        <v>7.4846159999999999</v>
      </c>
      <c r="C5447" s="16">
        <v>6.0919879999999997</v>
      </c>
    </row>
    <row r="5448" spans="1:3" ht="12.95" customHeight="1" x14ac:dyDescent="0.2">
      <c r="A5448" s="9">
        <v>40873</v>
      </c>
      <c r="B5448" s="2">
        <v>7.4912140000000003</v>
      </c>
      <c r="C5448" s="16">
        <v>6.1087939999999996</v>
      </c>
    </row>
    <row r="5449" spans="1:3" ht="12.95" customHeight="1" x14ac:dyDescent="0.2">
      <c r="A5449" s="9">
        <v>40874</v>
      </c>
      <c r="B5449" s="2">
        <v>7.4912140000000003</v>
      </c>
      <c r="C5449" s="16">
        <v>6.1087939999999996</v>
      </c>
    </row>
    <row r="5450" spans="1:3" ht="12.95" customHeight="1" x14ac:dyDescent="0.2">
      <c r="A5450" s="9">
        <v>40875</v>
      </c>
      <c r="B5450" s="2">
        <v>7.4912140000000003</v>
      </c>
      <c r="C5450" s="16">
        <v>6.1087939999999996</v>
      </c>
    </row>
    <row r="5451" spans="1:3" ht="12.95" customHeight="1" x14ac:dyDescent="0.2">
      <c r="A5451" s="9">
        <v>40876</v>
      </c>
      <c r="B5451" s="2">
        <v>7.4900669999999998</v>
      </c>
      <c r="C5451" s="16">
        <v>6.0909709999999997</v>
      </c>
    </row>
    <row r="5452" spans="1:3" ht="12.95" customHeight="1" x14ac:dyDescent="0.2">
      <c r="A5452" s="9">
        <v>40877</v>
      </c>
      <c r="B5452" s="2">
        <v>7.4985860000000004</v>
      </c>
      <c r="C5452" s="16">
        <v>6.1013719999999996</v>
      </c>
    </row>
    <row r="5453" spans="1:3" ht="12.95" customHeight="1" x14ac:dyDescent="0.2">
      <c r="A5453" s="9">
        <v>40878</v>
      </c>
      <c r="B5453" s="2">
        <v>7.5065119999999999</v>
      </c>
      <c r="C5453" s="16">
        <v>6.1132929999999996</v>
      </c>
    </row>
    <row r="5454" spans="1:3" ht="12.95" customHeight="1" x14ac:dyDescent="0.2">
      <c r="A5454" s="9">
        <v>40879</v>
      </c>
      <c r="B5454" s="2">
        <v>7.5069730000000003</v>
      </c>
      <c r="C5454" s="16">
        <v>6.121645</v>
      </c>
    </row>
    <row r="5455" spans="1:3" ht="12.95" customHeight="1" x14ac:dyDescent="0.2">
      <c r="A5455" s="9">
        <v>40880</v>
      </c>
      <c r="B5455" s="2">
        <v>7.5069990000000004</v>
      </c>
      <c r="C5455" s="16">
        <v>6.0672420000000002</v>
      </c>
    </row>
    <row r="5456" spans="1:3" ht="12.95" customHeight="1" x14ac:dyDescent="0.2">
      <c r="A5456" s="9">
        <v>40881</v>
      </c>
      <c r="B5456" s="2">
        <v>7.5069990000000004</v>
      </c>
      <c r="C5456" s="16">
        <v>6.0672420000000002</v>
      </c>
    </row>
    <row r="5457" spans="1:3" ht="12.95" customHeight="1" x14ac:dyDescent="0.2">
      <c r="A5457" s="9">
        <v>40882</v>
      </c>
      <c r="B5457" s="2">
        <v>7.5069990000000004</v>
      </c>
      <c r="C5457" s="16">
        <v>6.0672420000000002</v>
      </c>
    </row>
    <row r="5458" spans="1:3" ht="12.95" customHeight="1" x14ac:dyDescent="0.2">
      <c r="A5458" s="9">
        <v>40883</v>
      </c>
      <c r="B5458" s="2">
        <v>7.5164070000000001</v>
      </c>
      <c r="C5458" s="16">
        <v>6.0719019999999997</v>
      </c>
    </row>
    <row r="5459" spans="1:3" ht="12.95" customHeight="1" x14ac:dyDescent="0.2">
      <c r="A5459" s="9">
        <v>40884</v>
      </c>
      <c r="B5459" s="2">
        <v>7.510472</v>
      </c>
      <c r="C5459" s="16">
        <v>6.070049</v>
      </c>
    </row>
    <row r="5460" spans="1:3" ht="12.95" customHeight="1" x14ac:dyDescent="0.2">
      <c r="A5460" s="9">
        <v>40885</v>
      </c>
      <c r="B5460" s="2">
        <v>7.5101509999999996</v>
      </c>
      <c r="C5460" s="16">
        <v>6.0497430000000003</v>
      </c>
    </row>
    <row r="5461" spans="1:3" ht="12.95" customHeight="1" x14ac:dyDescent="0.2">
      <c r="A5461" s="9">
        <v>40886</v>
      </c>
      <c r="B5461" s="2">
        <v>7.5060580000000003</v>
      </c>
      <c r="C5461" s="16">
        <v>6.0674630000000001</v>
      </c>
    </row>
    <row r="5462" spans="1:3" ht="12.95" customHeight="1" x14ac:dyDescent="0.2">
      <c r="A5462" s="9">
        <v>40887</v>
      </c>
      <c r="B5462" s="2">
        <v>7.5003450000000003</v>
      </c>
      <c r="C5462" s="16">
        <v>6.0692219999999999</v>
      </c>
    </row>
    <row r="5463" spans="1:3" ht="12.95" customHeight="1" x14ac:dyDescent="0.2">
      <c r="A5463" s="9">
        <v>40888</v>
      </c>
      <c r="B5463" s="2">
        <v>7.5003450000000003</v>
      </c>
      <c r="C5463" s="16">
        <v>6.0692219999999999</v>
      </c>
    </row>
    <row r="5464" spans="1:3" ht="12.95" customHeight="1" x14ac:dyDescent="0.2">
      <c r="A5464" s="9">
        <v>40889</v>
      </c>
      <c r="B5464" s="2">
        <v>7.5003450000000003</v>
      </c>
      <c r="C5464" s="16">
        <v>6.0692219999999999</v>
      </c>
    </row>
    <row r="5465" spans="1:3" ht="12.95" customHeight="1" x14ac:dyDescent="0.2">
      <c r="A5465" s="9">
        <v>40890</v>
      </c>
      <c r="B5465" s="2">
        <v>7.503387</v>
      </c>
      <c r="C5465" s="16">
        <v>6.0834979999999996</v>
      </c>
    </row>
    <row r="5466" spans="1:3" ht="12.95" customHeight="1" x14ac:dyDescent="0.2">
      <c r="A5466" s="9">
        <v>40891</v>
      </c>
      <c r="B5466" s="2">
        <v>7.4908320000000002</v>
      </c>
      <c r="C5466" s="16">
        <v>6.0683990000000003</v>
      </c>
    </row>
    <row r="5467" spans="1:3" ht="12.95" customHeight="1" x14ac:dyDescent="0.2">
      <c r="A5467" s="9">
        <v>40892</v>
      </c>
      <c r="B5467" s="2">
        <v>7.4943080000000002</v>
      </c>
      <c r="C5467" s="16">
        <v>6.0771230000000003</v>
      </c>
    </row>
    <row r="5468" spans="1:3" ht="12.95" customHeight="1" x14ac:dyDescent="0.2">
      <c r="A5468" s="9">
        <v>40893</v>
      </c>
      <c r="B5468" s="2">
        <v>7.495762</v>
      </c>
      <c r="C5468" s="16">
        <v>6.1095129999999997</v>
      </c>
    </row>
    <row r="5469" spans="1:3" ht="12.95" customHeight="1" x14ac:dyDescent="0.2">
      <c r="A5469" s="9">
        <v>40894</v>
      </c>
      <c r="B5469" s="2">
        <v>7.5005680000000003</v>
      </c>
      <c r="C5469" s="16">
        <v>6.1319229999999996</v>
      </c>
    </row>
    <row r="5470" spans="1:3" ht="12.95" customHeight="1" x14ac:dyDescent="0.2">
      <c r="A5470" s="9">
        <v>40895</v>
      </c>
      <c r="B5470" s="2">
        <v>7.5005680000000003</v>
      </c>
      <c r="C5470" s="16">
        <v>6.1319229999999996</v>
      </c>
    </row>
    <row r="5471" spans="1:3" ht="12.95" customHeight="1" x14ac:dyDescent="0.2">
      <c r="A5471" s="9">
        <v>40896</v>
      </c>
      <c r="B5471" s="2">
        <v>7.5005680000000003</v>
      </c>
      <c r="C5471" s="16">
        <v>6.1319229999999996</v>
      </c>
    </row>
    <row r="5472" spans="1:3" ht="12.95" customHeight="1" x14ac:dyDescent="0.2">
      <c r="A5472" s="9">
        <v>40897</v>
      </c>
      <c r="B5472" s="2">
        <v>7.5074810000000003</v>
      </c>
      <c r="C5472" s="16">
        <v>6.1602370000000004</v>
      </c>
    </row>
    <row r="5473" spans="1:3" ht="12.95" customHeight="1" x14ac:dyDescent="0.2">
      <c r="A5473" s="9">
        <v>40898</v>
      </c>
      <c r="B5473" s="2">
        <v>7.5079630000000002</v>
      </c>
      <c r="C5473" s="16">
        <v>6.1667050000000003</v>
      </c>
    </row>
    <row r="5474" spans="1:3" ht="12.95" customHeight="1" x14ac:dyDescent="0.2">
      <c r="A5474" s="9">
        <v>40899</v>
      </c>
      <c r="B5474" s="2">
        <v>7.5177149999999999</v>
      </c>
      <c r="C5474" s="16">
        <v>6.1625670000000001</v>
      </c>
    </row>
    <row r="5475" spans="1:3" ht="12.95" customHeight="1" x14ac:dyDescent="0.2">
      <c r="A5475" s="9">
        <v>40900</v>
      </c>
      <c r="B5475" s="2">
        <v>7.5139209999999999</v>
      </c>
      <c r="C5475" s="16">
        <v>6.1468590000000001</v>
      </c>
    </row>
    <row r="5476" spans="1:3" ht="12.95" customHeight="1" x14ac:dyDescent="0.2">
      <c r="A5476" s="9">
        <v>40901</v>
      </c>
      <c r="B5476" s="2">
        <v>7.5140019999999996</v>
      </c>
      <c r="C5476" s="16">
        <v>6.143408</v>
      </c>
    </row>
    <row r="5477" spans="1:3" ht="12.95" customHeight="1" x14ac:dyDescent="0.2">
      <c r="A5477" s="9">
        <v>40902</v>
      </c>
      <c r="B5477" s="2">
        <v>7.5140019999999996</v>
      </c>
      <c r="C5477" s="16">
        <v>6.143408</v>
      </c>
    </row>
    <row r="5478" spans="1:3" ht="12.95" customHeight="1" x14ac:dyDescent="0.2">
      <c r="A5478" s="9">
        <v>40903</v>
      </c>
      <c r="B5478" s="2">
        <v>7.5140019999999996</v>
      </c>
      <c r="C5478" s="16">
        <v>6.143408</v>
      </c>
    </row>
    <row r="5479" spans="1:3" ht="12.95" customHeight="1" x14ac:dyDescent="0.2">
      <c r="A5479" s="9">
        <v>40904</v>
      </c>
      <c r="B5479" s="2">
        <v>7.5140019999999996</v>
      </c>
      <c r="C5479" s="16">
        <v>6.143408</v>
      </c>
    </row>
    <row r="5480" spans="1:3" ht="12.95" customHeight="1" x14ac:dyDescent="0.2">
      <c r="A5480" s="9">
        <v>40905</v>
      </c>
      <c r="B5480" s="2">
        <v>7.5104300000000004</v>
      </c>
      <c r="C5480" s="16">
        <v>6.1505450000000002</v>
      </c>
    </row>
    <row r="5481" spans="1:3" ht="12.95" customHeight="1" x14ac:dyDescent="0.2">
      <c r="A5481" s="9">
        <v>40906</v>
      </c>
      <c r="B5481" s="2">
        <v>7.5129979999999996</v>
      </c>
      <c r="C5481" s="16">
        <v>6.1586999999999996</v>
      </c>
    </row>
    <row r="5482" spans="1:3" ht="12.95" customHeight="1" x14ac:dyDescent="0.2">
      <c r="A5482" s="9">
        <v>40907</v>
      </c>
      <c r="B5482" s="2">
        <v>7.5174669999999999</v>
      </c>
      <c r="C5482" s="16">
        <v>6.1709630000000004</v>
      </c>
    </row>
    <row r="5483" spans="1:3" ht="12.95" customHeight="1" x14ac:dyDescent="0.2">
      <c r="A5483" s="9">
        <v>40908</v>
      </c>
      <c r="B5483" s="2">
        <v>7.5304200000000003</v>
      </c>
      <c r="C5483" s="16">
        <v>6.1948169999999996</v>
      </c>
    </row>
    <row r="5484" spans="1:3" ht="12.95" customHeight="1" x14ac:dyDescent="0.2">
      <c r="A5484" s="9">
        <v>40909</v>
      </c>
      <c r="B5484" s="2">
        <v>7.5304200000000003</v>
      </c>
      <c r="C5484" s="16">
        <v>6.1948169999999996</v>
      </c>
    </row>
    <row r="5485" spans="1:3" ht="12.95" customHeight="1" x14ac:dyDescent="0.2">
      <c r="A5485" s="9">
        <v>40910</v>
      </c>
      <c r="B5485" s="2">
        <v>7.5304200000000003</v>
      </c>
      <c r="C5485" s="16">
        <v>6.1948169999999996</v>
      </c>
    </row>
    <row r="5486" spans="1:3" ht="12.95" customHeight="1" x14ac:dyDescent="0.2">
      <c r="A5486" s="9">
        <v>40911</v>
      </c>
      <c r="B5486" s="2">
        <v>7.5330050000000002</v>
      </c>
      <c r="C5486" s="16">
        <v>6.1893070000000003</v>
      </c>
    </row>
    <row r="5487" spans="1:3" ht="12.95" customHeight="1" x14ac:dyDescent="0.2">
      <c r="A5487" s="9">
        <v>40912</v>
      </c>
      <c r="B5487" s="2">
        <v>7.5325480000000002</v>
      </c>
      <c r="C5487" s="16">
        <v>6.1960579999999998</v>
      </c>
    </row>
    <row r="5488" spans="1:3" ht="12.95" customHeight="1" x14ac:dyDescent="0.2">
      <c r="A5488" s="9">
        <v>40913</v>
      </c>
      <c r="B5488" s="2">
        <v>7.5329759999999997</v>
      </c>
      <c r="C5488" s="16">
        <v>6.1816639999999996</v>
      </c>
    </row>
    <row r="5489" spans="1:3" ht="12.95" customHeight="1" x14ac:dyDescent="0.2">
      <c r="A5489" s="9">
        <v>40914</v>
      </c>
      <c r="B5489" s="2">
        <v>7.537433</v>
      </c>
      <c r="C5489" s="16">
        <v>6.1883689999999998</v>
      </c>
    </row>
    <row r="5490" spans="1:3" ht="12.95" customHeight="1" x14ac:dyDescent="0.2">
      <c r="A5490" s="9">
        <v>40915</v>
      </c>
      <c r="B5490" s="2">
        <v>7.537433</v>
      </c>
      <c r="C5490" s="16">
        <v>6.1883689999999998</v>
      </c>
    </row>
    <row r="5491" spans="1:3" ht="12.95" customHeight="1" x14ac:dyDescent="0.2">
      <c r="A5491" s="9">
        <v>40916</v>
      </c>
      <c r="B5491" s="2">
        <v>7.537433</v>
      </c>
      <c r="C5491" s="16">
        <v>6.1883689999999998</v>
      </c>
    </row>
    <row r="5492" spans="1:3" ht="12.95" customHeight="1" x14ac:dyDescent="0.2">
      <c r="A5492" s="9">
        <v>40917</v>
      </c>
      <c r="B5492" s="2">
        <v>7.537433</v>
      </c>
      <c r="C5492" s="16">
        <v>6.1883689999999998</v>
      </c>
    </row>
    <row r="5493" spans="1:3" ht="12.95" customHeight="1" x14ac:dyDescent="0.2">
      <c r="A5493" s="9">
        <v>40918</v>
      </c>
      <c r="B5493" s="2">
        <v>7.5223230000000001</v>
      </c>
      <c r="C5493" s="16">
        <v>6.1901929999999998</v>
      </c>
    </row>
    <row r="5494" spans="1:3" ht="12.95" customHeight="1" x14ac:dyDescent="0.2">
      <c r="A5494" s="9">
        <v>40919</v>
      </c>
      <c r="B5494" s="2">
        <v>7.5289529999999996</v>
      </c>
      <c r="C5494" s="16">
        <v>6.20791</v>
      </c>
    </row>
    <row r="5495" spans="1:3" ht="12.95" customHeight="1" x14ac:dyDescent="0.2">
      <c r="A5495" s="9">
        <v>40920</v>
      </c>
      <c r="B5495" s="2">
        <v>7.5299849999999999</v>
      </c>
      <c r="C5495" s="16">
        <v>6.208761</v>
      </c>
    </row>
    <row r="5496" spans="1:3" ht="12.95" customHeight="1" x14ac:dyDescent="0.2">
      <c r="A5496" s="9">
        <v>40921</v>
      </c>
      <c r="B5496" s="2">
        <v>7.5344949999999997</v>
      </c>
      <c r="C5496" s="16">
        <v>6.2217130000000003</v>
      </c>
    </row>
    <row r="5497" spans="1:3" ht="12.95" customHeight="1" x14ac:dyDescent="0.2">
      <c r="A5497" s="9">
        <v>40922</v>
      </c>
      <c r="B5497" s="2">
        <v>7.5418079999999996</v>
      </c>
      <c r="C5497" s="16">
        <v>6.2323839999999997</v>
      </c>
    </row>
    <row r="5498" spans="1:3" ht="12.95" customHeight="1" x14ac:dyDescent="0.2">
      <c r="A5498" s="9">
        <v>40923</v>
      </c>
      <c r="B5498" s="2">
        <v>7.5418079999999996</v>
      </c>
      <c r="C5498" s="16">
        <v>6.2323839999999997</v>
      </c>
    </row>
    <row r="5499" spans="1:3" ht="12.95" customHeight="1" x14ac:dyDescent="0.2">
      <c r="A5499" s="9">
        <v>40924</v>
      </c>
      <c r="B5499" s="2">
        <v>7.5418079999999996</v>
      </c>
      <c r="C5499" s="16">
        <v>6.2323839999999997</v>
      </c>
    </row>
    <row r="5500" spans="1:3" ht="12.95" customHeight="1" x14ac:dyDescent="0.2">
      <c r="A5500" s="9">
        <v>40925</v>
      </c>
      <c r="B5500" s="2">
        <v>7.5448149999999998</v>
      </c>
      <c r="C5500" s="16">
        <v>6.2400260000000003</v>
      </c>
    </row>
    <row r="5501" spans="1:3" ht="12.95" customHeight="1" x14ac:dyDescent="0.2">
      <c r="A5501" s="9">
        <v>40926</v>
      </c>
      <c r="B5501" s="2">
        <v>7.5478940000000003</v>
      </c>
      <c r="C5501" s="16">
        <v>6.2410240000000003</v>
      </c>
    </row>
    <row r="5502" spans="1:3" ht="12.95" customHeight="1" x14ac:dyDescent="0.2">
      <c r="A5502" s="9">
        <v>40927</v>
      </c>
      <c r="B5502" s="2">
        <v>7.5545419999999996</v>
      </c>
      <c r="C5502" s="16">
        <v>6.2496210000000003</v>
      </c>
    </row>
    <row r="5503" spans="1:3" ht="12.95" customHeight="1" x14ac:dyDescent="0.2">
      <c r="A5503" s="9">
        <v>40928</v>
      </c>
      <c r="B5503" s="2">
        <v>7.5549590000000002</v>
      </c>
      <c r="C5503" s="16">
        <v>6.2572130000000001</v>
      </c>
    </row>
    <row r="5504" spans="1:3" ht="12.95" customHeight="1" x14ac:dyDescent="0.2">
      <c r="A5504" s="9">
        <v>40929</v>
      </c>
      <c r="B5504" s="2">
        <v>7.5615399999999999</v>
      </c>
      <c r="C5504" s="16">
        <v>6.2611080000000001</v>
      </c>
    </row>
    <row r="5505" spans="1:3" ht="12.95" customHeight="1" x14ac:dyDescent="0.2">
      <c r="A5505" s="9">
        <v>40930</v>
      </c>
      <c r="B5505" s="2">
        <v>7.5615399999999999</v>
      </c>
      <c r="C5505" s="16">
        <v>6.2611080000000001</v>
      </c>
    </row>
    <row r="5506" spans="1:3" ht="12.95" customHeight="1" x14ac:dyDescent="0.2">
      <c r="A5506" s="9">
        <v>40931</v>
      </c>
      <c r="B5506" s="2">
        <v>7.5615399999999999</v>
      </c>
      <c r="C5506" s="16">
        <v>6.2611080000000001</v>
      </c>
    </row>
    <row r="5507" spans="1:3" ht="12.95" customHeight="1" x14ac:dyDescent="0.2">
      <c r="A5507" s="9">
        <v>40932</v>
      </c>
      <c r="B5507" s="2">
        <v>7.5534090000000003</v>
      </c>
      <c r="C5507" s="16">
        <v>6.2543749999999996</v>
      </c>
    </row>
    <row r="5508" spans="1:3" ht="12.95" customHeight="1" x14ac:dyDescent="0.2">
      <c r="A5508" s="9">
        <v>40933</v>
      </c>
      <c r="B5508" s="2">
        <v>7.5655739999999998</v>
      </c>
      <c r="C5508" s="16">
        <v>6.2737990000000003</v>
      </c>
    </row>
    <row r="5509" spans="1:3" ht="12.95" customHeight="1" x14ac:dyDescent="0.2">
      <c r="A5509" s="9">
        <v>40934</v>
      </c>
      <c r="B5509" s="2">
        <v>7.5623950000000004</v>
      </c>
      <c r="C5509" s="16">
        <v>6.2581889999999998</v>
      </c>
    </row>
    <row r="5510" spans="1:3" ht="12.95" customHeight="1" x14ac:dyDescent="0.2">
      <c r="A5510" s="9">
        <v>40935</v>
      </c>
      <c r="B5510" s="2">
        <v>7.5662380000000002</v>
      </c>
      <c r="C5510" s="16">
        <v>6.2691509999999999</v>
      </c>
    </row>
    <row r="5511" spans="1:3" ht="12.95" customHeight="1" x14ac:dyDescent="0.2">
      <c r="A5511" s="9">
        <v>40936</v>
      </c>
      <c r="B5511" s="2">
        <v>7.5807260000000003</v>
      </c>
      <c r="C5511" s="16">
        <v>6.2795940000000003</v>
      </c>
    </row>
    <row r="5512" spans="1:3" ht="12.95" customHeight="1" x14ac:dyDescent="0.2">
      <c r="A5512" s="9">
        <v>40937</v>
      </c>
      <c r="B5512" s="2">
        <v>7.5807260000000003</v>
      </c>
      <c r="C5512" s="16">
        <v>6.2795940000000003</v>
      </c>
    </row>
    <row r="5513" spans="1:3" ht="12.95" customHeight="1" x14ac:dyDescent="0.2">
      <c r="A5513" s="9">
        <v>40938</v>
      </c>
      <c r="B5513" s="2">
        <v>7.5807260000000003</v>
      </c>
      <c r="C5513" s="16">
        <v>6.2795940000000003</v>
      </c>
    </row>
    <row r="5514" spans="1:3" ht="12.95" customHeight="1" x14ac:dyDescent="0.2">
      <c r="A5514" s="9">
        <v>40939</v>
      </c>
      <c r="B5514" s="2">
        <v>7.5648</v>
      </c>
      <c r="C5514" s="16">
        <v>6.2762799999999999</v>
      </c>
    </row>
    <row r="5515" spans="1:3" ht="12.95" customHeight="1" x14ac:dyDescent="0.2">
      <c r="A5515" s="9">
        <v>40940</v>
      </c>
      <c r="B5515" s="2">
        <v>7.5729030000000002</v>
      </c>
      <c r="C5515" s="16">
        <v>6.284567</v>
      </c>
    </row>
    <row r="5516" spans="1:3" ht="12.95" customHeight="1" x14ac:dyDescent="0.2">
      <c r="A5516" s="9">
        <v>40941</v>
      </c>
      <c r="B5516" s="2">
        <v>7.5773210000000004</v>
      </c>
      <c r="C5516" s="16">
        <v>6.2918880000000001</v>
      </c>
    </row>
    <row r="5517" spans="1:3" ht="12.95" customHeight="1" x14ac:dyDescent="0.2">
      <c r="A5517" s="9">
        <v>40942</v>
      </c>
      <c r="B5517" s="2">
        <v>7.5733480000000002</v>
      </c>
      <c r="C5517" s="16">
        <v>6.2818079999999998</v>
      </c>
    </row>
    <row r="5518" spans="1:3" ht="12.95" customHeight="1" x14ac:dyDescent="0.2">
      <c r="A5518" s="9">
        <v>40943</v>
      </c>
      <c r="B5518" s="2">
        <v>7.5786829999999998</v>
      </c>
      <c r="C5518" s="16">
        <v>6.2898849999999999</v>
      </c>
    </row>
    <row r="5519" spans="1:3" ht="12.95" customHeight="1" x14ac:dyDescent="0.2">
      <c r="A5519" s="9">
        <v>40944</v>
      </c>
      <c r="B5519" s="2">
        <v>7.5786829999999998</v>
      </c>
      <c r="C5519" s="16">
        <v>6.2898849999999999</v>
      </c>
    </row>
    <row r="5520" spans="1:3" ht="12.95" customHeight="1" x14ac:dyDescent="0.2">
      <c r="A5520" s="9">
        <v>40945</v>
      </c>
      <c r="B5520" s="2">
        <v>7.5786829999999998</v>
      </c>
      <c r="C5520" s="16">
        <v>6.2898849999999999</v>
      </c>
    </row>
    <row r="5521" spans="1:3" ht="12.95" customHeight="1" x14ac:dyDescent="0.2">
      <c r="A5521" s="9">
        <v>40946</v>
      </c>
      <c r="B5521" s="2">
        <v>7.58338</v>
      </c>
      <c r="C5521" s="16">
        <v>6.2838750000000001</v>
      </c>
    </row>
    <row r="5522" spans="1:3" ht="12.95" customHeight="1" x14ac:dyDescent="0.2">
      <c r="A5522" s="9">
        <v>40947</v>
      </c>
      <c r="B5522" s="2">
        <v>7.5788609999999998</v>
      </c>
      <c r="C5522" s="16">
        <v>6.273892</v>
      </c>
    </row>
    <row r="5523" spans="1:3" ht="12.95" customHeight="1" x14ac:dyDescent="0.2">
      <c r="A5523" s="9">
        <v>40948</v>
      </c>
      <c r="B5523" s="2">
        <v>7.5778400000000001</v>
      </c>
      <c r="C5523" s="16">
        <v>6.25854</v>
      </c>
    </row>
    <row r="5524" spans="1:3" ht="12.95" customHeight="1" x14ac:dyDescent="0.2">
      <c r="A5524" s="9">
        <v>40949</v>
      </c>
      <c r="B5524" s="2">
        <v>7.5771050000000004</v>
      </c>
      <c r="C5524" s="16">
        <v>6.2610349999999997</v>
      </c>
    </row>
    <row r="5525" spans="1:3" ht="12.95" customHeight="1" x14ac:dyDescent="0.2">
      <c r="A5525" s="9">
        <v>40950</v>
      </c>
      <c r="B5525" s="2">
        <v>7.5802350000000001</v>
      </c>
      <c r="C5525" s="16">
        <v>6.2677649999999998</v>
      </c>
    </row>
    <row r="5526" spans="1:3" ht="12.95" customHeight="1" x14ac:dyDescent="0.2">
      <c r="A5526" s="9">
        <v>40951</v>
      </c>
      <c r="B5526" s="2">
        <v>7.5802350000000001</v>
      </c>
      <c r="C5526" s="16">
        <v>6.2677649999999998</v>
      </c>
    </row>
    <row r="5527" spans="1:3" ht="12.95" customHeight="1" x14ac:dyDescent="0.2">
      <c r="A5527" s="9">
        <v>40952</v>
      </c>
      <c r="B5527" s="2">
        <v>7.5802350000000001</v>
      </c>
      <c r="C5527" s="16">
        <v>6.2677649999999998</v>
      </c>
    </row>
    <row r="5528" spans="1:3" ht="12.95" customHeight="1" x14ac:dyDescent="0.2">
      <c r="A5528" s="9">
        <v>40953</v>
      </c>
      <c r="B5528" s="2">
        <v>7.5876250000000001</v>
      </c>
      <c r="C5528" s="16">
        <v>6.2754320000000003</v>
      </c>
    </row>
    <row r="5529" spans="1:3" ht="12.95" customHeight="1" x14ac:dyDescent="0.2">
      <c r="A5529" s="9">
        <v>40954</v>
      </c>
      <c r="B5529" s="2">
        <v>7.584511</v>
      </c>
      <c r="C5529" s="16">
        <v>6.2790889999999999</v>
      </c>
    </row>
    <row r="5530" spans="1:3" ht="12.95" customHeight="1" x14ac:dyDescent="0.2">
      <c r="A5530" s="9">
        <v>40955</v>
      </c>
      <c r="B5530" s="2">
        <v>7.5828449999999998</v>
      </c>
      <c r="C5530" s="16">
        <v>6.2823900000000004</v>
      </c>
    </row>
    <row r="5531" spans="1:3" ht="12.95" customHeight="1" x14ac:dyDescent="0.2">
      <c r="A5531" s="9">
        <v>40956</v>
      </c>
      <c r="B5531" s="2">
        <v>7.5797660000000002</v>
      </c>
      <c r="C5531" s="16">
        <v>6.2819209999999996</v>
      </c>
    </row>
    <row r="5532" spans="1:3" ht="12.95" customHeight="1" x14ac:dyDescent="0.2">
      <c r="A5532" s="9">
        <v>40957</v>
      </c>
      <c r="B5532" s="2">
        <v>7.5772130000000004</v>
      </c>
      <c r="C5532" s="16">
        <v>6.2751250000000001</v>
      </c>
    </row>
    <row r="5533" spans="1:3" ht="12.95" customHeight="1" x14ac:dyDescent="0.2">
      <c r="A5533" s="9">
        <v>40958</v>
      </c>
      <c r="B5533" s="2">
        <v>7.5772130000000004</v>
      </c>
      <c r="C5533" s="16">
        <v>6.2751250000000001</v>
      </c>
    </row>
    <row r="5534" spans="1:3" ht="12.95" customHeight="1" x14ac:dyDescent="0.2">
      <c r="A5534" s="9">
        <v>40959</v>
      </c>
      <c r="B5534" s="2">
        <v>7.5772130000000004</v>
      </c>
      <c r="C5534" s="16">
        <v>6.2751250000000001</v>
      </c>
    </row>
    <row r="5535" spans="1:3" ht="12.95" customHeight="1" x14ac:dyDescent="0.2">
      <c r="A5535" s="9">
        <v>40960</v>
      </c>
      <c r="B5535" s="2">
        <v>7.5756709999999998</v>
      </c>
      <c r="C5535" s="16">
        <v>6.2696940000000003</v>
      </c>
    </row>
    <row r="5536" spans="1:3" ht="12.95" customHeight="1" x14ac:dyDescent="0.2">
      <c r="A5536" s="9">
        <v>40961</v>
      </c>
      <c r="B5536" s="2">
        <v>7.5782920000000003</v>
      </c>
      <c r="C5536" s="16">
        <v>6.2775780000000001</v>
      </c>
    </row>
    <row r="5537" spans="1:3" ht="12.95" customHeight="1" x14ac:dyDescent="0.2">
      <c r="A5537" s="9">
        <v>40962</v>
      </c>
      <c r="B5537" s="2">
        <v>7.5787909999999998</v>
      </c>
      <c r="C5537" s="16">
        <v>6.2790309999999998</v>
      </c>
    </row>
    <row r="5538" spans="1:3" ht="12.95" customHeight="1" x14ac:dyDescent="0.2">
      <c r="A5538" s="9">
        <v>40963</v>
      </c>
      <c r="B5538" s="2">
        <v>7.5833529999999998</v>
      </c>
      <c r="C5538" s="16">
        <v>6.2901069999999999</v>
      </c>
    </row>
    <row r="5539" spans="1:3" ht="12.95" customHeight="1" x14ac:dyDescent="0.2">
      <c r="A5539" s="9">
        <v>40964</v>
      </c>
      <c r="B5539" s="2">
        <v>7.5820470000000002</v>
      </c>
      <c r="C5539" s="16">
        <v>6.2937219999999998</v>
      </c>
    </row>
    <row r="5540" spans="1:3" ht="12.95" customHeight="1" x14ac:dyDescent="0.2">
      <c r="A5540" s="9">
        <v>40965</v>
      </c>
      <c r="B5540" s="2">
        <v>7.5820470000000002</v>
      </c>
      <c r="C5540" s="16">
        <v>6.2937219999999998</v>
      </c>
    </row>
    <row r="5541" spans="1:3" ht="12.95" customHeight="1" x14ac:dyDescent="0.2">
      <c r="A5541" s="9">
        <v>40966</v>
      </c>
      <c r="B5541" s="2">
        <v>7.5820470000000002</v>
      </c>
      <c r="C5541" s="16">
        <v>6.2937219999999998</v>
      </c>
    </row>
    <row r="5542" spans="1:3" ht="12.95" customHeight="1" x14ac:dyDescent="0.2">
      <c r="A5542" s="9">
        <v>40967</v>
      </c>
      <c r="B5542" s="2">
        <v>7.5805730000000002</v>
      </c>
      <c r="C5542" s="16">
        <v>6.291976</v>
      </c>
    </row>
    <row r="5543" spans="1:3" ht="12.95" customHeight="1" x14ac:dyDescent="0.2">
      <c r="A5543" s="9">
        <v>40968</v>
      </c>
      <c r="B5543" s="2">
        <v>7.5766989999999996</v>
      </c>
      <c r="C5543" s="16">
        <v>6.2871949999999996</v>
      </c>
    </row>
    <row r="5544" spans="1:3" ht="12.95" customHeight="1" x14ac:dyDescent="0.2">
      <c r="A5544" s="9">
        <v>40969</v>
      </c>
      <c r="B5544" s="2">
        <v>7.5748860000000002</v>
      </c>
      <c r="C5544" s="16">
        <v>6.2872560000000002</v>
      </c>
    </row>
    <row r="5545" spans="1:3" ht="12.95" customHeight="1" x14ac:dyDescent="0.2">
      <c r="A5545" s="9">
        <v>40970</v>
      </c>
      <c r="B5545" s="2">
        <v>7.5766679999999997</v>
      </c>
      <c r="C5545" s="16">
        <v>6.2866479999999996</v>
      </c>
    </row>
    <row r="5546" spans="1:3" ht="12.95" customHeight="1" x14ac:dyDescent="0.2">
      <c r="A5546" s="9">
        <v>40971</v>
      </c>
      <c r="B5546" s="2">
        <v>7.5639459999999996</v>
      </c>
      <c r="C5546" s="16">
        <v>6.2750510000000004</v>
      </c>
    </row>
    <row r="5547" spans="1:3" ht="12.95" customHeight="1" x14ac:dyDescent="0.2">
      <c r="A5547" s="9">
        <v>40972</v>
      </c>
      <c r="B5547" s="2">
        <v>7.5639459999999996</v>
      </c>
      <c r="C5547" s="16">
        <v>6.2750510000000004</v>
      </c>
    </row>
    <row r="5548" spans="1:3" ht="12.95" customHeight="1" x14ac:dyDescent="0.2">
      <c r="A5548" s="9">
        <v>40973</v>
      </c>
      <c r="B5548" s="2">
        <v>7.5639459999999996</v>
      </c>
      <c r="C5548" s="16">
        <v>6.2750510000000004</v>
      </c>
    </row>
    <row r="5549" spans="1:3" ht="12.95" customHeight="1" x14ac:dyDescent="0.2">
      <c r="A5549" s="9">
        <v>40974</v>
      </c>
      <c r="B5549" s="2">
        <v>7.563034</v>
      </c>
      <c r="C5549" s="16">
        <v>6.2732530000000004</v>
      </c>
    </row>
    <row r="5550" spans="1:3" ht="12.95" customHeight="1" x14ac:dyDescent="0.2">
      <c r="A5550" s="9">
        <v>40975</v>
      </c>
      <c r="B5550" s="2">
        <v>7.5618499999999997</v>
      </c>
      <c r="C5550" s="16">
        <v>6.2717510000000001</v>
      </c>
    </row>
    <row r="5551" spans="1:3" ht="12.95" customHeight="1" x14ac:dyDescent="0.2">
      <c r="A5551" s="9">
        <v>40976</v>
      </c>
      <c r="B5551" s="2">
        <v>7.5528829999999996</v>
      </c>
      <c r="C5551" s="16">
        <v>6.2669129999999997</v>
      </c>
    </row>
    <row r="5552" spans="1:3" ht="12.95" customHeight="1" x14ac:dyDescent="0.2">
      <c r="A5552" s="9">
        <v>40977</v>
      </c>
      <c r="B5552" s="2">
        <v>7.5563630000000002</v>
      </c>
      <c r="C5552" s="16">
        <v>6.2692800000000002</v>
      </c>
    </row>
    <row r="5553" spans="1:3" ht="12.95" customHeight="1" x14ac:dyDescent="0.2">
      <c r="A5553" s="9">
        <v>40978</v>
      </c>
      <c r="B5553" s="2">
        <v>7.5565290000000003</v>
      </c>
      <c r="C5553" s="16">
        <v>6.2699379999999998</v>
      </c>
    </row>
    <row r="5554" spans="1:3" ht="12.95" customHeight="1" x14ac:dyDescent="0.2">
      <c r="A5554" s="9">
        <v>40979</v>
      </c>
      <c r="B5554" s="2">
        <v>7.5565290000000003</v>
      </c>
      <c r="C5554" s="16">
        <v>6.2699379999999998</v>
      </c>
    </row>
    <row r="5555" spans="1:3" ht="12.95" customHeight="1" x14ac:dyDescent="0.2">
      <c r="A5555" s="9">
        <v>40980</v>
      </c>
      <c r="B5555" s="2">
        <v>7.5565290000000003</v>
      </c>
      <c r="C5555" s="16">
        <v>6.2699379999999998</v>
      </c>
    </row>
    <row r="5556" spans="1:3" ht="12.95" customHeight="1" x14ac:dyDescent="0.2">
      <c r="A5556" s="9">
        <v>40981</v>
      </c>
      <c r="B5556" s="2">
        <v>7.5487489999999999</v>
      </c>
      <c r="C5556" s="16">
        <v>6.260885</v>
      </c>
    </row>
    <row r="5557" spans="1:3" ht="12.95" customHeight="1" x14ac:dyDescent="0.2">
      <c r="A5557" s="9">
        <v>40982</v>
      </c>
      <c r="B5557" s="2">
        <v>7.5474560000000004</v>
      </c>
      <c r="C5557" s="16">
        <v>6.2587739999999998</v>
      </c>
    </row>
    <row r="5558" spans="1:3" ht="12.95" customHeight="1" x14ac:dyDescent="0.2">
      <c r="A5558" s="9">
        <v>40983</v>
      </c>
      <c r="B5558" s="2">
        <v>7.5367559999999996</v>
      </c>
      <c r="C5558" s="16">
        <v>6.2282089999999997</v>
      </c>
    </row>
    <row r="5559" spans="1:3" ht="12.95" customHeight="1" x14ac:dyDescent="0.2">
      <c r="A5559" s="9">
        <v>40984</v>
      </c>
      <c r="B5559" s="2">
        <v>7.5298259999999999</v>
      </c>
      <c r="C5559" s="16">
        <v>6.2193990000000001</v>
      </c>
    </row>
    <row r="5560" spans="1:3" ht="12.95" customHeight="1" x14ac:dyDescent="0.2">
      <c r="A5560" s="9">
        <v>40985</v>
      </c>
      <c r="B5560" s="2">
        <v>7.5129029999999997</v>
      </c>
      <c r="C5560" s="16">
        <v>6.2254750000000003</v>
      </c>
    </row>
    <row r="5561" spans="1:3" ht="12.95" customHeight="1" x14ac:dyDescent="0.2">
      <c r="A5561" s="9">
        <v>40986</v>
      </c>
      <c r="B5561" s="2">
        <v>7.5129029999999997</v>
      </c>
      <c r="C5561" s="16">
        <v>6.2254750000000003</v>
      </c>
    </row>
    <row r="5562" spans="1:3" ht="12.95" customHeight="1" x14ac:dyDescent="0.2">
      <c r="A5562" s="9">
        <v>40987</v>
      </c>
      <c r="B5562" s="2">
        <v>7.5129029999999997</v>
      </c>
      <c r="C5562" s="16">
        <v>6.2254750000000003</v>
      </c>
    </row>
    <row r="5563" spans="1:3" ht="12.95" customHeight="1" x14ac:dyDescent="0.2">
      <c r="A5563" s="9">
        <v>40988</v>
      </c>
      <c r="B5563" s="2">
        <v>7.5228010000000003</v>
      </c>
      <c r="C5563" s="16">
        <v>6.2378119999999999</v>
      </c>
    </row>
    <row r="5564" spans="1:3" ht="12.95" customHeight="1" x14ac:dyDescent="0.2">
      <c r="A5564" s="9">
        <v>40989</v>
      </c>
      <c r="B5564" s="2">
        <v>7.5252169999999996</v>
      </c>
      <c r="C5564" s="16">
        <v>6.2403329999999997</v>
      </c>
    </row>
    <row r="5565" spans="1:3" ht="12.95" customHeight="1" x14ac:dyDescent="0.2">
      <c r="A5565" s="9">
        <v>40990</v>
      </c>
      <c r="B5565" s="2">
        <v>7.5256619999999996</v>
      </c>
      <c r="C5565" s="16">
        <v>6.242254</v>
      </c>
    </row>
    <row r="5566" spans="1:3" ht="12.95" customHeight="1" x14ac:dyDescent="0.2">
      <c r="A5566" s="9">
        <v>40991</v>
      </c>
      <c r="B5566" s="2">
        <v>7.5306559999999996</v>
      </c>
      <c r="C5566" s="16">
        <v>6.2479519999999997</v>
      </c>
    </row>
    <row r="5567" spans="1:3" ht="12.95" customHeight="1" x14ac:dyDescent="0.2">
      <c r="A5567" s="9">
        <v>40992</v>
      </c>
      <c r="B5567" s="2">
        <v>7.5258520000000004</v>
      </c>
      <c r="C5567" s="16">
        <v>6.24552</v>
      </c>
    </row>
    <row r="5568" spans="1:3" ht="12.95" customHeight="1" x14ac:dyDescent="0.2">
      <c r="A5568" s="9">
        <v>40993</v>
      </c>
      <c r="B5568" s="2">
        <v>7.5258520000000004</v>
      </c>
      <c r="C5568" s="16">
        <v>6.24552</v>
      </c>
    </row>
    <row r="5569" spans="1:3" ht="12.95" customHeight="1" x14ac:dyDescent="0.2">
      <c r="A5569" s="9">
        <v>40994</v>
      </c>
      <c r="B5569" s="2">
        <v>7.5258520000000004</v>
      </c>
      <c r="C5569" s="16">
        <v>6.24552</v>
      </c>
    </row>
    <row r="5570" spans="1:3" ht="12.95" customHeight="1" x14ac:dyDescent="0.2">
      <c r="A5570" s="9">
        <v>40995</v>
      </c>
      <c r="B5570" s="2">
        <v>7.5281539999999998</v>
      </c>
      <c r="C5570" s="16">
        <v>6.2463939999999996</v>
      </c>
    </row>
    <row r="5571" spans="1:3" ht="12.95" customHeight="1" x14ac:dyDescent="0.2">
      <c r="A5571" s="9">
        <v>40996</v>
      </c>
      <c r="B5571" s="2">
        <v>7.5152479999999997</v>
      </c>
      <c r="C5571" s="16">
        <v>6.2310319999999999</v>
      </c>
    </row>
    <row r="5572" spans="1:3" ht="12.95" customHeight="1" x14ac:dyDescent="0.2">
      <c r="A5572" s="9">
        <v>40997</v>
      </c>
      <c r="B5572" s="2">
        <v>7.510713</v>
      </c>
      <c r="C5572" s="16">
        <v>6.2288220000000001</v>
      </c>
    </row>
    <row r="5573" spans="1:3" ht="12.95" customHeight="1" x14ac:dyDescent="0.2">
      <c r="A5573" s="9">
        <v>40998</v>
      </c>
      <c r="B5573" s="2">
        <v>7.5048180000000002</v>
      </c>
      <c r="C5573" s="16">
        <v>6.2275479999999996</v>
      </c>
    </row>
    <row r="5574" spans="1:3" ht="12.95" customHeight="1" x14ac:dyDescent="0.2">
      <c r="A5574" s="9">
        <v>40999</v>
      </c>
      <c r="B5574" s="2">
        <v>7.5069169999999996</v>
      </c>
      <c r="C5574" s="16">
        <v>6.2308409999999999</v>
      </c>
    </row>
    <row r="5575" spans="1:3" ht="12.95" customHeight="1" x14ac:dyDescent="0.2">
      <c r="A5575" s="9">
        <v>41000</v>
      </c>
      <c r="B5575" s="2">
        <v>7.5069169999999996</v>
      </c>
      <c r="C5575" s="16">
        <v>6.2308409999999999</v>
      </c>
    </row>
    <row r="5576" spans="1:3" ht="12.95" customHeight="1" x14ac:dyDescent="0.2">
      <c r="A5576" s="9">
        <v>41001</v>
      </c>
      <c r="B5576" s="2">
        <v>7.5069169999999996</v>
      </c>
      <c r="C5576" s="16">
        <v>6.2308409999999999</v>
      </c>
    </row>
    <row r="5577" spans="1:3" ht="12.95" customHeight="1" x14ac:dyDescent="0.2">
      <c r="A5577" s="9">
        <v>41002</v>
      </c>
      <c r="B5577" s="2">
        <v>7.5130470000000003</v>
      </c>
      <c r="C5577" s="16">
        <v>6.2380000000000004</v>
      </c>
    </row>
    <row r="5578" spans="1:3" ht="12.95" customHeight="1" x14ac:dyDescent="0.2">
      <c r="A5578" s="9">
        <v>41003</v>
      </c>
      <c r="B5578" s="2">
        <v>7.494345</v>
      </c>
      <c r="C5578" s="16">
        <v>6.2266079999999997</v>
      </c>
    </row>
    <row r="5579" spans="1:3" ht="12.95" customHeight="1" x14ac:dyDescent="0.2">
      <c r="A5579" s="9">
        <v>41004</v>
      </c>
      <c r="B5579" s="2">
        <v>7.4906309999999996</v>
      </c>
      <c r="C5579" s="16">
        <v>6.223522</v>
      </c>
    </row>
    <row r="5580" spans="1:3" ht="12.95" customHeight="1" x14ac:dyDescent="0.2">
      <c r="A5580" s="9">
        <v>41005</v>
      </c>
      <c r="B5580" s="2">
        <v>7.4813499999999999</v>
      </c>
      <c r="C5580" s="16">
        <v>6.2256390000000001</v>
      </c>
    </row>
    <row r="5581" spans="1:3" ht="12.95" customHeight="1" x14ac:dyDescent="0.2">
      <c r="A5581" s="9">
        <v>41006</v>
      </c>
      <c r="B5581" s="2">
        <v>7.4764350000000004</v>
      </c>
      <c r="C5581" s="16">
        <v>6.2220659999999999</v>
      </c>
    </row>
    <row r="5582" spans="1:3" ht="12.95" customHeight="1" x14ac:dyDescent="0.2">
      <c r="A5582" s="9">
        <v>41007</v>
      </c>
      <c r="B5582" s="2">
        <v>7.4764350000000004</v>
      </c>
      <c r="C5582" s="16">
        <v>6.2220659999999999</v>
      </c>
    </row>
    <row r="5583" spans="1:3" ht="12.95" customHeight="1" x14ac:dyDescent="0.2">
      <c r="A5583" s="9">
        <v>41008</v>
      </c>
      <c r="B5583" s="2">
        <v>7.4764350000000004</v>
      </c>
      <c r="C5583" s="16">
        <v>6.2220659999999999</v>
      </c>
    </row>
    <row r="5584" spans="1:3" ht="12.95" customHeight="1" x14ac:dyDescent="0.2">
      <c r="A5584" s="9">
        <v>41009</v>
      </c>
      <c r="B5584" s="2">
        <v>7.4764350000000004</v>
      </c>
      <c r="C5584" s="16">
        <v>6.2220659999999999</v>
      </c>
    </row>
    <row r="5585" spans="1:3" ht="12.95" customHeight="1" x14ac:dyDescent="0.2">
      <c r="A5585" s="9">
        <v>41010</v>
      </c>
      <c r="B5585" s="2">
        <v>7.471025</v>
      </c>
      <c r="C5585" s="16">
        <v>6.2129110000000001</v>
      </c>
    </row>
    <row r="5586" spans="1:3" ht="12.95" customHeight="1" x14ac:dyDescent="0.2">
      <c r="A5586" s="9">
        <v>41011</v>
      </c>
      <c r="B5586" s="2">
        <v>7.4755839999999996</v>
      </c>
      <c r="C5586" s="16">
        <v>6.223948</v>
      </c>
    </row>
    <row r="5587" spans="1:3" ht="12.95" customHeight="1" x14ac:dyDescent="0.2">
      <c r="A5587" s="9">
        <v>41012</v>
      </c>
      <c r="B5587" s="2">
        <v>7.472321</v>
      </c>
      <c r="C5587" s="16">
        <v>6.2150220000000003</v>
      </c>
    </row>
    <row r="5588" spans="1:3" ht="12.95" customHeight="1" x14ac:dyDescent="0.2">
      <c r="A5588" s="9">
        <v>41013</v>
      </c>
      <c r="B5588" s="2">
        <v>7.4733609999999997</v>
      </c>
      <c r="C5588" s="16">
        <v>6.2205440000000003</v>
      </c>
    </row>
    <row r="5589" spans="1:3" ht="12.95" customHeight="1" x14ac:dyDescent="0.2">
      <c r="A5589" s="9">
        <v>41014</v>
      </c>
      <c r="B5589" s="2">
        <v>7.4733609999999997</v>
      </c>
      <c r="C5589" s="16">
        <v>6.2205440000000003</v>
      </c>
    </row>
    <row r="5590" spans="1:3" ht="12.95" customHeight="1" x14ac:dyDescent="0.2">
      <c r="A5590" s="9">
        <v>41015</v>
      </c>
      <c r="B5590" s="2">
        <v>7.4733609999999997</v>
      </c>
      <c r="C5590" s="2">
        <v>6.2205440000000003</v>
      </c>
    </row>
    <row r="5591" spans="1:3" ht="12.95" customHeight="1" x14ac:dyDescent="0.2">
      <c r="A5591" s="9">
        <v>41016</v>
      </c>
      <c r="B5591" s="2">
        <v>7.4698469999999997</v>
      </c>
      <c r="C5591" s="2">
        <v>6.2145149999999996</v>
      </c>
    </row>
    <row r="5592" spans="1:3" ht="12.95" customHeight="1" x14ac:dyDescent="0.2">
      <c r="A5592" s="9">
        <v>41017</v>
      </c>
      <c r="B5592" s="2">
        <v>7.4702849999999996</v>
      </c>
      <c r="C5592" s="2">
        <v>6.2174659999999999</v>
      </c>
    </row>
    <row r="5593" spans="1:3" ht="12.95" customHeight="1" x14ac:dyDescent="0.2">
      <c r="A5593" s="9">
        <v>41018</v>
      </c>
      <c r="B5593" s="2">
        <v>7.4852230000000004</v>
      </c>
      <c r="C5593" s="2">
        <v>6.2273069999999997</v>
      </c>
    </row>
    <row r="5594" spans="1:3" ht="12.95" customHeight="1" x14ac:dyDescent="0.2">
      <c r="A5594" s="9">
        <v>41019</v>
      </c>
      <c r="B5594" s="2">
        <v>7.4856590000000001</v>
      </c>
      <c r="C5594" s="2">
        <v>6.2307800000000002</v>
      </c>
    </row>
    <row r="5595" spans="1:3" ht="12.95" customHeight="1" x14ac:dyDescent="0.2">
      <c r="A5595" s="9">
        <v>41020</v>
      </c>
      <c r="B5595" s="2">
        <v>7.497598</v>
      </c>
      <c r="C5595" s="2">
        <v>6.2407170000000001</v>
      </c>
    </row>
    <row r="5596" spans="1:3" ht="12.95" customHeight="1" x14ac:dyDescent="0.2">
      <c r="A5596" s="9">
        <v>41021</v>
      </c>
      <c r="B5596" s="2">
        <v>7.497598</v>
      </c>
      <c r="C5596" s="2">
        <v>6.2407170000000001</v>
      </c>
    </row>
    <row r="5597" spans="1:3" ht="12.95" customHeight="1" x14ac:dyDescent="0.2">
      <c r="A5597" s="9">
        <v>41022</v>
      </c>
      <c r="B5597" s="2">
        <v>7.497598</v>
      </c>
      <c r="C5597" s="16">
        <v>6.2407170000000001</v>
      </c>
    </row>
    <row r="5598" spans="1:3" ht="12.95" customHeight="1" x14ac:dyDescent="0.2">
      <c r="A5598" s="9">
        <v>41023</v>
      </c>
      <c r="B5598" s="2">
        <v>7.5108819999999996</v>
      </c>
      <c r="C5598" s="16">
        <v>6.2517750000000003</v>
      </c>
    </row>
    <row r="5599" spans="1:3" ht="12.95" customHeight="1" x14ac:dyDescent="0.2">
      <c r="A5599" s="9">
        <v>41024</v>
      </c>
      <c r="B5599" s="2">
        <v>7.520842</v>
      </c>
      <c r="C5599" s="16">
        <v>6.2574610000000002</v>
      </c>
    </row>
    <row r="5600" spans="1:3" ht="12.95" customHeight="1" x14ac:dyDescent="0.2">
      <c r="A5600" s="9">
        <v>41025</v>
      </c>
      <c r="B5600" s="2">
        <v>7.5277279999999998</v>
      </c>
      <c r="C5600" s="16">
        <v>6.2652749999999999</v>
      </c>
    </row>
    <row r="5601" spans="1:3" ht="12.95" customHeight="1" x14ac:dyDescent="0.2">
      <c r="A5601" s="9">
        <v>41026</v>
      </c>
      <c r="B5601" s="2">
        <v>7.5326190000000004</v>
      </c>
      <c r="C5601" s="16">
        <v>6.2703899999999999</v>
      </c>
    </row>
    <row r="5602" spans="1:3" ht="12.95" customHeight="1" x14ac:dyDescent="0.2">
      <c r="A5602" s="9">
        <v>41027</v>
      </c>
      <c r="B5602" s="2">
        <v>7.5314399999999999</v>
      </c>
      <c r="C5602" s="16">
        <v>6.2688860000000002</v>
      </c>
    </row>
    <row r="5603" spans="1:3" ht="12.95" customHeight="1" x14ac:dyDescent="0.2">
      <c r="A5603" s="9">
        <v>41028</v>
      </c>
      <c r="B5603" s="2">
        <v>7.5314399999999999</v>
      </c>
      <c r="C5603" s="16">
        <v>6.2688860000000002</v>
      </c>
    </row>
    <row r="5604" spans="1:3" ht="12.95" customHeight="1" x14ac:dyDescent="0.2">
      <c r="A5604" s="9">
        <v>41029</v>
      </c>
      <c r="B5604" s="2">
        <v>7.5314399999999999</v>
      </c>
      <c r="C5604" s="16">
        <v>6.2688860000000002</v>
      </c>
    </row>
    <row r="5605" spans="1:3" ht="12.95" customHeight="1" x14ac:dyDescent="0.2">
      <c r="A5605" s="9">
        <v>41030</v>
      </c>
      <c r="B5605" s="2">
        <v>7.5151300000000001</v>
      </c>
      <c r="C5605" s="16">
        <v>6.253749</v>
      </c>
    </row>
    <row r="5606" spans="1:3" ht="12.95" customHeight="1" x14ac:dyDescent="0.2">
      <c r="A5606" s="9">
        <v>41031</v>
      </c>
      <c r="B5606" s="2">
        <v>7.5151300000000001</v>
      </c>
      <c r="C5606" s="16">
        <v>6.253749</v>
      </c>
    </row>
    <row r="5607" spans="1:3" ht="12.95" customHeight="1" x14ac:dyDescent="0.2">
      <c r="A5607" s="9">
        <v>41032</v>
      </c>
      <c r="B5607" s="2">
        <v>7.5213089999999996</v>
      </c>
      <c r="C5607" s="16">
        <v>6.2604540000000002</v>
      </c>
    </row>
    <row r="5608" spans="1:3" ht="12.95" customHeight="1" x14ac:dyDescent="0.2">
      <c r="A5608" s="9">
        <v>41033</v>
      </c>
      <c r="B5608" s="2">
        <v>7.4966710000000001</v>
      </c>
      <c r="C5608" s="16">
        <v>6.2409850000000002</v>
      </c>
    </row>
    <row r="5609" spans="1:3" ht="12.95" customHeight="1" x14ac:dyDescent="0.2">
      <c r="A5609" s="9">
        <v>41034</v>
      </c>
      <c r="B5609" s="2">
        <v>7.5009810000000003</v>
      </c>
      <c r="C5609" s="16">
        <v>6.2440530000000001</v>
      </c>
    </row>
    <row r="5610" spans="1:3" ht="12.95" customHeight="1" x14ac:dyDescent="0.2">
      <c r="A5610" s="9">
        <v>41035</v>
      </c>
      <c r="B5610" s="2">
        <v>7.5009810000000003</v>
      </c>
      <c r="C5610" s="16">
        <v>6.2440530000000001</v>
      </c>
    </row>
    <row r="5611" spans="1:3" ht="12.95" customHeight="1" x14ac:dyDescent="0.2">
      <c r="A5611" s="9">
        <v>41036</v>
      </c>
      <c r="B5611" s="2">
        <v>7.5009810000000003</v>
      </c>
      <c r="C5611" s="16">
        <v>6.2440530000000001</v>
      </c>
    </row>
    <row r="5612" spans="1:3" ht="12.95" customHeight="1" x14ac:dyDescent="0.2">
      <c r="A5612" s="9">
        <v>41037</v>
      </c>
      <c r="B5612" s="2">
        <v>7.4987690000000002</v>
      </c>
      <c r="C5612" s="16">
        <v>6.2432509999999999</v>
      </c>
    </row>
    <row r="5613" spans="1:3" ht="12.95" customHeight="1" x14ac:dyDescent="0.2">
      <c r="A5613" s="9">
        <v>41038</v>
      </c>
      <c r="B5613" s="2">
        <v>7.4984609999999998</v>
      </c>
      <c r="C5613" s="16">
        <v>6.2445539999999999</v>
      </c>
    </row>
    <row r="5614" spans="1:3" ht="12.95" customHeight="1" x14ac:dyDescent="0.2">
      <c r="A5614" s="9">
        <v>41039</v>
      </c>
      <c r="B5614" s="2">
        <v>7.5019470000000004</v>
      </c>
      <c r="C5614" s="16">
        <v>6.2464170000000001</v>
      </c>
    </row>
    <row r="5615" spans="1:3" ht="12.95" customHeight="1" x14ac:dyDescent="0.2">
      <c r="A5615" s="9">
        <v>41040</v>
      </c>
      <c r="B5615" s="2">
        <v>7.5002760000000004</v>
      </c>
      <c r="C5615" s="16">
        <v>6.245546</v>
      </c>
    </row>
    <row r="5616" spans="1:3" ht="12.95" customHeight="1" x14ac:dyDescent="0.2">
      <c r="A5616" s="9">
        <v>41041</v>
      </c>
      <c r="B5616" s="2">
        <v>7.4980339999999996</v>
      </c>
      <c r="C5616" s="16">
        <v>6.2431590000000003</v>
      </c>
    </row>
    <row r="5617" spans="1:3" ht="12.95" customHeight="1" x14ac:dyDescent="0.2">
      <c r="A5617" s="9">
        <v>41042</v>
      </c>
      <c r="B5617" s="2">
        <v>7.4980339999999996</v>
      </c>
      <c r="C5617" s="16">
        <v>6.2431590000000003</v>
      </c>
    </row>
    <row r="5618" spans="1:3" ht="12.95" customHeight="1" x14ac:dyDescent="0.2">
      <c r="A5618" s="9">
        <v>41043</v>
      </c>
      <c r="B5618" s="2">
        <v>7.4980339999999996</v>
      </c>
      <c r="C5618" s="16">
        <v>6.2431590000000003</v>
      </c>
    </row>
    <row r="5619" spans="1:3" ht="12.95" customHeight="1" x14ac:dyDescent="0.2">
      <c r="A5619" s="9">
        <v>41044</v>
      </c>
      <c r="B5619" s="2">
        <v>7.5012090000000002</v>
      </c>
      <c r="C5619" s="16">
        <v>6.2463230000000003</v>
      </c>
    </row>
    <row r="5620" spans="1:3" ht="12.95" customHeight="1" x14ac:dyDescent="0.2">
      <c r="A5620" s="9">
        <v>41045</v>
      </c>
      <c r="B5620" s="2">
        <v>7.5001860000000002</v>
      </c>
      <c r="C5620" s="16">
        <v>6.2454710000000002</v>
      </c>
    </row>
    <row r="5621" spans="1:3" ht="12.95" customHeight="1" x14ac:dyDescent="0.2">
      <c r="A5621" s="9">
        <v>41046</v>
      </c>
      <c r="B5621" s="2">
        <v>7.522653</v>
      </c>
      <c r="C5621" s="16">
        <v>6.2636580000000004</v>
      </c>
    </row>
    <row r="5622" spans="1:3" ht="12.95" customHeight="1" x14ac:dyDescent="0.2">
      <c r="A5622" s="9">
        <v>41047</v>
      </c>
      <c r="B5622" s="2">
        <v>7.5378040000000004</v>
      </c>
      <c r="C5622" s="16">
        <v>6.2762729999999998</v>
      </c>
    </row>
    <row r="5623" spans="1:3" ht="12.95" customHeight="1" x14ac:dyDescent="0.2">
      <c r="A5623" s="9">
        <v>41048</v>
      </c>
      <c r="B5623" s="2">
        <v>7.5460479999999999</v>
      </c>
      <c r="C5623" s="16">
        <v>6.2836610000000004</v>
      </c>
    </row>
    <row r="5624" spans="1:3" ht="12.95" customHeight="1" x14ac:dyDescent="0.2">
      <c r="A5624" s="9">
        <v>41049</v>
      </c>
      <c r="B5624" s="2">
        <v>7.5460479999999999</v>
      </c>
      <c r="C5624" s="16">
        <v>6.2836610000000004</v>
      </c>
    </row>
    <row r="5625" spans="1:3" ht="12.95" customHeight="1" x14ac:dyDescent="0.2">
      <c r="A5625" s="9">
        <v>41050</v>
      </c>
      <c r="B5625" s="2">
        <v>7.5460479999999999</v>
      </c>
      <c r="C5625" s="16">
        <v>6.2836610000000004</v>
      </c>
    </row>
    <row r="5626" spans="1:3" ht="12.95" customHeight="1" x14ac:dyDescent="0.2">
      <c r="A5626" s="9">
        <v>41051</v>
      </c>
      <c r="B5626" s="2">
        <v>7.5563849999999997</v>
      </c>
      <c r="C5626" s="16">
        <v>6.2917439999999996</v>
      </c>
    </row>
    <row r="5627" spans="1:3" ht="12.95" customHeight="1" x14ac:dyDescent="0.2">
      <c r="A5627" s="9">
        <v>41052</v>
      </c>
      <c r="B5627" s="2">
        <v>7.5588449999999998</v>
      </c>
      <c r="C5627" s="16">
        <v>6.2953650000000003</v>
      </c>
    </row>
    <row r="5628" spans="1:3" ht="12.95" customHeight="1" x14ac:dyDescent="0.2">
      <c r="A5628" s="9">
        <v>41053</v>
      </c>
      <c r="B5628" s="2">
        <v>7.551253</v>
      </c>
      <c r="C5628" s="16">
        <v>6.2895659999999998</v>
      </c>
    </row>
    <row r="5629" spans="1:3" ht="12.95" customHeight="1" x14ac:dyDescent="0.2">
      <c r="A5629" s="9">
        <v>41054</v>
      </c>
      <c r="B5629" s="2">
        <v>7.5640700000000001</v>
      </c>
      <c r="C5629" s="16">
        <v>6.2991919999999997</v>
      </c>
    </row>
    <row r="5630" spans="1:3" ht="12.95" customHeight="1" x14ac:dyDescent="0.2">
      <c r="A5630" s="9">
        <v>41055</v>
      </c>
      <c r="B5630" s="2">
        <v>7.5688610000000001</v>
      </c>
      <c r="C5630" s="16">
        <v>6.2989860000000002</v>
      </c>
    </row>
    <row r="5631" spans="1:3" ht="12.95" customHeight="1" x14ac:dyDescent="0.2">
      <c r="A5631" s="9">
        <v>41056</v>
      </c>
      <c r="B5631" s="2">
        <v>7.5688610000000001</v>
      </c>
      <c r="C5631" s="16">
        <v>6.2989860000000002</v>
      </c>
    </row>
    <row r="5632" spans="1:3" ht="12.95" customHeight="1" x14ac:dyDescent="0.2">
      <c r="A5632" s="9">
        <v>41057</v>
      </c>
      <c r="B5632" s="2">
        <v>7.5688610000000001</v>
      </c>
      <c r="C5632" s="16">
        <v>6.2989860000000002</v>
      </c>
    </row>
    <row r="5633" spans="1:3" ht="12.95" customHeight="1" x14ac:dyDescent="0.2">
      <c r="A5633" s="9">
        <v>41058</v>
      </c>
      <c r="B5633" s="2">
        <v>7.571955</v>
      </c>
      <c r="C5633" s="16">
        <v>6.3005120000000003</v>
      </c>
    </row>
    <row r="5634" spans="1:3" ht="12.95" customHeight="1" x14ac:dyDescent="0.2">
      <c r="A5634" s="9">
        <v>41059</v>
      </c>
      <c r="B5634" s="2">
        <v>7.5662580000000004</v>
      </c>
      <c r="C5634" s="16">
        <v>6.2983919999999998</v>
      </c>
    </row>
    <row r="5635" spans="1:3" ht="12.95" customHeight="1" x14ac:dyDescent="0.2">
      <c r="A5635" s="9">
        <v>41060</v>
      </c>
      <c r="B5635" s="2">
        <v>7.5595679999999996</v>
      </c>
      <c r="C5635" s="16">
        <v>6.2949190000000002</v>
      </c>
    </row>
    <row r="5636" spans="1:3" ht="12.95" customHeight="1" x14ac:dyDescent="0.2">
      <c r="A5636" s="9">
        <v>41061</v>
      </c>
      <c r="B5636" s="2">
        <v>7.5543199999999997</v>
      </c>
      <c r="C5636" s="16">
        <v>6.287407</v>
      </c>
    </row>
    <row r="5637" spans="1:3" ht="12.95" customHeight="1" x14ac:dyDescent="0.2">
      <c r="A5637" s="9">
        <v>41062</v>
      </c>
      <c r="B5637" s="2">
        <v>7.5717429999999997</v>
      </c>
      <c r="C5637" s="16">
        <v>6.3071580000000003</v>
      </c>
    </row>
    <row r="5638" spans="1:3" ht="12.95" customHeight="1" x14ac:dyDescent="0.2">
      <c r="A5638" s="9">
        <v>41063</v>
      </c>
      <c r="B5638" s="2">
        <v>7.5717429999999997</v>
      </c>
      <c r="C5638" s="16">
        <v>6.3071580000000003</v>
      </c>
    </row>
    <row r="5639" spans="1:3" ht="12.95" customHeight="1" x14ac:dyDescent="0.2">
      <c r="A5639" s="9">
        <v>41064</v>
      </c>
      <c r="B5639" s="2">
        <v>7.5717429999999997</v>
      </c>
      <c r="C5639" s="16">
        <v>6.3071580000000003</v>
      </c>
    </row>
    <row r="5640" spans="1:3" ht="12.95" customHeight="1" x14ac:dyDescent="0.2">
      <c r="A5640" s="9">
        <v>41065</v>
      </c>
      <c r="B5640" s="2">
        <v>7.5499960000000002</v>
      </c>
      <c r="C5640" s="16">
        <v>6.288519</v>
      </c>
    </row>
    <row r="5641" spans="1:3" ht="12.95" customHeight="1" x14ac:dyDescent="0.2">
      <c r="A5641" s="9">
        <v>41066</v>
      </c>
      <c r="B5641" s="2">
        <v>7.5521859999999998</v>
      </c>
      <c r="C5641" s="16">
        <v>6.2892950000000001</v>
      </c>
    </row>
    <row r="5642" spans="1:3" ht="12.95" customHeight="1" x14ac:dyDescent="0.2">
      <c r="A5642" s="9">
        <v>41067</v>
      </c>
      <c r="B5642" s="2">
        <v>7.5700710000000004</v>
      </c>
      <c r="C5642" s="16">
        <v>6.3057650000000001</v>
      </c>
    </row>
    <row r="5643" spans="1:3" ht="12.95" customHeight="1" x14ac:dyDescent="0.2">
      <c r="A5643" s="9">
        <v>41068</v>
      </c>
      <c r="B5643" s="2">
        <v>7.5700710000000004</v>
      </c>
      <c r="C5643" s="16">
        <v>6.3057650000000001</v>
      </c>
    </row>
    <row r="5644" spans="1:3" ht="12.95" customHeight="1" x14ac:dyDescent="0.2">
      <c r="A5644" s="9">
        <v>41069</v>
      </c>
      <c r="B5644" s="2">
        <v>7.5648540000000004</v>
      </c>
      <c r="C5644" s="16">
        <v>6.2987960000000003</v>
      </c>
    </row>
    <row r="5645" spans="1:3" ht="12.95" customHeight="1" x14ac:dyDescent="0.2">
      <c r="A5645" s="9">
        <v>41070</v>
      </c>
      <c r="B5645" s="2">
        <v>7.5648540000000004</v>
      </c>
      <c r="C5645" s="16">
        <v>6.2987960000000003</v>
      </c>
    </row>
    <row r="5646" spans="1:3" ht="12.95" customHeight="1" x14ac:dyDescent="0.2">
      <c r="A5646" s="9">
        <v>41071</v>
      </c>
      <c r="B5646" s="2">
        <v>7.5648540000000004</v>
      </c>
      <c r="C5646" s="16">
        <v>6.2987960000000003</v>
      </c>
    </row>
    <row r="5647" spans="1:3" ht="12.95" customHeight="1" x14ac:dyDescent="0.2">
      <c r="A5647" s="9">
        <v>41072</v>
      </c>
      <c r="B5647" s="2">
        <v>7.5512220000000001</v>
      </c>
      <c r="C5647" s="16">
        <v>6.2890160000000002</v>
      </c>
    </row>
    <row r="5648" spans="1:3" ht="12.95" customHeight="1" x14ac:dyDescent="0.2">
      <c r="A5648" s="9">
        <v>41073</v>
      </c>
      <c r="B5648" s="2">
        <v>7.5466090000000001</v>
      </c>
      <c r="C5648" s="16">
        <v>6.2851739999999996</v>
      </c>
    </row>
    <row r="5649" spans="1:3" ht="12.95" customHeight="1" x14ac:dyDescent="0.2">
      <c r="A5649" s="9">
        <v>41074</v>
      </c>
      <c r="B5649" s="2">
        <v>7.5505380000000004</v>
      </c>
      <c r="C5649" s="16">
        <v>6.2873989999999997</v>
      </c>
    </row>
    <row r="5650" spans="1:3" ht="12.95" customHeight="1" x14ac:dyDescent="0.2">
      <c r="A5650" s="9">
        <v>41075</v>
      </c>
      <c r="B5650" s="2">
        <v>7.5537520000000002</v>
      </c>
      <c r="C5650" s="16">
        <v>6.2911239999999999</v>
      </c>
    </row>
    <row r="5651" spans="1:3" ht="12.95" customHeight="1" x14ac:dyDescent="0.2">
      <c r="A5651" s="9">
        <v>41076</v>
      </c>
      <c r="B5651" s="2">
        <v>7.5464279999999997</v>
      </c>
      <c r="C5651" s="16">
        <v>6.2839770000000001</v>
      </c>
    </row>
    <row r="5652" spans="1:3" ht="12.95" customHeight="1" x14ac:dyDescent="0.2">
      <c r="A5652" s="9">
        <v>41077</v>
      </c>
      <c r="B5652" s="2">
        <v>7.5464279999999997</v>
      </c>
      <c r="C5652" s="16">
        <v>6.2839770000000001</v>
      </c>
    </row>
    <row r="5653" spans="1:3" ht="12.95" customHeight="1" x14ac:dyDescent="0.2">
      <c r="A5653" s="9">
        <v>41078</v>
      </c>
      <c r="B5653" s="2">
        <v>7.5464279999999997</v>
      </c>
      <c r="C5653" s="16">
        <v>6.2839770000000001</v>
      </c>
    </row>
    <row r="5654" spans="1:3" ht="12.95" customHeight="1" x14ac:dyDescent="0.2">
      <c r="A5654" s="9">
        <v>41079</v>
      </c>
      <c r="B5654" s="2">
        <v>7.5490060000000003</v>
      </c>
      <c r="C5654" s="16">
        <v>6.2866470000000003</v>
      </c>
    </row>
    <row r="5655" spans="1:3" ht="12.95" customHeight="1" x14ac:dyDescent="0.2">
      <c r="A5655" s="9">
        <v>41080</v>
      </c>
      <c r="B5655" s="2">
        <v>7.5393739999999996</v>
      </c>
      <c r="C5655" s="16">
        <v>6.2781029999999998</v>
      </c>
    </row>
    <row r="5656" spans="1:3" ht="12.95" customHeight="1" x14ac:dyDescent="0.2">
      <c r="A5656" s="9">
        <v>41081</v>
      </c>
      <c r="B5656" s="2">
        <v>7.5383230000000001</v>
      </c>
      <c r="C5656" s="16">
        <v>6.2803659999999999</v>
      </c>
    </row>
    <row r="5657" spans="1:3" ht="12.95" customHeight="1" x14ac:dyDescent="0.2">
      <c r="A5657" s="9">
        <v>41082</v>
      </c>
      <c r="B5657" s="2">
        <v>7.5388890000000002</v>
      </c>
      <c r="C5657" s="16">
        <v>6.2782220000000004</v>
      </c>
    </row>
    <row r="5658" spans="1:3" ht="12.95" customHeight="1" x14ac:dyDescent="0.2">
      <c r="A5658" s="9">
        <v>41083</v>
      </c>
      <c r="B5658" s="2">
        <v>7.5388890000000002</v>
      </c>
      <c r="C5658" s="16">
        <v>6.2782220000000004</v>
      </c>
    </row>
    <row r="5659" spans="1:3" ht="12.95" customHeight="1" x14ac:dyDescent="0.2">
      <c r="A5659" s="9">
        <v>41084</v>
      </c>
      <c r="B5659" s="2">
        <v>7.5388890000000002</v>
      </c>
      <c r="C5659" s="16">
        <v>6.2782220000000004</v>
      </c>
    </row>
    <row r="5660" spans="1:3" ht="12.95" customHeight="1" x14ac:dyDescent="0.2">
      <c r="A5660" s="9">
        <v>41085</v>
      </c>
      <c r="B5660" s="2">
        <v>7.5388890000000002</v>
      </c>
      <c r="C5660" s="16">
        <v>6.2782220000000004</v>
      </c>
    </row>
    <row r="5661" spans="1:3" ht="12.95" customHeight="1" x14ac:dyDescent="0.2">
      <c r="A5661" s="9">
        <v>41086</v>
      </c>
      <c r="B5661" s="2">
        <v>7.5388890000000002</v>
      </c>
      <c r="C5661" s="16">
        <v>6.2782220000000004</v>
      </c>
    </row>
    <row r="5662" spans="1:3" ht="12.95" customHeight="1" x14ac:dyDescent="0.2">
      <c r="A5662" s="9">
        <v>41087</v>
      </c>
      <c r="B5662" s="2">
        <v>7.5317369999999997</v>
      </c>
      <c r="C5662" s="16">
        <v>6.2722660000000001</v>
      </c>
    </row>
    <row r="5663" spans="1:3" ht="12.95" customHeight="1" x14ac:dyDescent="0.2">
      <c r="A5663" s="9">
        <v>41088</v>
      </c>
      <c r="B5663" s="2">
        <v>7.5129260000000002</v>
      </c>
      <c r="C5663" s="16">
        <v>6.2571219999999999</v>
      </c>
    </row>
    <row r="5664" spans="1:3" ht="12.95" customHeight="1" x14ac:dyDescent="0.2">
      <c r="A5664" s="9">
        <v>41089</v>
      </c>
      <c r="B5664" s="2">
        <v>7.5165600000000001</v>
      </c>
      <c r="C5664" s="16">
        <v>6.2611910000000002</v>
      </c>
    </row>
    <row r="5665" spans="1:3" ht="12.95" customHeight="1" x14ac:dyDescent="0.2">
      <c r="A5665" s="9">
        <v>41090</v>
      </c>
      <c r="B5665" s="2">
        <v>7.5101000000000004</v>
      </c>
      <c r="C5665" s="16">
        <v>6.2511239999999999</v>
      </c>
    </row>
    <row r="5666" spans="1:3" ht="12.95" customHeight="1" x14ac:dyDescent="0.2">
      <c r="A5666" s="9">
        <v>41091</v>
      </c>
      <c r="B5666" s="2">
        <v>7.5101000000000004</v>
      </c>
      <c r="C5666" s="16">
        <v>6.2511239999999999</v>
      </c>
    </row>
    <row r="5667" spans="1:3" ht="12.95" customHeight="1" x14ac:dyDescent="0.2">
      <c r="A5667" s="9">
        <v>41092</v>
      </c>
      <c r="B5667" s="2">
        <v>7.5101000000000004</v>
      </c>
      <c r="C5667" s="16">
        <v>6.2511239999999999</v>
      </c>
    </row>
    <row r="5668" spans="1:3" ht="12.95" customHeight="1" x14ac:dyDescent="0.2">
      <c r="A5668" s="9">
        <v>41093</v>
      </c>
      <c r="B5668" s="2">
        <v>7.5168660000000003</v>
      </c>
      <c r="C5668" s="16">
        <v>6.2614460000000003</v>
      </c>
    </row>
    <row r="5669" spans="1:3" ht="12.95" customHeight="1" x14ac:dyDescent="0.2">
      <c r="A5669" s="9">
        <v>41094</v>
      </c>
      <c r="B5669" s="2">
        <v>7.5075640000000003</v>
      </c>
      <c r="C5669" s="16">
        <v>6.2495329999999996</v>
      </c>
    </row>
    <row r="5670" spans="1:3" ht="12.95" customHeight="1" x14ac:dyDescent="0.2">
      <c r="A5670" s="9">
        <v>41095</v>
      </c>
      <c r="B5670" s="2">
        <v>7.4969229999999998</v>
      </c>
      <c r="C5670" s="16">
        <v>6.2427539999999997</v>
      </c>
    </row>
    <row r="5671" spans="1:3" ht="12.95" customHeight="1" x14ac:dyDescent="0.2">
      <c r="A5671" s="9">
        <v>41096</v>
      </c>
      <c r="B5671" s="2">
        <v>7.4880760000000004</v>
      </c>
      <c r="C5671" s="16">
        <v>6.2333109999999996</v>
      </c>
    </row>
    <row r="5672" spans="1:3" ht="12.95" customHeight="1" x14ac:dyDescent="0.2">
      <c r="A5672" s="9">
        <v>41097</v>
      </c>
      <c r="B5672" s="2">
        <v>7.4871249999999998</v>
      </c>
      <c r="C5672" s="16">
        <v>6.2351140000000003</v>
      </c>
    </row>
    <row r="5673" spans="1:3" ht="12.95" customHeight="1" x14ac:dyDescent="0.2">
      <c r="A5673" s="9">
        <v>41098</v>
      </c>
      <c r="B5673" s="2">
        <v>7.4871249999999998</v>
      </c>
      <c r="C5673" s="16">
        <v>6.2351140000000003</v>
      </c>
    </row>
    <row r="5674" spans="1:3" ht="12.95" customHeight="1" x14ac:dyDescent="0.2">
      <c r="A5674" s="9">
        <v>41099</v>
      </c>
      <c r="B5674" s="2">
        <v>7.4871249999999998</v>
      </c>
      <c r="C5674" s="16">
        <v>6.2351140000000003</v>
      </c>
    </row>
    <row r="5675" spans="1:3" ht="12.95" customHeight="1" x14ac:dyDescent="0.2">
      <c r="A5675" s="9">
        <v>41100</v>
      </c>
      <c r="B5675" s="2">
        <v>7.4899490000000002</v>
      </c>
      <c r="C5675" s="16">
        <v>6.2379850000000001</v>
      </c>
    </row>
    <row r="5676" spans="1:3" ht="12.95" customHeight="1" x14ac:dyDescent="0.2">
      <c r="A5676" s="9">
        <v>41101</v>
      </c>
      <c r="B5676" s="2">
        <v>7.4855619999999998</v>
      </c>
      <c r="C5676" s="16">
        <v>6.2332929999999998</v>
      </c>
    </row>
    <row r="5677" spans="1:3" ht="12.95" customHeight="1" x14ac:dyDescent="0.2">
      <c r="A5677" s="9">
        <v>41102</v>
      </c>
      <c r="B5677" s="2">
        <v>7.4934190000000003</v>
      </c>
      <c r="C5677" s="16">
        <v>6.2403560000000002</v>
      </c>
    </row>
    <row r="5678" spans="1:3" ht="12.95" customHeight="1" x14ac:dyDescent="0.2">
      <c r="A5678" s="9">
        <v>41103</v>
      </c>
      <c r="B5678" s="2">
        <v>7.4911060000000003</v>
      </c>
      <c r="C5678" s="16">
        <v>6.2379100000000003</v>
      </c>
    </row>
    <row r="5679" spans="1:3" ht="12.95" customHeight="1" x14ac:dyDescent="0.2">
      <c r="A5679" s="9">
        <v>41104</v>
      </c>
      <c r="B5679" s="2">
        <v>7.4853860000000001</v>
      </c>
      <c r="C5679" s="16">
        <v>6.2352239999999997</v>
      </c>
    </row>
    <row r="5680" spans="1:3" ht="12.95" customHeight="1" x14ac:dyDescent="0.2">
      <c r="A5680" s="9">
        <v>41105</v>
      </c>
      <c r="B5680" s="2">
        <v>7.4853860000000001</v>
      </c>
      <c r="C5680" s="16">
        <v>6.2352239999999997</v>
      </c>
    </row>
    <row r="5681" spans="1:3" ht="12.95" customHeight="1" x14ac:dyDescent="0.2">
      <c r="A5681" s="9">
        <v>41106</v>
      </c>
      <c r="B5681" s="2">
        <v>7.4853860000000001</v>
      </c>
      <c r="C5681" s="16">
        <v>6.2352239999999997</v>
      </c>
    </row>
    <row r="5682" spans="1:3" ht="12.95" customHeight="1" x14ac:dyDescent="0.2">
      <c r="A5682" s="9">
        <v>41107</v>
      </c>
      <c r="B5682" s="2">
        <v>7.4819269999999998</v>
      </c>
      <c r="C5682" s="16">
        <v>6.2297479999999998</v>
      </c>
    </row>
    <row r="5683" spans="1:3" ht="12.95" customHeight="1" x14ac:dyDescent="0.2">
      <c r="A5683" s="9">
        <v>41108</v>
      </c>
      <c r="B5683" s="2">
        <v>7.4746490000000003</v>
      </c>
      <c r="C5683" s="16">
        <v>6.2242059999999997</v>
      </c>
    </row>
    <row r="5684" spans="1:3" ht="12.95" customHeight="1" x14ac:dyDescent="0.2">
      <c r="A5684" s="9">
        <v>41109</v>
      </c>
      <c r="B5684" s="2">
        <v>7.4768220000000003</v>
      </c>
      <c r="C5684" s="16">
        <v>6.2260150000000003</v>
      </c>
    </row>
    <row r="5685" spans="1:3" ht="12.95" customHeight="1" x14ac:dyDescent="0.2">
      <c r="A5685" s="9">
        <v>41110</v>
      </c>
      <c r="B5685" s="2">
        <v>7.4761240000000004</v>
      </c>
      <c r="C5685" s="16">
        <v>6.2254339999999999</v>
      </c>
    </row>
    <row r="5686" spans="1:3" ht="12.95" customHeight="1" x14ac:dyDescent="0.2">
      <c r="A5686" s="9">
        <v>41111</v>
      </c>
      <c r="B5686" s="2">
        <v>7.5032490000000003</v>
      </c>
      <c r="C5686" s="16">
        <v>6.2490620000000003</v>
      </c>
    </row>
    <row r="5687" spans="1:3" ht="12.95" customHeight="1" x14ac:dyDescent="0.2">
      <c r="A5687" s="9">
        <v>41112</v>
      </c>
      <c r="B5687" s="2">
        <v>7.5032490000000003</v>
      </c>
      <c r="C5687" s="16">
        <v>6.2490620000000003</v>
      </c>
    </row>
    <row r="5688" spans="1:3" ht="12.95" customHeight="1" x14ac:dyDescent="0.2">
      <c r="A5688" s="9">
        <v>41113</v>
      </c>
      <c r="B5688" s="2">
        <v>7.5032490000000003</v>
      </c>
      <c r="C5688" s="16">
        <v>6.2490620000000003</v>
      </c>
    </row>
    <row r="5689" spans="1:3" ht="12.95" customHeight="1" x14ac:dyDescent="0.2">
      <c r="A5689" s="9">
        <v>41114</v>
      </c>
      <c r="B5689" s="2">
        <v>7.499593</v>
      </c>
      <c r="C5689" s="16">
        <v>6.2454970000000003</v>
      </c>
    </row>
    <row r="5690" spans="1:3" ht="12.95" customHeight="1" x14ac:dyDescent="0.2">
      <c r="A5690" s="9">
        <v>41115</v>
      </c>
      <c r="B5690" s="2">
        <v>7.4912179999999999</v>
      </c>
      <c r="C5690" s="16">
        <v>6.2390420000000004</v>
      </c>
    </row>
    <row r="5691" spans="1:3" ht="12.95" customHeight="1" x14ac:dyDescent="0.2">
      <c r="A5691" s="9">
        <v>41116</v>
      </c>
      <c r="B5691" s="2">
        <v>7.4908299999999999</v>
      </c>
      <c r="C5691" s="16">
        <v>6.2376800000000001</v>
      </c>
    </row>
    <row r="5692" spans="1:3" ht="12.95" customHeight="1" x14ac:dyDescent="0.2">
      <c r="A5692" s="9">
        <v>41117</v>
      </c>
      <c r="B5692" s="2">
        <v>7.5002909999999998</v>
      </c>
      <c r="C5692" s="16">
        <v>6.2460779999999998</v>
      </c>
    </row>
    <row r="5693" spans="1:3" ht="12.95" customHeight="1" x14ac:dyDescent="0.2">
      <c r="A5693" s="9">
        <v>41118</v>
      </c>
      <c r="B5693" s="2">
        <v>7.513827</v>
      </c>
      <c r="C5693" s="16">
        <v>6.258915</v>
      </c>
    </row>
    <row r="5694" spans="1:3" ht="12.95" customHeight="1" x14ac:dyDescent="0.2">
      <c r="A5694" s="9">
        <v>41119</v>
      </c>
      <c r="B5694" s="2">
        <v>7.513827</v>
      </c>
      <c r="C5694" s="16">
        <v>6.258915</v>
      </c>
    </row>
    <row r="5695" spans="1:3" ht="12.95" customHeight="1" x14ac:dyDescent="0.2">
      <c r="A5695" s="9">
        <v>41120</v>
      </c>
      <c r="B5695" s="2">
        <v>7.513827</v>
      </c>
      <c r="C5695" s="16">
        <v>6.258915</v>
      </c>
    </row>
    <row r="5696" spans="1:3" ht="12.95" customHeight="1" x14ac:dyDescent="0.2">
      <c r="A5696" s="9">
        <v>41121</v>
      </c>
      <c r="B5696" s="2">
        <v>7.5183030000000004</v>
      </c>
      <c r="C5696" s="16">
        <v>6.2626429999999997</v>
      </c>
    </row>
    <row r="5697" spans="1:3" ht="12.95" customHeight="1" x14ac:dyDescent="0.2">
      <c r="A5697" s="9">
        <v>41122</v>
      </c>
      <c r="B5697" s="2">
        <v>7.5138420000000004</v>
      </c>
      <c r="C5697" s="16">
        <v>6.254238</v>
      </c>
    </row>
    <row r="5698" spans="1:3" ht="12.95" customHeight="1" x14ac:dyDescent="0.2">
      <c r="A5698" s="9">
        <v>41123</v>
      </c>
      <c r="B5698" s="2">
        <v>7.5195819999999998</v>
      </c>
      <c r="C5698" s="16">
        <v>6.2605789999999999</v>
      </c>
    </row>
    <row r="5699" spans="1:3" ht="12.95" customHeight="1" x14ac:dyDescent="0.2">
      <c r="A5699" s="9">
        <v>41124</v>
      </c>
      <c r="B5699" s="2">
        <v>7.5114739999999998</v>
      </c>
      <c r="C5699" s="16">
        <v>6.2496660000000004</v>
      </c>
    </row>
    <row r="5700" spans="1:3" ht="12.95" customHeight="1" x14ac:dyDescent="0.2">
      <c r="A5700" s="9">
        <v>41125</v>
      </c>
      <c r="B5700" s="2">
        <v>7.5173310000000004</v>
      </c>
      <c r="C5700" s="16">
        <v>6.2602690000000001</v>
      </c>
    </row>
    <row r="5701" spans="1:3" ht="12.95" customHeight="1" x14ac:dyDescent="0.2">
      <c r="A5701" s="9">
        <v>41126</v>
      </c>
      <c r="B5701" s="2">
        <v>7.5173310000000004</v>
      </c>
      <c r="C5701" s="16">
        <v>6.2602690000000001</v>
      </c>
    </row>
    <row r="5702" spans="1:3" ht="12.95" customHeight="1" x14ac:dyDescent="0.2">
      <c r="A5702" s="9">
        <v>41127</v>
      </c>
      <c r="B5702" s="2">
        <v>7.5173310000000004</v>
      </c>
      <c r="C5702" s="16">
        <v>6.2602690000000001</v>
      </c>
    </row>
    <row r="5703" spans="1:3" ht="12.95" customHeight="1" x14ac:dyDescent="0.2">
      <c r="A5703" s="9">
        <v>41128</v>
      </c>
      <c r="B5703" s="2">
        <v>7.5199220000000002</v>
      </c>
      <c r="C5703" s="16">
        <v>6.2608629999999996</v>
      </c>
    </row>
    <row r="5704" spans="1:3" ht="12.95" customHeight="1" x14ac:dyDescent="0.2">
      <c r="A5704" s="9">
        <v>41129</v>
      </c>
      <c r="B5704" s="2">
        <v>7.5106060000000001</v>
      </c>
      <c r="C5704" s="16">
        <v>6.252065</v>
      </c>
    </row>
    <row r="5705" spans="1:3" ht="12.95" customHeight="1" x14ac:dyDescent="0.2">
      <c r="A5705" s="9">
        <v>41130</v>
      </c>
      <c r="B5705" s="2">
        <v>7.5044199999999996</v>
      </c>
      <c r="C5705" s="16">
        <v>6.249517</v>
      </c>
    </row>
    <row r="5706" spans="1:3" ht="12.95" customHeight="1" x14ac:dyDescent="0.2">
      <c r="A5706" s="9">
        <v>41131</v>
      </c>
      <c r="B5706" s="2">
        <v>7.497871</v>
      </c>
      <c r="C5706" s="16">
        <v>6.243023</v>
      </c>
    </row>
    <row r="5707" spans="1:3" ht="12.95" customHeight="1" x14ac:dyDescent="0.2">
      <c r="A5707" s="9">
        <v>41132</v>
      </c>
      <c r="B5707" s="2">
        <v>7.4954859999999996</v>
      </c>
      <c r="C5707" s="16">
        <v>6.2431169999999998</v>
      </c>
    </row>
    <row r="5708" spans="1:3" ht="12.95" customHeight="1" x14ac:dyDescent="0.2">
      <c r="A5708" s="9">
        <v>41133</v>
      </c>
      <c r="B5708" s="2">
        <v>7.4954859999999996</v>
      </c>
      <c r="C5708" s="16">
        <v>6.2431169999999998</v>
      </c>
    </row>
    <row r="5709" spans="1:3" ht="12.95" customHeight="1" x14ac:dyDescent="0.2">
      <c r="A5709" s="9">
        <v>41134</v>
      </c>
      <c r="B5709" s="2">
        <v>7.4954859999999996</v>
      </c>
      <c r="C5709" s="16">
        <v>6.2431169999999998</v>
      </c>
    </row>
    <row r="5710" spans="1:3" ht="12.95" customHeight="1" x14ac:dyDescent="0.2">
      <c r="A5710" s="9">
        <v>41135</v>
      </c>
      <c r="B5710" s="2">
        <v>7.4883980000000001</v>
      </c>
      <c r="C5710" s="16">
        <v>6.2361740000000001</v>
      </c>
    </row>
    <row r="5711" spans="1:3" ht="12.95" customHeight="1" x14ac:dyDescent="0.2">
      <c r="A5711" s="9">
        <v>41136</v>
      </c>
      <c r="B5711" s="2">
        <v>7.4681110000000004</v>
      </c>
      <c r="C5711" s="16">
        <v>6.2197979999999999</v>
      </c>
    </row>
    <row r="5712" spans="1:3" ht="12.95" customHeight="1" x14ac:dyDescent="0.2">
      <c r="A5712" s="9">
        <v>41137</v>
      </c>
      <c r="B5712" s="2">
        <v>7.4681110000000004</v>
      </c>
      <c r="C5712" s="16">
        <v>6.2197979999999999</v>
      </c>
    </row>
    <row r="5713" spans="1:3" ht="12.95" customHeight="1" x14ac:dyDescent="0.2">
      <c r="A5713" s="9">
        <v>41138</v>
      </c>
      <c r="B5713" s="2">
        <v>7.4552969999999998</v>
      </c>
      <c r="C5713" s="16">
        <v>6.2091260000000004</v>
      </c>
    </row>
    <row r="5714" spans="1:3" ht="12.95" customHeight="1" x14ac:dyDescent="0.2">
      <c r="A5714" s="9">
        <v>41139</v>
      </c>
      <c r="B5714" s="2">
        <v>7.4461009999999996</v>
      </c>
      <c r="C5714" s="16">
        <v>6.2009499999999997</v>
      </c>
    </row>
    <row r="5715" spans="1:3" ht="12.95" customHeight="1" x14ac:dyDescent="0.2">
      <c r="A5715" s="9">
        <v>41140</v>
      </c>
      <c r="B5715" s="2">
        <v>7.4461009999999996</v>
      </c>
      <c r="C5715" s="16">
        <v>6.2009499999999997</v>
      </c>
    </row>
    <row r="5716" spans="1:3" ht="12.95" customHeight="1" x14ac:dyDescent="0.2">
      <c r="A5716" s="9">
        <v>41141</v>
      </c>
      <c r="B5716" s="2">
        <v>7.4461009999999996</v>
      </c>
      <c r="C5716" s="16">
        <v>6.2009499999999997</v>
      </c>
    </row>
    <row r="5717" spans="1:3" ht="12.95" customHeight="1" x14ac:dyDescent="0.2">
      <c r="A5717" s="9">
        <v>41142</v>
      </c>
      <c r="B5717" s="2">
        <v>7.4534320000000003</v>
      </c>
      <c r="C5717" s="16">
        <v>6.2065380000000001</v>
      </c>
    </row>
    <row r="5718" spans="1:3" ht="12.95" customHeight="1" x14ac:dyDescent="0.2">
      <c r="A5718" s="9">
        <v>41143</v>
      </c>
      <c r="B5718" s="2">
        <v>7.4591529999999997</v>
      </c>
      <c r="C5718" s="16">
        <v>6.2123369999999998</v>
      </c>
    </row>
    <row r="5719" spans="1:3" ht="12.95" customHeight="1" x14ac:dyDescent="0.2">
      <c r="A5719" s="9">
        <v>41144</v>
      </c>
      <c r="B5719" s="2">
        <v>7.4664219999999997</v>
      </c>
      <c r="C5719" s="16">
        <v>6.2173550000000004</v>
      </c>
    </row>
    <row r="5720" spans="1:3" ht="12.95" customHeight="1" x14ac:dyDescent="0.2">
      <c r="A5720" s="9">
        <v>41145</v>
      </c>
      <c r="B5720" s="2">
        <v>7.4701209999999998</v>
      </c>
      <c r="C5720" s="16">
        <v>6.2204360000000003</v>
      </c>
    </row>
    <row r="5721" spans="1:3" ht="12.95" customHeight="1" x14ac:dyDescent="0.2">
      <c r="A5721" s="9">
        <v>41146</v>
      </c>
      <c r="B5721" s="2">
        <v>7.4899519999999997</v>
      </c>
      <c r="C5721" s="16">
        <v>6.2374679999999998</v>
      </c>
    </row>
    <row r="5722" spans="1:3" ht="12.95" customHeight="1" x14ac:dyDescent="0.2">
      <c r="A5722" s="9">
        <v>41147</v>
      </c>
      <c r="B5722" s="2">
        <v>7.4899519999999997</v>
      </c>
      <c r="C5722" s="16">
        <v>6.2374679999999998</v>
      </c>
    </row>
    <row r="5723" spans="1:3" ht="12.95" customHeight="1" x14ac:dyDescent="0.2">
      <c r="A5723" s="9">
        <v>41148</v>
      </c>
      <c r="B5723" s="2">
        <v>7.4899519999999997</v>
      </c>
      <c r="C5723" s="16">
        <v>6.2374679999999998</v>
      </c>
    </row>
    <row r="5724" spans="1:3" ht="12.95" customHeight="1" x14ac:dyDescent="0.2">
      <c r="A5724" s="9">
        <v>41149</v>
      </c>
      <c r="B5724" s="2">
        <v>7.4821280000000003</v>
      </c>
      <c r="C5724" s="16">
        <v>6.2304339999999998</v>
      </c>
    </row>
    <row r="5725" spans="1:3" ht="12.95" customHeight="1" x14ac:dyDescent="0.2">
      <c r="A5725" s="9">
        <v>41150</v>
      </c>
      <c r="B5725" s="2">
        <v>7.4759000000000002</v>
      </c>
      <c r="C5725" s="16">
        <v>6.2252479999999997</v>
      </c>
    </row>
    <row r="5726" spans="1:3" ht="12.95" customHeight="1" x14ac:dyDescent="0.2">
      <c r="A5726" s="9">
        <v>41151</v>
      </c>
      <c r="B5726" s="2">
        <v>7.4846659999999998</v>
      </c>
      <c r="C5726" s="16">
        <v>6.2325470000000003</v>
      </c>
    </row>
    <row r="5727" spans="1:3" ht="12.95" customHeight="1" x14ac:dyDescent="0.2">
      <c r="A5727" s="9">
        <v>41152</v>
      </c>
      <c r="B5727" s="2">
        <v>7.4788829999999997</v>
      </c>
      <c r="C5727" s="16">
        <v>6.2298070000000001</v>
      </c>
    </row>
    <row r="5728" spans="1:3" ht="12.95" customHeight="1" x14ac:dyDescent="0.2">
      <c r="A5728" s="9">
        <v>41153</v>
      </c>
      <c r="B5728" s="2">
        <v>7.4680390000000001</v>
      </c>
      <c r="C5728" s="16">
        <v>6.2207739999999996</v>
      </c>
    </row>
    <row r="5729" spans="1:3" ht="12.95" customHeight="1" x14ac:dyDescent="0.2">
      <c r="A5729" s="9">
        <v>41154</v>
      </c>
      <c r="B5729" s="2">
        <v>7.4680390000000001</v>
      </c>
      <c r="C5729" s="16">
        <v>6.2207739999999996</v>
      </c>
    </row>
    <row r="5730" spans="1:3" ht="12.95" customHeight="1" x14ac:dyDescent="0.2">
      <c r="A5730" s="9">
        <v>41155</v>
      </c>
      <c r="B5730" s="2">
        <v>7.4680390000000001</v>
      </c>
      <c r="C5730" s="16">
        <v>6.2207739999999996</v>
      </c>
    </row>
    <row r="5731" spans="1:3" ht="12.95" customHeight="1" x14ac:dyDescent="0.2">
      <c r="A5731" s="9">
        <v>41156</v>
      </c>
      <c r="B5731" s="2">
        <v>7.4750170000000002</v>
      </c>
      <c r="C5731" s="16">
        <v>6.225549</v>
      </c>
    </row>
    <row r="5732" spans="1:3" ht="12.95" customHeight="1" x14ac:dyDescent="0.2">
      <c r="A5732" s="9">
        <v>41157</v>
      </c>
      <c r="B5732" s="2">
        <v>7.4622909999999996</v>
      </c>
      <c r="C5732" s="16">
        <v>6.21495</v>
      </c>
    </row>
    <row r="5733" spans="1:3" ht="12.95" customHeight="1" x14ac:dyDescent="0.2">
      <c r="A5733" s="9">
        <v>41158</v>
      </c>
      <c r="B5733" s="2">
        <v>7.4696360000000004</v>
      </c>
      <c r="C5733" s="16">
        <v>6.2179609999999998</v>
      </c>
    </row>
    <row r="5734" spans="1:3" ht="12.95" customHeight="1" x14ac:dyDescent="0.2">
      <c r="A5734" s="9">
        <v>41159</v>
      </c>
      <c r="B5734" s="2">
        <v>7.4601129999999998</v>
      </c>
      <c r="C5734" s="16">
        <v>6.1909650000000003</v>
      </c>
    </row>
    <row r="5735" spans="1:3" ht="12.95" customHeight="1" x14ac:dyDescent="0.2">
      <c r="A5735" s="9">
        <v>41160</v>
      </c>
      <c r="B5735" s="2">
        <v>7.4484130000000004</v>
      </c>
      <c r="C5735" s="16">
        <v>6.1384650000000001</v>
      </c>
    </row>
    <row r="5736" spans="1:3" ht="12.95" customHeight="1" x14ac:dyDescent="0.2">
      <c r="A5736" s="9">
        <v>41161</v>
      </c>
      <c r="B5736" s="2">
        <v>7.4484130000000004</v>
      </c>
      <c r="C5736" s="16">
        <v>6.1384650000000001</v>
      </c>
    </row>
    <row r="5737" spans="1:3" ht="12.95" customHeight="1" x14ac:dyDescent="0.2">
      <c r="A5737" s="9">
        <v>41162</v>
      </c>
      <c r="B5737" s="2">
        <v>7.4484130000000004</v>
      </c>
      <c r="C5737" s="16">
        <v>6.1384650000000001</v>
      </c>
    </row>
    <row r="5738" spans="1:3" ht="12.95" customHeight="1" x14ac:dyDescent="0.2">
      <c r="A5738" s="9">
        <v>41163</v>
      </c>
      <c r="B5738" s="2">
        <v>7.4253410000000004</v>
      </c>
      <c r="C5738" s="16">
        <v>6.1376600000000003</v>
      </c>
    </row>
    <row r="5739" spans="1:3" ht="12.95" customHeight="1" x14ac:dyDescent="0.2">
      <c r="A5739" s="9">
        <v>41164</v>
      </c>
      <c r="B5739" s="2">
        <v>7.4288819999999998</v>
      </c>
      <c r="C5739" s="16">
        <v>6.1538120000000003</v>
      </c>
    </row>
    <row r="5740" spans="1:3" ht="12.95" customHeight="1" x14ac:dyDescent="0.2">
      <c r="A5740" s="9">
        <v>41165</v>
      </c>
      <c r="B5740" s="2">
        <v>7.4204299999999996</v>
      </c>
      <c r="C5740" s="16">
        <v>6.1356289999999998</v>
      </c>
    </row>
    <row r="5741" spans="1:3" ht="12.95" customHeight="1" x14ac:dyDescent="0.2">
      <c r="A5741" s="9">
        <v>41166</v>
      </c>
      <c r="B5741" s="2">
        <v>7.4189090000000002</v>
      </c>
      <c r="C5741" s="16">
        <v>6.1181830000000001</v>
      </c>
    </row>
    <row r="5742" spans="1:3" ht="12.95" customHeight="1" x14ac:dyDescent="0.2">
      <c r="A5742" s="9">
        <v>41167</v>
      </c>
      <c r="B5742" s="2">
        <v>7.4032429999999998</v>
      </c>
      <c r="C5742" s="16">
        <v>6.0826909999999996</v>
      </c>
    </row>
    <row r="5743" spans="1:3" ht="12.95" customHeight="1" x14ac:dyDescent="0.2">
      <c r="A5743" s="9">
        <v>41168</v>
      </c>
      <c r="B5743" s="2">
        <v>7.4032429999999998</v>
      </c>
      <c r="C5743" s="16">
        <v>6.0826909999999996</v>
      </c>
    </row>
    <row r="5744" spans="1:3" ht="12.95" customHeight="1" x14ac:dyDescent="0.2">
      <c r="A5744" s="9">
        <v>41169</v>
      </c>
      <c r="B5744" s="2">
        <v>7.4032429999999998</v>
      </c>
      <c r="C5744" s="16">
        <v>6.0826909999999996</v>
      </c>
    </row>
    <row r="5745" spans="1:3" ht="12.95" customHeight="1" x14ac:dyDescent="0.2">
      <c r="A5745" s="9">
        <v>41170</v>
      </c>
      <c r="B5745" s="2">
        <v>7.4117059999999997</v>
      </c>
      <c r="C5745" s="16">
        <v>6.0936500000000002</v>
      </c>
    </row>
    <row r="5746" spans="1:3" ht="12.95" customHeight="1" x14ac:dyDescent="0.2">
      <c r="A5746" s="9">
        <v>41171</v>
      </c>
      <c r="B5746" s="2">
        <v>7.4043659999999996</v>
      </c>
      <c r="C5746" s="16">
        <v>6.1147629999999999</v>
      </c>
    </row>
    <row r="5747" spans="1:3" ht="12.95" customHeight="1" x14ac:dyDescent="0.2">
      <c r="A5747" s="9">
        <v>41172</v>
      </c>
      <c r="B5747" s="2">
        <v>7.3937470000000003</v>
      </c>
      <c r="C5747" s="16">
        <v>6.1176130000000004</v>
      </c>
    </row>
    <row r="5748" spans="1:3" ht="12.95" customHeight="1" x14ac:dyDescent="0.2">
      <c r="A5748" s="9">
        <v>41173</v>
      </c>
      <c r="B5748" s="2">
        <v>7.3943469999999998</v>
      </c>
      <c r="C5748" s="16">
        <v>6.1201350000000003</v>
      </c>
    </row>
    <row r="5749" spans="1:3" ht="12.95" customHeight="1" x14ac:dyDescent="0.2">
      <c r="A5749" s="9">
        <v>41174</v>
      </c>
      <c r="B5749" s="2">
        <v>7.3944939999999999</v>
      </c>
      <c r="C5749" s="16">
        <v>6.1061059999999996</v>
      </c>
    </row>
    <row r="5750" spans="1:3" ht="12.95" customHeight="1" x14ac:dyDescent="0.2">
      <c r="A5750" s="9">
        <v>41175</v>
      </c>
      <c r="B5750" s="2">
        <v>7.3944939999999999</v>
      </c>
      <c r="C5750" s="16">
        <v>6.1061059999999996</v>
      </c>
    </row>
    <row r="5751" spans="1:3" ht="12.95" customHeight="1" x14ac:dyDescent="0.2">
      <c r="A5751" s="9">
        <v>41176</v>
      </c>
      <c r="B5751" s="2">
        <v>7.3944939999999999</v>
      </c>
      <c r="C5751" s="16">
        <v>6.1061059999999996</v>
      </c>
    </row>
    <row r="5752" spans="1:3" ht="12.95" customHeight="1" x14ac:dyDescent="0.2">
      <c r="A5752" s="9">
        <v>41177</v>
      </c>
      <c r="B5752" s="2">
        <v>7.3906830000000001</v>
      </c>
      <c r="C5752" s="16">
        <v>6.1120429999999999</v>
      </c>
    </row>
    <row r="5753" spans="1:3" ht="12.95" customHeight="1" x14ac:dyDescent="0.2">
      <c r="A5753" s="9">
        <v>41178</v>
      </c>
      <c r="B5753" s="2">
        <v>7.4059220000000003</v>
      </c>
      <c r="C5753" s="16">
        <v>6.1251530000000001</v>
      </c>
    </row>
    <row r="5754" spans="1:3" ht="12.95" customHeight="1" x14ac:dyDescent="0.2">
      <c r="A5754" s="9">
        <v>41179</v>
      </c>
      <c r="B5754" s="2">
        <v>7.4248940000000001</v>
      </c>
      <c r="C5754" s="16">
        <v>6.1423680000000003</v>
      </c>
    </row>
    <row r="5755" spans="1:3" ht="12.95" customHeight="1" x14ac:dyDescent="0.2">
      <c r="A5755" s="9">
        <v>41180</v>
      </c>
      <c r="B5755" s="2">
        <v>7.4309159999999999</v>
      </c>
      <c r="C5755" s="16">
        <v>6.1493840000000004</v>
      </c>
    </row>
    <row r="5756" spans="1:3" ht="12.95" customHeight="1" x14ac:dyDescent="0.2">
      <c r="A5756" s="9">
        <v>41181</v>
      </c>
      <c r="B5756" s="2">
        <v>7.4497460000000002</v>
      </c>
      <c r="C5756" s="16">
        <v>6.1588510000000003</v>
      </c>
    </row>
    <row r="5757" spans="1:3" ht="12.95" customHeight="1" x14ac:dyDescent="0.2">
      <c r="A5757" s="9">
        <v>41182</v>
      </c>
      <c r="B5757" s="2">
        <v>7.4497460000000002</v>
      </c>
      <c r="C5757" s="16">
        <v>6.1588510000000003</v>
      </c>
    </row>
    <row r="5758" spans="1:3" ht="12.95" customHeight="1" x14ac:dyDescent="0.2">
      <c r="A5758" s="9">
        <v>41183</v>
      </c>
      <c r="B5758" s="2">
        <v>7.4497460000000002</v>
      </c>
      <c r="C5758" s="16">
        <v>6.1588510000000003</v>
      </c>
    </row>
    <row r="5759" spans="1:3" ht="12.95" customHeight="1" x14ac:dyDescent="0.2">
      <c r="A5759" s="9">
        <v>41184</v>
      </c>
      <c r="B5759" s="2">
        <v>7.4428729999999996</v>
      </c>
      <c r="C5759" s="16">
        <v>6.1567319999999999</v>
      </c>
    </row>
    <row r="5760" spans="1:3" ht="12.95" customHeight="1" x14ac:dyDescent="0.2">
      <c r="A5760" s="9">
        <v>41185</v>
      </c>
      <c r="B5760" s="2">
        <v>7.4285930000000002</v>
      </c>
      <c r="C5760" s="16">
        <v>6.1408560000000003</v>
      </c>
    </row>
    <row r="5761" spans="1:3" ht="12.95" customHeight="1" x14ac:dyDescent="0.2">
      <c r="A5761" s="9">
        <v>41186</v>
      </c>
      <c r="B5761" s="2">
        <v>7.4370669999999999</v>
      </c>
      <c r="C5761" s="16">
        <v>6.145321</v>
      </c>
    </row>
    <row r="5762" spans="1:3" ht="12.95" customHeight="1" x14ac:dyDescent="0.2">
      <c r="A5762" s="9">
        <v>41187</v>
      </c>
      <c r="B5762" s="2">
        <v>7.4526510000000004</v>
      </c>
      <c r="C5762" s="16">
        <v>6.1510819999999997</v>
      </c>
    </row>
    <row r="5763" spans="1:3" ht="12.95" customHeight="1" x14ac:dyDescent="0.2">
      <c r="A5763" s="9">
        <v>41188</v>
      </c>
      <c r="B5763" s="2">
        <v>7.4633339999999997</v>
      </c>
      <c r="C5763" s="16">
        <v>6.1588830000000003</v>
      </c>
    </row>
    <row r="5764" spans="1:3" ht="12.95" customHeight="1" x14ac:dyDescent="0.2">
      <c r="A5764" s="9">
        <v>41189</v>
      </c>
      <c r="B5764" s="2">
        <v>7.4633339999999997</v>
      </c>
      <c r="C5764" s="16">
        <v>6.1588830000000003</v>
      </c>
    </row>
    <row r="5765" spans="1:3" ht="12.95" customHeight="1" x14ac:dyDescent="0.2">
      <c r="A5765" s="9">
        <v>41190</v>
      </c>
      <c r="B5765" s="2">
        <v>7.4633339999999997</v>
      </c>
      <c r="C5765" s="16">
        <v>6.1588830000000003</v>
      </c>
    </row>
    <row r="5766" spans="1:3" ht="12.95" customHeight="1" x14ac:dyDescent="0.2">
      <c r="A5766" s="9">
        <v>41191</v>
      </c>
      <c r="B5766" s="2">
        <v>7.4633339999999997</v>
      </c>
      <c r="C5766" s="16">
        <v>6.1588830000000003</v>
      </c>
    </row>
    <row r="5767" spans="1:3" ht="12.95" customHeight="1" x14ac:dyDescent="0.2">
      <c r="A5767" s="9">
        <v>41192</v>
      </c>
      <c r="B5767" s="2">
        <v>7.4735469999999999</v>
      </c>
      <c r="C5767" s="16">
        <v>6.1729139999999996</v>
      </c>
    </row>
    <row r="5768" spans="1:3" ht="12.95" customHeight="1" x14ac:dyDescent="0.2">
      <c r="A5768" s="9">
        <v>41193</v>
      </c>
      <c r="B5768" s="2">
        <v>7.477042</v>
      </c>
      <c r="C5768" s="16">
        <v>6.1763110000000001</v>
      </c>
    </row>
    <row r="5769" spans="1:3" ht="12.95" customHeight="1" x14ac:dyDescent="0.2">
      <c r="A5769" s="9">
        <v>41194</v>
      </c>
      <c r="B5769" s="2">
        <v>7.4856379999999998</v>
      </c>
      <c r="C5769" s="16">
        <v>6.1987730000000001</v>
      </c>
    </row>
    <row r="5770" spans="1:3" ht="12.95" customHeight="1" x14ac:dyDescent="0.2">
      <c r="A5770" s="9">
        <v>41195</v>
      </c>
      <c r="B5770" s="2">
        <v>7.5012129999999999</v>
      </c>
      <c r="C5770" s="16">
        <v>6.2008869999999998</v>
      </c>
    </row>
    <row r="5771" spans="1:3" ht="12.95" customHeight="1" x14ac:dyDescent="0.2">
      <c r="A5771" s="9">
        <v>41196</v>
      </c>
      <c r="B5771" s="2">
        <v>7.5012129999999999</v>
      </c>
      <c r="C5771" s="16">
        <v>6.2008869999999998</v>
      </c>
    </row>
    <row r="5772" spans="1:3" ht="12.95" customHeight="1" x14ac:dyDescent="0.2">
      <c r="A5772" s="9">
        <v>41197</v>
      </c>
      <c r="B5772" s="2">
        <v>7.5012129999999999</v>
      </c>
      <c r="C5772" s="16">
        <v>6.2008869999999998</v>
      </c>
    </row>
    <row r="5773" spans="1:3" ht="12.95" customHeight="1" x14ac:dyDescent="0.2">
      <c r="A5773" s="9">
        <v>41198</v>
      </c>
      <c r="B5773" s="2">
        <v>7.5108490000000003</v>
      </c>
      <c r="C5773" s="16">
        <v>6.2114200000000004</v>
      </c>
    </row>
    <row r="5774" spans="1:3" ht="12.95" customHeight="1" x14ac:dyDescent="0.2">
      <c r="A5774" s="9">
        <v>41199</v>
      </c>
      <c r="B5774" s="2">
        <v>7.5039049999999996</v>
      </c>
      <c r="C5774" s="16">
        <v>6.2077309999999999</v>
      </c>
    </row>
    <row r="5775" spans="1:3" ht="12.95" customHeight="1" x14ac:dyDescent="0.2">
      <c r="A5775" s="9">
        <v>41200</v>
      </c>
      <c r="B5775" s="2">
        <v>7.5106929999999998</v>
      </c>
      <c r="C5775" s="15">
        <v>6.206671</v>
      </c>
    </row>
    <row r="5776" spans="1:3" ht="12.95" customHeight="1" x14ac:dyDescent="0.2">
      <c r="A5776" s="9">
        <v>41201</v>
      </c>
      <c r="B5776" s="2">
        <v>7.5258339999999997</v>
      </c>
      <c r="C5776" s="15">
        <v>6.2227829999999997</v>
      </c>
    </row>
    <row r="5777" spans="1:3" ht="12.95" customHeight="1" x14ac:dyDescent="0.2">
      <c r="A5777" s="9">
        <v>41202</v>
      </c>
      <c r="B5777" s="2">
        <v>7.5349550000000001</v>
      </c>
      <c r="C5777" s="15">
        <v>6.2344489999999997</v>
      </c>
    </row>
    <row r="5778" spans="1:3" ht="12.95" customHeight="1" x14ac:dyDescent="0.2">
      <c r="A5778" s="9">
        <v>41203</v>
      </c>
      <c r="B5778" s="2">
        <v>7.5349550000000001</v>
      </c>
      <c r="C5778" s="15">
        <v>6.2344489999999997</v>
      </c>
    </row>
    <row r="5779" spans="1:3" ht="12.95" customHeight="1" x14ac:dyDescent="0.2">
      <c r="A5779" s="9">
        <v>41204</v>
      </c>
      <c r="B5779" s="2">
        <v>7.5349550000000001</v>
      </c>
      <c r="C5779" s="15">
        <v>6.2344489999999997</v>
      </c>
    </row>
    <row r="5780" spans="1:3" ht="12.95" customHeight="1" x14ac:dyDescent="0.2">
      <c r="A5780" s="9">
        <v>41205</v>
      </c>
      <c r="B5780" s="2">
        <v>7.5282660000000003</v>
      </c>
      <c r="C5780" s="15">
        <v>6.2227360000000003</v>
      </c>
    </row>
    <row r="5781" spans="1:3" ht="12.95" customHeight="1" x14ac:dyDescent="0.2">
      <c r="A5781" s="9">
        <v>41206</v>
      </c>
      <c r="B5781" s="2">
        <v>7.5490079999999997</v>
      </c>
      <c r="C5781" s="15">
        <v>6.2414290000000001</v>
      </c>
    </row>
    <row r="5782" spans="1:3" ht="12.95" customHeight="1" x14ac:dyDescent="0.2">
      <c r="A5782" s="9">
        <v>41207</v>
      </c>
      <c r="B5782" s="2">
        <v>7.5582719999999997</v>
      </c>
      <c r="C5782" s="15">
        <v>6.2506380000000004</v>
      </c>
    </row>
    <row r="5783" spans="1:3" ht="12.95" customHeight="1" x14ac:dyDescent="0.2">
      <c r="A5783" s="9">
        <v>41208</v>
      </c>
      <c r="B5783" s="2">
        <v>7.5512750000000004</v>
      </c>
      <c r="C5783" s="15">
        <v>6.2412390000000002</v>
      </c>
    </row>
    <row r="5784" spans="1:3" ht="12.95" customHeight="1" x14ac:dyDescent="0.2">
      <c r="A5784" s="9">
        <v>41209</v>
      </c>
      <c r="B5784" s="2">
        <v>7.5534559999999997</v>
      </c>
      <c r="C5784" s="15">
        <v>6.2461390000000003</v>
      </c>
    </row>
    <row r="5785" spans="1:3" ht="12.95" customHeight="1" x14ac:dyDescent="0.2">
      <c r="A5785" s="9">
        <v>41210</v>
      </c>
      <c r="B5785" s="2">
        <v>7.5534559999999997</v>
      </c>
      <c r="C5785" s="15">
        <v>6.2461390000000003</v>
      </c>
    </row>
    <row r="5786" spans="1:3" ht="12.95" customHeight="1" x14ac:dyDescent="0.2">
      <c r="A5786" s="9">
        <v>41211</v>
      </c>
      <c r="B5786" s="2">
        <v>7.5534559999999997</v>
      </c>
      <c r="C5786" s="15">
        <v>6.2461390000000003</v>
      </c>
    </row>
    <row r="5787" spans="1:3" ht="12.95" customHeight="1" x14ac:dyDescent="0.2">
      <c r="A5787" s="9">
        <v>41212</v>
      </c>
      <c r="B5787" s="2">
        <v>7.5379079999999998</v>
      </c>
      <c r="C5787" s="15">
        <v>6.2353449999999997</v>
      </c>
    </row>
    <row r="5788" spans="1:3" ht="12.95" customHeight="1" x14ac:dyDescent="0.2">
      <c r="A5788" s="9">
        <v>41213</v>
      </c>
      <c r="B5788" s="2">
        <v>7.5331320000000002</v>
      </c>
      <c r="C5788" s="15">
        <v>6.2344879999999998</v>
      </c>
    </row>
    <row r="5789" spans="1:3" ht="12.95" customHeight="1" x14ac:dyDescent="0.2">
      <c r="A5789" s="9">
        <v>41214</v>
      </c>
      <c r="B5789" s="2">
        <v>7.5298309999999997</v>
      </c>
      <c r="C5789" s="15">
        <v>6.2343359999999999</v>
      </c>
    </row>
    <row r="5790" spans="1:3" ht="12.95" customHeight="1" x14ac:dyDescent="0.2">
      <c r="A5790" s="9">
        <v>41215</v>
      </c>
      <c r="B5790" s="2">
        <v>7.5298309999999997</v>
      </c>
      <c r="C5790" s="15">
        <v>6.2343359999999999</v>
      </c>
    </row>
    <row r="5791" spans="1:3" ht="12.95" customHeight="1" x14ac:dyDescent="0.2">
      <c r="A5791" s="9">
        <v>41216</v>
      </c>
      <c r="B5791" s="2">
        <v>7.5328910000000002</v>
      </c>
      <c r="C5791" s="15">
        <v>6.2425550000000003</v>
      </c>
    </row>
    <row r="5792" spans="1:3" ht="12.95" customHeight="1" x14ac:dyDescent="0.2">
      <c r="A5792" s="9">
        <v>41217</v>
      </c>
      <c r="B5792" s="2">
        <v>7.5328910000000002</v>
      </c>
      <c r="C5792" s="15">
        <v>6.2425550000000003</v>
      </c>
    </row>
    <row r="5793" spans="1:3" ht="12.95" customHeight="1" x14ac:dyDescent="0.2">
      <c r="A5793" s="9">
        <v>41218</v>
      </c>
      <c r="B5793" s="2">
        <v>7.5328910000000002</v>
      </c>
      <c r="C5793" s="15">
        <v>6.2425550000000003</v>
      </c>
    </row>
    <row r="5794" spans="1:3" ht="12.95" customHeight="1" x14ac:dyDescent="0.2">
      <c r="A5794" s="9">
        <v>41219</v>
      </c>
      <c r="B5794" s="2">
        <v>7.5176220000000002</v>
      </c>
      <c r="C5794" s="15">
        <v>6.2309340000000004</v>
      </c>
    </row>
    <row r="5795" spans="1:3" ht="12.95" customHeight="1" x14ac:dyDescent="0.2">
      <c r="A5795" s="9">
        <v>41220</v>
      </c>
      <c r="B5795" s="2">
        <v>7.5182159999999998</v>
      </c>
      <c r="C5795" s="15">
        <v>6.2293609999999999</v>
      </c>
    </row>
    <row r="5796" spans="1:3" ht="12.95" customHeight="1" x14ac:dyDescent="0.2">
      <c r="A5796" s="9">
        <v>41221</v>
      </c>
      <c r="B5796" s="2">
        <v>7.5208630000000003</v>
      </c>
      <c r="C5796" s="15">
        <v>6.2294900000000002</v>
      </c>
    </row>
    <row r="5797" spans="1:3" ht="12.95" customHeight="1" x14ac:dyDescent="0.2">
      <c r="A5797" s="9">
        <v>41222</v>
      </c>
      <c r="B5797" s="2">
        <v>7.5278989999999997</v>
      </c>
      <c r="C5797" s="15">
        <v>6.2451460000000001</v>
      </c>
    </row>
    <row r="5798" spans="1:3" ht="12.95" customHeight="1" x14ac:dyDescent="0.2">
      <c r="A5798" s="9">
        <v>41223</v>
      </c>
      <c r="B5798" s="2">
        <v>7.532133</v>
      </c>
      <c r="C5798" s="15">
        <v>6.2476219999999998</v>
      </c>
    </row>
    <row r="5799" spans="1:3" ht="12.95" customHeight="1" x14ac:dyDescent="0.2">
      <c r="A5799" s="9">
        <v>41224</v>
      </c>
      <c r="B5799" s="2">
        <v>7.532133</v>
      </c>
      <c r="C5799" s="15">
        <v>6.2476219999999998</v>
      </c>
    </row>
    <row r="5800" spans="1:3" ht="12.95" customHeight="1" x14ac:dyDescent="0.2">
      <c r="A5800" s="9">
        <v>41225</v>
      </c>
      <c r="B5800" s="2">
        <v>7.532133</v>
      </c>
      <c r="C5800" s="15">
        <v>6.2476219999999998</v>
      </c>
    </row>
    <row r="5801" spans="1:3" ht="12.95" customHeight="1" x14ac:dyDescent="0.2">
      <c r="A5801" s="9">
        <v>41226</v>
      </c>
      <c r="B5801" s="2">
        <v>7.5311019999999997</v>
      </c>
      <c r="C5801" s="15">
        <v>6.2488400000000004</v>
      </c>
    </row>
    <row r="5802" spans="1:3" ht="12.95" customHeight="1" x14ac:dyDescent="0.2">
      <c r="A5802" s="9">
        <v>41227</v>
      </c>
      <c r="B5802" s="2">
        <v>7.5305759999999999</v>
      </c>
      <c r="C5802" s="15">
        <v>6.2525539999999999</v>
      </c>
    </row>
    <row r="5803" spans="1:3" ht="12.95" customHeight="1" x14ac:dyDescent="0.2">
      <c r="A5803" s="9">
        <v>41228</v>
      </c>
      <c r="B5803" s="2">
        <v>7.5296200000000004</v>
      </c>
      <c r="C5803" s="15">
        <v>6.255916</v>
      </c>
    </row>
    <row r="5804" spans="1:3" ht="12.95" customHeight="1" x14ac:dyDescent="0.2">
      <c r="A5804" s="9">
        <v>41229</v>
      </c>
      <c r="B5804" s="2">
        <v>7.5319469999999997</v>
      </c>
      <c r="C5804" s="15">
        <v>6.2568089999999996</v>
      </c>
    </row>
    <row r="5805" spans="1:3" ht="12.95" customHeight="1" x14ac:dyDescent="0.2">
      <c r="A5805" s="9">
        <v>41230</v>
      </c>
      <c r="B5805" s="2">
        <v>7.5323640000000003</v>
      </c>
      <c r="C5805" s="15">
        <v>6.2566360000000003</v>
      </c>
    </row>
    <row r="5806" spans="1:3" ht="12.95" customHeight="1" x14ac:dyDescent="0.2">
      <c r="A5806" s="9">
        <v>41231</v>
      </c>
      <c r="B5806" s="2">
        <v>7.5323640000000003</v>
      </c>
      <c r="C5806" s="15">
        <v>6.2566360000000003</v>
      </c>
    </row>
    <row r="5807" spans="1:3" ht="12.95" customHeight="1" x14ac:dyDescent="0.2">
      <c r="A5807" s="9">
        <v>41232</v>
      </c>
      <c r="B5807" s="2">
        <v>7.5323640000000003</v>
      </c>
      <c r="C5807" s="15">
        <v>6.2566360000000003</v>
      </c>
    </row>
    <row r="5808" spans="1:3" ht="12.95" customHeight="1" x14ac:dyDescent="0.2">
      <c r="A5808" s="9">
        <v>41233</v>
      </c>
      <c r="B5808" s="2">
        <v>7.5294600000000003</v>
      </c>
      <c r="C5808" s="15">
        <v>6.251627</v>
      </c>
    </row>
    <row r="5809" spans="1:3" ht="12.95" customHeight="1" x14ac:dyDescent="0.2">
      <c r="A5809" s="9">
        <v>41234</v>
      </c>
      <c r="B5809" s="2">
        <v>7.535698</v>
      </c>
      <c r="C5809" s="15">
        <v>6.2547290000000002</v>
      </c>
    </row>
    <row r="5810" spans="1:3" ht="12.95" customHeight="1" x14ac:dyDescent="0.2">
      <c r="A5810" s="9">
        <v>41235</v>
      </c>
      <c r="B5810" s="2">
        <v>7.5420999999999996</v>
      </c>
      <c r="C5810" s="15">
        <v>6.2642030000000002</v>
      </c>
    </row>
    <row r="5811" spans="1:3" ht="12.95" customHeight="1" x14ac:dyDescent="0.2">
      <c r="A5811" s="9">
        <v>41236</v>
      </c>
      <c r="B5811" s="2">
        <v>7.5548149999999996</v>
      </c>
      <c r="C5811" s="15">
        <v>6.2726790000000001</v>
      </c>
    </row>
    <row r="5812" spans="1:3" ht="12.95" customHeight="1" x14ac:dyDescent="0.2">
      <c r="A5812" s="9">
        <v>41237</v>
      </c>
      <c r="B5812" s="2">
        <v>7.5566890000000004</v>
      </c>
      <c r="C5812" s="15">
        <v>6.2721520000000002</v>
      </c>
    </row>
    <row r="5813" spans="1:3" ht="12.95" customHeight="1" x14ac:dyDescent="0.2">
      <c r="A5813" s="9">
        <v>41238</v>
      </c>
      <c r="B5813" s="2">
        <v>7.5566890000000004</v>
      </c>
      <c r="C5813" s="15">
        <v>6.2721520000000002</v>
      </c>
    </row>
    <row r="5814" spans="1:3" ht="12.95" customHeight="1" x14ac:dyDescent="0.2">
      <c r="A5814" s="9">
        <v>41239</v>
      </c>
      <c r="B5814" s="2">
        <v>7.5566890000000004</v>
      </c>
      <c r="C5814" s="15">
        <v>6.2721520000000002</v>
      </c>
    </row>
    <row r="5815" spans="1:3" ht="12.95" customHeight="1" x14ac:dyDescent="0.2">
      <c r="A5815" s="9">
        <v>41240</v>
      </c>
      <c r="B5815" s="2">
        <v>7.5543800000000001</v>
      </c>
      <c r="C5815" s="15">
        <v>6.2738810000000003</v>
      </c>
    </row>
    <row r="5816" spans="1:3" ht="12.95" customHeight="1" x14ac:dyDescent="0.2">
      <c r="A5816" s="9">
        <v>41241</v>
      </c>
      <c r="B5816" s="2">
        <v>7.5534489999999996</v>
      </c>
      <c r="C5816" s="15">
        <v>6.2746709999999997</v>
      </c>
    </row>
    <row r="5817" spans="1:3" ht="12.95" customHeight="1" x14ac:dyDescent="0.2">
      <c r="A5817" s="9">
        <v>41242</v>
      </c>
      <c r="B5817" s="2">
        <v>7.5531050000000004</v>
      </c>
      <c r="C5817" s="15">
        <v>6.2764709999999999</v>
      </c>
    </row>
    <row r="5818" spans="1:3" ht="12.95" customHeight="1" x14ac:dyDescent="0.2">
      <c r="A5818" s="9">
        <v>41243</v>
      </c>
      <c r="B5818" s="2">
        <v>7.550662</v>
      </c>
      <c r="C5818" s="15">
        <v>6.2707930000000003</v>
      </c>
    </row>
    <row r="5819" spans="1:3" ht="12.95" customHeight="1" x14ac:dyDescent="0.2">
      <c r="A5819" s="9">
        <v>41244</v>
      </c>
      <c r="B5819" s="2">
        <v>7.5422979999999997</v>
      </c>
      <c r="C5819" s="15">
        <v>6.2617669999999999</v>
      </c>
    </row>
    <row r="5820" spans="1:3" ht="12.95" customHeight="1" x14ac:dyDescent="0.2">
      <c r="A5820" s="9">
        <v>41245</v>
      </c>
      <c r="B5820" s="2">
        <v>7.5422979999999997</v>
      </c>
      <c r="C5820" s="15">
        <v>6.2617669999999999</v>
      </c>
    </row>
    <row r="5821" spans="1:3" ht="12.95" customHeight="1" x14ac:dyDescent="0.2">
      <c r="A5821" s="9">
        <v>41246</v>
      </c>
      <c r="B5821" s="2">
        <v>7.5422979999999997</v>
      </c>
      <c r="C5821" s="15">
        <v>6.2617669999999999</v>
      </c>
    </row>
    <row r="5822" spans="1:3" ht="12.95" customHeight="1" x14ac:dyDescent="0.2">
      <c r="A5822" s="9">
        <v>41247</v>
      </c>
      <c r="B5822" s="2">
        <v>7.5378910000000001</v>
      </c>
      <c r="C5822" s="15">
        <v>6.2498060000000004</v>
      </c>
    </row>
    <row r="5823" spans="1:3" ht="12.95" customHeight="1" x14ac:dyDescent="0.2">
      <c r="A5823" s="9">
        <v>41248</v>
      </c>
      <c r="B5823" s="2">
        <v>7.5326659999999999</v>
      </c>
      <c r="C5823" s="15">
        <v>6.219176</v>
      </c>
    </row>
    <row r="5824" spans="1:3" ht="12.95" customHeight="1" x14ac:dyDescent="0.2">
      <c r="A5824" s="9">
        <v>41249</v>
      </c>
      <c r="B5824" s="2">
        <v>7.5242290000000001</v>
      </c>
      <c r="C5824" s="15">
        <v>6.1932910000000003</v>
      </c>
    </row>
    <row r="5825" spans="1:3" ht="12.95" customHeight="1" x14ac:dyDescent="0.2">
      <c r="A5825" s="9">
        <v>41250</v>
      </c>
      <c r="B5825" s="2">
        <v>7.5156559999999999</v>
      </c>
      <c r="C5825" s="15">
        <v>6.2005249999999998</v>
      </c>
    </row>
    <row r="5826" spans="1:3" ht="12.95" customHeight="1" x14ac:dyDescent="0.2">
      <c r="A5826" s="9">
        <v>41251</v>
      </c>
      <c r="B5826" s="2">
        <v>7.5261979999999999</v>
      </c>
      <c r="C5826" s="15">
        <v>6.224628</v>
      </c>
    </row>
    <row r="5827" spans="1:3" ht="12.95" customHeight="1" x14ac:dyDescent="0.2">
      <c r="A5827" s="9">
        <v>41252</v>
      </c>
      <c r="B5827" s="2">
        <v>7.5261979999999999</v>
      </c>
      <c r="C5827" s="15">
        <v>6.224628</v>
      </c>
    </row>
    <row r="5828" spans="1:3" ht="12.95" customHeight="1" x14ac:dyDescent="0.2">
      <c r="A5828" s="9">
        <v>41253</v>
      </c>
      <c r="B5828" s="2">
        <v>7.5261979999999999</v>
      </c>
      <c r="C5828" s="15">
        <v>6.224628</v>
      </c>
    </row>
    <row r="5829" spans="1:3" ht="12.95" customHeight="1" x14ac:dyDescent="0.2">
      <c r="A5829" s="9">
        <v>41254</v>
      </c>
      <c r="B5829" s="2">
        <v>7.5201029999999998</v>
      </c>
      <c r="C5829" s="15">
        <v>6.2340239999999998</v>
      </c>
    </row>
    <row r="5830" spans="1:3" ht="12.95" customHeight="1" x14ac:dyDescent="0.2">
      <c r="A5830" s="9">
        <v>41255</v>
      </c>
      <c r="B5830" s="2">
        <v>7.5209809999999999</v>
      </c>
      <c r="C5830" s="15">
        <v>6.2126060000000001</v>
      </c>
    </row>
    <row r="5831" spans="1:3" ht="12.95" customHeight="1" x14ac:dyDescent="0.2">
      <c r="A5831" s="9">
        <v>41256</v>
      </c>
      <c r="B5831" s="2">
        <v>7.5221809999999998</v>
      </c>
      <c r="C5831" s="15">
        <v>6.208469</v>
      </c>
    </row>
    <row r="5832" spans="1:3" ht="12.95" customHeight="1" x14ac:dyDescent="0.2">
      <c r="A5832" s="9">
        <v>41257</v>
      </c>
      <c r="B5832" s="2">
        <v>7.5318149999999999</v>
      </c>
      <c r="C5832" s="15">
        <v>6.226699</v>
      </c>
    </row>
    <row r="5833" spans="1:3" ht="12.95" customHeight="1" x14ac:dyDescent="0.2">
      <c r="A5833" s="9">
        <v>41258</v>
      </c>
      <c r="B5833" s="2">
        <v>7.5148580000000003</v>
      </c>
      <c r="C5833" s="15">
        <v>6.2193639999999997</v>
      </c>
    </row>
    <row r="5834" spans="1:3" ht="12.95" customHeight="1" x14ac:dyDescent="0.2">
      <c r="A5834" s="9">
        <v>41259</v>
      </c>
      <c r="B5834" s="2">
        <v>7.5148580000000003</v>
      </c>
      <c r="C5834" s="15">
        <v>6.2193639999999997</v>
      </c>
    </row>
    <row r="5835" spans="1:3" ht="12.95" customHeight="1" x14ac:dyDescent="0.2">
      <c r="A5835" s="9">
        <v>41260</v>
      </c>
      <c r="B5835" s="2">
        <v>7.5148580000000003</v>
      </c>
      <c r="C5835" s="15">
        <v>6.2193639999999997</v>
      </c>
    </row>
    <row r="5836" spans="1:3" ht="12.95" customHeight="1" x14ac:dyDescent="0.2">
      <c r="A5836" s="9">
        <v>41261</v>
      </c>
      <c r="B5836" s="2">
        <v>7.5270960000000002</v>
      </c>
      <c r="C5836" s="15">
        <v>6.2336200000000002</v>
      </c>
    </row>
    <row r="5837" spans="1:3" ht="12.95" customHeight="1" x14ac:dyDescent="0.2">
      <c r="A5837" s="9">
        <v>41262</v>
      </c>
      <c r="B5837" s="2">
        <v>7.5247840000000004</v>
      </c>
      <c r="C5837" s="15">
        <v>6.2311889999999996</v>
      </c>
    </row>
    <row r="5838" spans="1:3" ht="12.95" customHeight="1" x14ac:dyDescent="0.2">
      <c r="A5838" s="9">
        <v>41263</v>
      </c>
      <c r="B5838" s="2">
        <v>7.5321319999999998</v>
      </c>
      <c r="C5838" s="15">
        <v>6.2346919999999999</v>
      </c>
    </row>
    <row r="5839" spans="1:3" ht="12.95" customHeight="1" x14ac:dyDescent="0.2">
      <c r="A5839" s="9">
        <v>41264</v>
      </c>
      <c r="B5839" s="2">
        <v>7.5352170000000003</v>
      </c>
      <c r="C5839" s="15">
        <v>6.2387949999999996</v>
      </c>
    </row>
    <row r="5840" spans="1:3" ht="12.95" customHeight="1" x14ac:dyDescent="0.2">
      <c r="A5840" s="9">
        <v>41265</v>
      </c>
      <c r="B5840" s="2">
        <v>7.5321749999999996</v>
      </c>
      <c r="C5840" s="15">
        <v>6.2367929999999996</v>
      </c>
    </row>
    <row r="5841" spans="1:3" ht="12.95" customHeight="1" x14ac:dyDescent="0.2">
      <c r="A5841" s="9">
        <v>41266</v>
      </c>
      <c r="B5841" s="2">
        <v>7.5321749999999996</v>
      </c>
      <c r="C5841" s="15">
        <v>6.2367929999999996</v>
      </c>
    </row>
    <row r="5842" spans="1:3" ht="12.95" customHeight="1" x14ac:dyDescent="0.2">
      <c r="A5842" s="9">
        <v>41267</v>
      </c>
      <c r="B5842" s="2">
        <v>7.5321749999999996</v>
      </c>
      <c r="C5842" s="15">
        <v>6.2367929999999996</v>
      </c>
    </row>
    <row r="5843" spans="1:3" ht="12.95" customHeight="1" x14ac:dyDescent="0.2">
      <c r="A5843" s="9">
        <v>41268</v>
      </c>
      <c r="B5843" s="2">
        <v>7.5336540000000003</v>
      </c>
      <c r="C5843" s="15">
        <v>6.2385339999999996</v>
      </c>
    </row>
    <row r="5844" spans="1:3" ht="12.95" customHeight="1" x14ac:dyDescent="0.2">
      <c r="A5844" s="9">
        <v>41269</v>
      </c>
      <c r="B5844" s="2">
        <v>7.5336540000000003</v>
      </c>
      <c r="C5844" s="15">
        <v>6.2385339999999996</v>
      </c>
    </row>
    <row r="5845" spans="1:3" ht="12.95" customHeight="1" x14ac:dyDescent="0.2">
      <c r="A5845" s="9">
        <v>41270</v>
      </c>
      <c r="B5845" s="2">
        <v>7.5336540000000003</v>
      </c>
      <c r="C5845" s="15">
        <v>6.2385339999999996</v>
      </c>
    </row>
    <row r="5846" spans="1:3" ht="12.95" customHeight="1" x14ac:dyDescent="0.2">
      <c r="A5846" s="9">
        <v>41271</v>
      </c>
      <c r="B5846" s="2">
        <v>7.5401749999999996</v>
      </c>
      <c r="C5846" s="15">
        <v>6.2413499999999997</v>
      </c>
    </row>
    <row r="5847" spans="1:3" ht="12.95" customHeight="1" x14ac:dyDescent="0.2">
      <c r="A5847" s="9">
        <v>41272</v>
      </c>
      <c r="B5847" s="2">
        <v>7.5456240000000001</v>
      </c>
      <c r="C5847" s="15">
        <v>6.2453430000000001</v>
      </c>
    </row>
    <row r="5848" spans="1:3" ht="12.95" customHeight="1" x14ac:dyDescent="0.2">
      <c r="A5848" s="9">
        <v>41273</v>
      </c>
      <c r="B5848" s="2">
        <v>7.5456240000000001</v>
      </c>
      <c r="C5848" s="15">
        <v>6.2453430000000001</v>
      </c>
    </row>
    <row r="5849" spans="1:3" ht="12.95" customHeight="1" x14ac:dyDescent="0.2">
      <c r="A5849" s="9">
        <v>41274</v>
      </c>
      <c r="B5849" s="2">
        <v>7.5456240000000001</v>
      </c>
      <c r="C5849" s="15">
        <v>6.2453430000000001</v>
      </c>
    </row>
    <row r="5850" spans="1:3" ht="12.95" customHeight="1" x14ac:dyDescent="0.2">
      <c r="A5850" s="9">
        <v>41275</v>
      </c>
      <c r="B5850" s="2">
        <v>7.5465939999999998</v>
      </c>
      <c r="C5850" s="15">
        <v>6.2508030000000003</v>
      </c>
    </row>
    <row r="5851" spans="1:3" ht="12.95" customHeight="1" x14ac:dyDescent="0.2">
      <c r="A5851" s="9">
        <v>41276</v>
      </c>
      <c r="B5851" s="2">
        <v>7.5465939999999998</v>
      </c>
      <c r="C5851" s="15">
        <v>6.2508030000000003</v>
      </c>
    </row>
    <row r="5852" spans="1:3" ht="12.95" customHeight="1" x14ac:dyDescent="0.2">
      <c r="A5852" s="9">
        <v>41277</v>
      </c>
      <c r="B5852" s="2">
        <v>7.5491549999999998</v>
      </c>
      <c r="C5852" s="15">
        <v>6.2461979999999997</v>
      </c>
    </row>
    <row r="5853" spans="1:3" ht="12.95" customHeight="1" x14ac:dyDescent="0.2">
      <c r="A5853" s="9">
        <v>41278</v>
      </c>
      <c r="B5853" s="2">
        <v>7.5605830000000003</v>
      </c>
      <c r="C5853" s="15">
        <v>6.2572070000000002</v>
      </c>
    </row>
    <row r="5854" spans="1:3" ht="12.95" customHeight="1" x14ac:dyDescent="0.2">
      <c r="A5854" s="9">
        <v>41279</v>
      </c>
      <c r="B5854" s="2">
        <v>7.5558899999999998</v>
      </c>
      <c r="C5854" s="15">
        <v>6.2507359999999998</v>
      </c>
    </row>
    <row r="5855" spans="1:3" ht="12.95" customHeight="1" x14ac:dyDescent="0.2">
      <c r="A5855" s="9">
        <v>41280</v>
      </c>
      <c r="B5855" s="2">
        <v>7.5558899999999998</v>
      </c>
      <c r="C5855" s="15">
        <v>6.2507359999999998</v>
      </c>
    </row>
    <row r="5856" spans="1:3" ht="12.95" customHeight="1" x14ac:dyDescent="0.2">
      <c r="A5856" s="9">
        <v>41281</v>
      </c>
      <c r="B5856" s="2">
        <v>7.5558899999999998</v>
      </c>
      <c r="C5856" s="15">
        <v>6.2507359999999998</v>
      </c>
    </row>
    <row r="5857" spans="1:3" ht="12.95" customHeight="1" x14ac:dyDescent="0.2">
      <c r="A5857" s="9">
        <v>41282</v>
      </c>
      <c r="B5857" s="2">
        <v>7.5715149999999998</v>
      </c>
      <c r="C5857" s="15">
        <v>6.2641809999999998</v>
      </c>
    </row>
    <row r="5858" spans="1:3" ht="12.95" customHeight="1" x14ac:dyDescent="0.2">
      <c r="A5858" s="9">
        <v>41283</v>
      </c>
      <c r="B5858" s="2">
        <v>7.5694150000000002</v>
      </c>
      <c r="C5858" s="15">
        <v>6.2598539999999998</v>
      </c>
    </row>
    <row r="5859" spans="1:3" ht="12.95" customHeight="1" x14ac:dyDescent="0.2">
      <c r="A5859" s="9">
        <v>41284</v>
      </c>
      <c r="B5859" s="2">
        <v>7.5704650000000004</v>
      </c>
      <c r="C5859" s="15">
        <v>6.2617580000000004</v>
      </c>
    </row>
    <row r="5860" spans="1:3" ht="12.95" customHeight="1" x14ac:dyDescent="0.2">
      <c r="A5860" s="9">
        <v>41285</v>
      </c>
      <c r="B5860" s="2">
        <v>7.5669639999999996</v>
      </c>
      <c r="C5860" s="15">
        <v>6.2593800000000002</v>
      </c>
    </row>
    <row r="5861" spans="1:3" ht="12.95" customHeight="1" x14ac:dyDescent="0.2">
      <c r="A5861" s="9">
        <v>41286</v>
      </c>
      <c r="B5861" s="2">
        <v>7.5686450000000001</v>
      </c>
      <c r="C5861" s="15">
        <v>6.2247269999999997</v>
      </c>
    </row>
    <row r="5862" spans="1:3" ht="12.95" customHeight="1" x14ac:dyDescent="0.2">
      <c r="A5862" s="9">
        <v>41287</v>
      </c>
      <c r="B5862" s="2">
        <v>7.5686450000000001</v>
      </c>
      <c r="C5862" s="15">
        <v>6.2247269999999997</v>
      </c>
    </row>
    <row r="5863" spans="1:3" ht="12.95" customHeight="1" x14ac:dyDescent="0.2">
      <c r="A5863" s="9">
        <v>41288</v>
      </c>
      <c r="B5863" s="2">
        <v>7.5686450000000001</v>
      </c>
      <c r="C5863" s="15">
        <v>6.2247269999999997</v>
      </c>
    </row>
    <row r="5864" spans="1:3" ht="12.95" customHeight="1" x14ac:dyDescent="0.2">
      <c r="A5864" s="9">
        <v>41289</v>
      </c>
      <c r="B5864" s="2">
        <v>7.571771</v>
      </c>
      <c r="C5864" s="15">
        <v>6.1754920000000002</v>
      </c>
    </row>
    <row r="5865" spans="1:3" ht="12.95" customHeight="1" x14ac:dyDescent="0.2">
      <c r="A5865" s="9">
        <v>41290</v>
      </c>
      <c r="B5865" s="2">
        <v>7.5684990000000001</v>
      </c>
      <c r="C5865" s="15">
        <v>6.1154650000000004</v>
      </c>
    </row>
    <row r="5866" spans="1:3" ht="12.95" customHeight="1" x14ac:dyDescent="0.2">
      <c r="A5866" s="9">
        <v>41291</v>
      </c>
      <c r="B5866" s="2">
        <v>7.5613200000000003</v>
      </c>
      <c r="C5866" s="15">
        <v>6.1126269999999998</v>
      </c>
    </row>
    <row r="5867" spans="1:3" ht="12.95" customHeight="1" x14ac:dyDescent="0.2">
      <c r="A5867" s="9">
        <v>41292</v>
      </c>
      <c r="B5867" s="2">
        <v>7.5581500000000004</v>
      </c>
      <c r="C5867" s="15">
        <v>6.0727539999999998</v>
      </c>
    </row>
    <row r="5868" spans="1:3" ht="12.95" customHeight="1" x14ac:dyDescent="0.2">
      <c r="A5868" s="9">
        <v>41293</v>
      </c>
      <c r="B5868" s="2">
        <v>7.5628260000000003</v>
      </c>
      <c r="C5868" s="15">
        <v>6.0609279999999996</v>
      </c>
    </row>
    <row r="5869" spans="1:3" ht="12.95" customHeight="1" x14ac:dyDescent="0.2">
      <c r="A5869" s="9">
        <v>41294</v>
      </c>
      <c r="B5869" s="2">
        <v>7.5628260000000003</v>
      </c>
      <c r="C5869" s="15">
        <v>6.0609279999999996</v>
      </c>
    </row>
    <row r="5870" spans="1:3" ht="12.95" customHeight="1" x14ac:dyDescent="0.2">
      <c r="A5870" s="9">
        <v>41295</v>
      </c>
      <c r="B5870" s="2">
        <v>7.5628260000000003</v>
      </c>
      <c r="C5870" s="15">
        <v>6.0609279999999996</v>
      </c>
    </row>
    <row r="5871" spans="1:3" ht="12.95" customHeight="1" x14ac:dyDescent="0.2">
      <c r="A5871" s="9">
        <v>41296</v>
      </c>
      <c r="B5871" s="2">
        <v>7.562227</v>
      </c>
      <c r="C5871" s="15">
        <v>6.0946379999999998</v>
      </c>
    </row>
    <row r="5872" spans="1:3" ht="12.95" customHeight="1" x14ac:dyDescent="0.2">
      <c r="A5872" s="9">
        <v>41297</v>
      </c>
      <c r="B5872" s="2">
        <v>7.5727960000000003</v>
      </c>
      <c r="C5872" s="15">
        <v>6.111529</v>
      </c>
    </row>
    <row r="5873" spans="1:3" ht="12.95" customHeight="1" x14ac:dyDescent="0.2">
      <c r="A5873" s="9">
        <v>41298</v>
      </c>
      <c r="B5873" s="2">
        <v>7.5780370000000001</v>
      </c>
      <c r="C5873" s="15">
        <v>6.1226770000000004</v>
      </c>
    </row>
    <row r="5874" spans="1:3" ht="12.95" customHeight="1" x14ac:dyDescent="0.2">
      <c r="A5874" s="9">
        <v>41299</v>
      </c>
      <c r="B5874" s="2">
        <v>7.5776770000000004</v>
      </c>
      <c r="C5874" s="15">
        <v>6.1130019999999998</v>
      </c>
    </row>
    <row r="5875" spans="1:3" ht="12.95" customHeight="1" x14ac:dyDescent="0.2">
      <c r="A5875" s="9">
        <v>41300</v>
      </c>
      <c r="B5875" s="2">
        <v>7.5792650000000004</v>
      </c>
      <c r="C5875" s="15">
        <v>6.1137899999999998</v>
      </c>
    </row>
    <row r="5876" spans="1:3" ht="12.95" customHeight="1" x14ac:dyDescent="0.2">
      <c r="A5876" s="9">
        <v>41301</v>
      </c>
      <c r="B5876" s="2">
        <v>7.5792650000000004</v>
      </c>
      <c r="C5876" s="15">
        <v>6.1137899999999998</v>
      </c>
    </row>
    <row r="5877" spans="1:3" ht="12.95" customHeight="1" x14ac:dyDescent="0.2">
      <c r="A5877" s="9">
        <v>41302</v>
      </c>
      <c r="B5877" s="2">
        <v>7.5792650000000004</v>
      </c>
      <c r="C5877" s="15">
        <v>6.1137899999999998</v>
      </c>
    </row>
    <row r="5878" spans="1:3" ht="12.95" customHeight="1" x14ac:dyDescent="0.2">
      <c r="A5878" s="9">
        <v>41303</v>
      </c>
      <c r="B5878" s="2">
        <v>7.5750989999999998</v>
      </c>
      <c r="C5878" s="15">
        <v>6.0795339999999998</v>
      </c>
    </row>
    <row r="5879" spans="1:3" ht="12.95" customHeight="1" x14ac:dyDescent="0.2">
      <c r="A5879" s="9">
        <v>41304</v>
      </c>
      <c r="B5879" s="2">
        <v>7.5815650000000003</v>
      </c>
      <c r="C5879" s="15">
        <v>6.110716</v>
      </c>
    </row>
    <row r="5880" spans="1:3" ht="12.95" customHeight="1" x14ac:dyDescent="0.2">
      <c r="A5880" s="9">
        <v>41305</v>
      </c>
      <c r="B5880" s="2">
        <v>7.5819460000000003</v>
      </c>
      <c r="C5880" s="15">
        <v>6.1026610000000003</v>
      </c>
    </row>
    <row r="5881" spans="1:3" ht="12.95" customHeight="1" x14ac:dyDescent="0.2">
      <c r="A5881" s="9">
        <v>41306</v>
      </c>
      <c r="B5881" s="2">
        <v>7.5860500000000002</v>
      </c>
      <c r="C5881" s="15">
        <v>6.1405620000000001</v>
      </c>
    </row>
    <row r="5882" spans="1:3" ht="12.95" customHeight="1" x14ac:dyDescent="0.2">
      <c r="A5882" s="9">
        <v>41307</v>
      </c>
      <c r="B5882" s="2">
        <v>7.5893699999999997</v>
      </c>
      <c r="C5882" s="15">
        <v>6.1402669999999997</v>
      </c>
    </row>
    <row r="5883" spans="1:3" ht="12.95" customHeight="1" x14ac:dyDescent="0.2">
      <c r="A5883" s="9">
        <v>41308</v>
      </c>
      <c r="B5883" s="2">
        <v>7.5893699999999997</v>
      </c>
      <c r="C5883" s="15">
        <v>6.1402669999999997</v>
      </c>
    </row>
    <row r="5884" spans="1:3" ht="12.95" customHeight="1" x14ac:dyDescent="0.2">
      <c r="A5884" s="9">
        <v>41309</v>
      </c>
      <c r="B5884" s="2">
        <v>7.5893699999999997</v>
      </c>
      <c r="C5884" s="15">
        <v>6.1402669999999997</v>
      </c>
    </row>
    <row r="5885" spans="1:3" ht="12.95" customHeight="1" x14ac:dyDescent="0.2">
      <c r="A5885" s="9">
        <v>41310</v>
      </c>
      <c r="B5885" s="2">
        <v>7.5932269999999997</v>
      </c>
      <c r="C5885" s="15">
        <v>6.1463710000000003</v>
      </c>
    </row>
    <row r="5886" spans="1:3" ht="12.95" customHeight="1" x14ac:dyDescent="0.2">
      <c r="A5886" s="9">
        <v>41311</v>
      </c>
      <c r="B5886" s="2">
        <v>7.5829110000000002</v>
      </c>
      <c r="C5886" s="15">
        <v>6.1589600000000004</v>
      </c>
    </row>
    <row r="5887" spans="1:3" ht="12.95" customHeight="1" x14ac:dyDescent="0.2">
      <c r="A5887" s="9">
        <v>41312</v>
      </c>
      <c r="B5887" s="2">
        <v>7.5869609999999996</v>
      </c>
      <c r="C5887" s="15">
        <v>6.1427909999999999</v>
      </c>
    </row>
    <row r="5888" spans="1:3" ht="12.95" customHeight="1" x14ac:dyDescent="0.2">
      <c r="A5888" s="9">
        <v>41313</v>
      </c>
      <c r="B5888" s="2">
        <v>7.5817709999999998</v>
      </c>
      <c r="C5888" s="15">
        <v>6.1555340000000003</v>
      </c>
    </row>
    <row r="5889" spans="1:3" ht="12.95" customHeight="1" x14ac:dyDescent="0.2">
      <c r="A5889" s="9">
        <v>41314</v>
      </c>
      <c r="B5889" s="2">
        <v>7.5800700000000001</v>
      </c>
      <c r="C5889" s="15">
        <v>6.165165</v>
      </c>
    </row>
    <row r="5890" spans="1:3" ht="12.95" customHeight="1" x14ac:dyDescent="0.2">
      <c r="A5890" s="9">
        <v>41315</v>
      </c>
      <c r="B5890" s="2">
        <v>7.5800700000000001</v>
      </c>
      <c r="C5890" s="15">
        <v>6.165165</v>
      </c>
    </row>
    <row r="5891" spans="1:3" ht="12.95" customHeight="1" x14ac:dyDescent="0.2">
      <c r="A5891" s="9">
        <v>41316</v>
      </c>
      <c r="B5891" s="2">
        <v>7.5800700000000001</v>
      </c>
      <c r="C5891" s="15">
        <v>6.165165</v>
      </c>
    </row>
    <row r="5892" spans="1:3" ht="12.95" customHeight="1" x14ac:dyDescent="0.2">
      <c r="A5892" s="9">
        <v>41317</v>
      </c>
      <c r="B5892" s="2">
        <v>7.5750450000000003</v>
      </c>
      <c r="C5892" s="15">
        <v>6.164587</v>
      </c>
    </row>
    <row r="5893" spans="1:3" ht="12.95" customHeight="1" x14ac:dyDescent="0.2">
      <c r="A5893" s="9">
        <v>41318</v>
      </c>
      <c r="B5893" s="2">
        <v>7.5757789999999998</v>
      </c>
      <c r="C5893" s="15">
        <v>6.145181</v>
      </c>
    </row>
    <row r="5894" spans="1:3" ht="12.95" customHeight="1" x14ac:dyDescent="0.2">
      <c r="A5894" s="9">
        <v>41319</v>
      </c>
      <c r="B5894" s="2">
        <v>7.5790139999999999</v>
      </c>
      <c r="C5894" s="15">
        <v>6.1249510000000003</v>
      </c>
    </row>
    <row r="5895" spans="1:3" ht="12.95" customHeight="1" x14ac:dyDescent="0.2">
      <c r="A5895" s="9">
        <v>41320</v>
      </c>
      <c r="B5895" s="2">
        <v>7.5803580000000004</v>
      </c>
      <c r="C5895" s="15">
        <v>6.1603880000000002</v>
      </c>
    </row>
    <row r="5896" spans="1:3" ht="12.95" customHeight="1" x14ac:dyDescent="0.2">
      <c r="A5896" s="9">
        <v>41321</v>
      </c>
      <c r="B5896" s="2">
        <v>7.5789559999999998</v>
      </c>
      <c r="C5896" s="15">
        <v>6.1662650000000001</v>
      </c>
    </row>
    <row r="5897" spans="1:3" ht="12.95" customHeight="1" x14ac:dyDescent="0.2">
      <c r="A5897" s="9">
        <v>41322</v>
      </c>
      <c r="B5897" s="2">
        <v>7.5789559999999998</v>
      </c>
      <c r="C5897" s="15">
        <v>6.1662650000000001</v>
      </c>
    </row>
    <row r="5898" spans="1:3" ht="12.95" customHeight="1" x14ac:dyDescent="0.2">
      <c r="A5898" s="9">
        <v>41323</v>
      </c>
      <c r="B5898" s="2">
        <v>7.5789559999999998</v>
      </c>
      <c r="C5898" s="15">
        <v>6.1662650000000001</v>
      </c>
    </row>
    <row r="5899" spans="1:3" ht="12.95" customHeight="1" x14ac:dyDescent="0.2">
      <c r="A5899" s="9">
        <v>41324</v>
      </c>
      <c r="B5899" s="2">
        <v>7.580349</v>
      </c>
      <c r="C5899" s="15">
        <v>6.151383</v>
      </c>
    </row>
    <row r="5900" spans="1:3" ht="12.95" customHeight="1" x14ac:dyDescent="0.2">
      <c r="A5900" s="9">
        <v>41325</v>
      </c>
      <c r="B5900" s="2">
        <v>7.5796039999999998</v>
      </c>
      <c r="C5900" s="15">
        <v>6.1477849999999998</v>
      </c>
    </row>
    <row r="5901" spans="1:3" ht="12.95" customHeight="1" x14ac:dyDescent="0.2">
      <c r="A5901" s="9">
        <v>41326</v>
      </c>
      <c r="B5901" s="2">
        <v>7.5840180000000004</v>
      </c>
      <c r="C5901" s="15">
        <v>6.1488709999999998</v>
      </c>
    </row>
    <row r="5902" spans="1:3" ht="12.95" customHeight="1" x14ac:dyDescent="0.2">
      <c r="A5902" s="9">
        <v>41327</v>
      </c>
      <c r="B5902" s="2">
        <v>7.5856469999999998</v>
      </c>
      <c r="C5902" s="15">
        <v>6.1757280000000003</v>
      </c>
    </row>
    <row r="5903" spans="1:3" ht="12.95" customHeight="1" x14ac:dyDescent="0.2">
      <c r="A5903" s="9">
        <v>41328</v>
      </c>
      <c r="B5903" s="2">
        <v>7.575488</v>
      </c>
      <c r="C5903" s="15">
        <v>6.1644459999999999</v>
      </c>
    </row>
    <row r="5904" spans="1:3" ht="12.95" customHeight="1" x14ac:dyDescent="0.2">
      <c r="A5904" s="9">
        <v>41329</v>
      </c>
      <c r="B5904" s="2">
        <v>7.575488</v>
      </c>
      <c r="C5904" s="15">
        <v>6.1644459999999999</v>
      </c>
    </row>
    <row r="5905" spans="1:3" ht="12.95" customHeight="1" x14ac:dyDescent="0.2">
      <c r="A5905" s="9">
        <v>41330</v>
      </c>
      <c r="B5905" s="2">
        <v>7.575488</v>
      </c>
      <c r="C5905" s="15">
        <v>6.1644459999999999</v>
      </c>
    </row>
    <row r="5906" spans="1:3" ht="12.95" customHeight="1" x14ac:dyDescent="0.2">
      <c r="A5906" s="9">
        <v>41331</v>
      </c>
      <c r="B5906" s="2">
        <v>7.5853140000000003</v>
      </c>
      <c r="C5906" s="15">
        <v>6.1779719999999996</v>
      </c>
    </row>
    <row r="5907" spans="1:3" ht="12.95" customHeight="1" x14ac:dyDescent="0.2">
      <c r="A5907" s="9">
        <v>41332</v>
      </c>
      <c r="B5907" s="2">
        <v>7.5823919999999996</v>
      </c>
      <c r="C5907" s="15">
        <v>6.2324450000000002</v>
      </c>
    </row>
    <row r="5908" spans="1:3" ht="12.95" customHeight="1" x14ac:dyDescent="0.2">
      <c r="A5908" s="9">
        <v>41333</v>
      </c>
      <c r="B5908" s="2">
        <v>7.585661</v>
      </c>
      <c r="C5908" s="15">
        <v>6.2238769999999999</v>
      </c>
    </row>
    <row r="5909" spans="1:3" ht="12.95" customHeight="1" x14ac:dyDescent="0.2">
      <c r="A5909" s="9">
        <v>41334</v>
      </c>
      <c r="B5909" s="2">
        <v>7.587199</v>
      </c>
      <c r="C5909" s="15">
        <v>6.216977</v>
      </c>
    </row>
    <row r="5910" spans="1:3" ht="12.95" customHeight="1" x14ac:dyDescent="0.2">
      <c r="A5910" s="9">
        <v>41335</v>
      </c>
      <c r="B5910" s="2">
        <v>7.5863139999999998</v>
      </c>
      <c r="C5910" s="15">
        <v>6.1929090000000002</v>
      </c>
    </row>
    <row r="5911" spans="1:3" ht="12.95" customHeight="1" x14ac:dyDescent="0.2">
      <c r="A5911" s="9">
        <v>41336</v>
      </c>
      <c r="B5911" s="2">
        <v>7.5863139999999998</v>
      </c>
      <c r="C5911" s="15">
        <v>6.1929090000000002</v>
      </c>
    </row>
    <row r="5912" spans="1:3" ht="12.95" customHeight="1" x14ac:dyDescent="0.2">
      <c r="A5912" s="9">
        <v>41337</v>
      </c>
      <c r="B5912" s="2">
        <v>7.5863139999999998</v>
      </c>
      <c r="C5912" s="15">
        <v>6.1929090000000002</v>
      </c>
    </row>
    <row r="5913" spans="1:3" ht="12.95" customHeight="1" x14ac:dyDescent="0.2">
      <c r="A5913" s="9">
        <v>41338</v>
      </c>
      <c r="B5913" s="2">
        <v>7.5826960000000003</v>
      </c>
      <c r="C5913" s="15">
        <v>6.1889450000000004</v>
      </c>
    </row>
    <row r="5914" spans="1:3" ht="12.95" customHeight="1" x14ac:dyDescent="0.2">
      <c r="A5914" s="9">
        <v>41339</v>
      </c>
      <c r="B5914" s="2">
        <v>7.5887409999999997</v>
      </c>
      <c r="C5914" s="15">
        <v>6.1842889999999997</v>
      </c>
    </row>
    <row r="5915" spans="1:3" ht="12.95" customHeight="1" x14ac:dyDescent="0.2">
      <c r="A5915" s="9">
        <v>41340</v>
      </c>
      <c r="B5915" s="2">
        <v>7.5893920000000001</v>
      </c>
      <c r="C5915" s="15">
        <v>6.166728</v>
      </c>
    </row>
    <row r="5916" spans="1:3" ht="12.95" customHeight="1" x14ac:dyDescent="0.2">
      <c r="A5916" s="9">
        <v>41341</v>
      </c>
      <c r="B5916" s="2">
        <v>7.5853849999999996</v>
      </c>
      <c r="C5916" s="15">
        <v>6.1509770000000001</v>
      </c>
    </row>
    <row r="5917" spans="1:3" ht="12.95" customHeight="1" x14ac:dyDescent="0.2">
      <c r="A5917" s="9">
        <v>41342</v>
      </c>
      <c r="B5917" s="2">
        <v>7.5878069999999997</v>
      </c>
      <c r="C5917" s="15">
        <v>6.1375130000000002</v>
      </c>
    </row>
    <row r="5918" spans="1:3" ht="12.95" customHeight="1" x14ac:dyDescent="0.2">
      <c r="A5918" s="9">
        <v>41343</v>
      </c>
      <c r="B5918" s="2">
        <v>7.5878069999999997</v>
      </c>
      <c r="C5918" s="15">
        <v>6.1375130000000002</v>
      </c>
    </row>
    <row r="5919" spans="1:3" ht="12.95" customHeight="1" x14ac:dyDescent="0.2">
      <c r="A5919" s="9">
        <v>41344</v>
      </c>
      <c r="B5919" s="2">
        <v>7.5878069999999997</v>
      </c>
      <c r="C5919" s="15">
        <v>6.1375130000000002</v>
      </c>
    </row>
    <row r="5920" spans="1:3" ht="12.95" customHeight="1" x14ac:dyDescent="0.2">
      <c r="A5920" s="9">
        <v>41345</v>
      </c>
      <c r="B5920" s="2">
        <v>7.5860279999999998</v>
      </c>
      <c r="C5920" s="15">
        <v>6.1385560000000003</v>
      </c>
    </row>
    <row r="5921" spans="1:3" ht="12.95" customHeight="1" x14ac:dyDescent="0.2">
      <c r="A5921" s="9">
        <v>41346</v>
      </c>
      <c r="B5921" s="2">
        <v>7.5841750000000001</v>
      </c>
      <c r="C5921" s="15">
        <v>6.1485000000000003</v>
      </c>
    </row>
    <row r="5922" spans="1:3" ht="12.95" customHeight="1" x14ac:dyDescent="0.2">
      <c r="A5922" s="9">
        <v>41347</v>
      </c>
      <c r="B5922" s="2">
        <v>7.5840920000000001</v>
      </c>
      <c r="C5922" s="15">
        <v>6.1554190000000002</v>
      </c>
    </row>
    <row r="5923" spans="1:3" ht="12.95" customHeight="1" x14ac:dyDescent="0.2">
      <c r="A5923" s="9">
        <v>41348</v>
      </c>
      <c r="B5923" s="2">
        <v>7.5801959999999999</v>
      </c>
      <c r="C5923" s="15">
        <v>6.1447760000000002</v>
      </c>
    </row>
    <row r="5924" spans="1:3" ht="12.95" customHeight="1" x14ac:dyDescent="0.2">
      <c r="A5924" s="9">
        <v>41349</v>
      </c>
      <c r="B5924" s="2">
        <v>7.5809350000000002</v>
      </c>
      <c r="C5924" s="15">
        <v>6.1578549999999996</v>
      </c>
    </row>
    <row r="5925" spans="1:3" ht="12.95" customHeight="1" x14ac:dyDescent="0.2">
      <c r="A5925" s="9">
        <v>41350</v>
      </c>
      <c r="B5925" s="2">
        <v>7.5809350000000002</v>
      </c>
      <c r="C5925" s="15">
        <v>6.1578549999999996</v>
      </c>
    </row>
    <row r="5926" spans="1:3" ht="12.95" customHeight="1" x14ac:dyDescent="0.2">
      <c r="A5926" s="9">
        <v>41351</v>
      </c>
      <c r="B5926" s="2">
        <v>7.5809350000000002</v>
      </c>
      <c r="C5926" s="15">
        <v>6.1578549999999996</v>
      </c>
    </row>
    <row r="5927" spans="1:3" ht="12.95" customHeight="1" x14ac:dyDescent="0.2">
      <c r="A5927" s="9">
        <v>41352</v>
      </c>
      <c r="B5927" s="2">
        <v>7.5816860000000004</v>
      </c>
      <c r="C5927" s="15">
        <v>6.1977320000000002</v>
      </c>
    </row>
    <row r="5928" spans="1:3" ht="12.95" customHeight="1" x14ac:dyDescent="0.2">
      <c r="A5928" s="9">
        <v>41353</v>
      </c>
      <c r="B5928" s="2">
        <v>7.5811929999999998</v>
      </c>
      <c r="C5928" s="15">
        <v>6.1998629999999997</v>
      </c>
    </row>
    <row r="5929" spans="1:3" ht="12.95" customHeight="1" x14ac:dyDescent="0.2">
      <c r="A5929" s="9">
        <v>41354</v>
      </c>
      <c r="B5929" s="2">
        <v>7.5869239999999998</v>
      </c>
      <c r="C5929" s="15">
        <v>6.2126789999999996</v>
      </c>
    </row>
    <row r="5930" spans="1:3" ht="12.95" customHeight="1" x14ac:dyDescent="0.2">
      <c r="A5930" s="9">
        <v>41355</v>
      </c>
      <c r="B5930" s="2">
        <v>7.5863120000000004</v>
      </c>
      <c r="C5930" s="15">
        <v>6.2131959999999999</v>
      </c>
    </row>
    <row r="5931" spans="1:3" ht="12.95" customHeight="1" x14ac:dyDescent="0.2">
      <c r="A5931" s="9">
        <v>41356</v>
      </c>
      <c r="B5931" s="2">
        <v>7.5873340000000002</v>
      </c>
      <c r="C5931" s="15">
        <v>6.2104720000000002</v>
      </c>
    </row>
    <row r="5932" spans="1:3" ht="12.95" customHeight="1" x14ac:dyDescent="0.2">
      <c r="A5932" s="9">
        <v>41357</v>
      </c>
      <c r="B5932" s="2">
        <v>7.5873340000000002</v>
      </c>
      <c r="C5932" s="15">
        <v>6.2104720000000002</v>
      </c>
    </row>
    <row r="5933" spans="1:3" ht="12.95" customHeight="1" x14ac:dyDescent="0.2">
      <c r="A5933" s="9">
        <v>41358</v>
      </c>
      <c r="B5933" s="2">
        <v>7.5873340000000002</v>
      </c>
      <c r="C5933" s="15">
        <v>6.2104720000000002</v>
      </c>
    </row>
    <row r="5934" spans="1:3" ht="12.95" customHeight="1" x14ac:dyDescent="0.2">
      <c r="A5934" s="9">
        <v>41359</v>
      </c>
      <c r="B5934" s="2">
        <v>7.5926689999999999</v>
      </c>
      <c r="C5934" s="15">
        <v>6.2148389999999996</v>
      </c>
    </row>
    <row r="5935" spans="1:3" ht="12.95" customHeight="1" x14ac:dyDescent="0.2">
      <c r="A5935" s="9">
        <v>41360</v>
      </c>
      <c r="B5935" s="2">
        <v>7.586589</v>
      </c>
      <c r="C5935" s="15">
        <v>6.21495</v>
      </c>
    </row>
    <row r="5936" spans="1:3" ht="12.95" customHeight="1" x14ac:dyDescent="0.2">
      <c r="A5936" s="9">
        <v>41361</v>
      </c>
      <c r="B5936" s="2">
        <v>7.5876989999999997</v>
      </c>
      <c r="C5936" s="15">
        <v>6.2286149999999996</v>
      </c>
    </row>
    <row r="5937" spans="1:3" ht="12.95" customHeight="1" x14ac:dyDescent="0.2">
      <c r="A5937" s="9">
        <v>41362</v>
      </c>
      <c r="B5937" s="2">
        <v>7.5880510000000001</v>
      </c>
      <c r="C5937" s="15">
        <v>6.2217539999999998</v>
      </c>
    </row>
    <row r="5938" spans="1:3" ht="12.95" customHeight="1" x14ac:dyDescent="0.2">
      <c r="A5938" s="9">
        <v>41363</v>
      </c>
      <c r="B5938" s="2">
        <v>7.5867269999999998</v>
      </c>
      <c r="C5938" s="15">
        <v>6.23447</v>
      </c>
    </row>
    <row r="5939" spans="1:3" ht="12.95" customHeight="1" x14ac:dyDescent="0.2">
      <c r="A5939" s="9">
        <v>41364</v>
      </c>
      <c r="B5939" s="2">
        <v>7.5867269999999998</v>
      </c>
      <c r="C5939" s="15">
        <v>6.23447</v>
      </c>
    </row>
    <row r="5940" spans="1:3" ht="12.95" customHeight="1" x14ac:dyDescent="0.2">
      <c r="A5940" s="9">
        <v>41365</v>
      </c>
      <c r="B5940" s="2">
        <v>7.5867269999999998</v>
      </c>
      <c r="C5940" s="15">
        <v>6.23447</v>
      </c>
    </row>
    <row r="5941" spans="1:3" ht="12.95" customHeight="1" x14ac:dyDescent="0.2">
      <c r="A5941" s="9">
        <v>41366</v>
      </c>
      <c r="B5941" s="2">
        <v>7.5867269999999998</v>
      </c>
      <c r="C5941" s="15">
        <v>6.23447</v>
      </c>
    </row>
    <row r="5942" spans="1:3" ht="12.95" customHeight="1" x14ac:dyDescent="0.2">
      <c r="A5942" s="9">
        <v>41367</v>
      </c>
      <c r="B5942" s="2">
        <v>7.5858720000000002</v>
      </c>
      <c r="C5942" s="15">
        <v>6.246086</v>
      </c>
    </row>
    <row r="5943" spans="1:3" ht="12.95" customHeight="1" x14ac:dyDescent="0.2">
      <c r="A5943" s="9">
        <v>41368</v>
      </c>
      <c r="B5943" s="2">
        <v>7.5959620000000001</v>
      </c>
      <c r="C5943" s="15">
        <v>6.241034</v>
      </c>
    </row>
    <row r="5944" spans="1:3" ht="12.95" customHeight="1" x14ac:dyDescent="0.2">
      <c r="A5944" s="9">
        <v>41369</v>
      </c>
      <c r="B5944" s="2">
        <v>7.6042949999999996</v>
      </c>
      <c r="C5944" s="15">
        <v>6.253018</v>
      </c>
    </row>
    <row r="5945" spans="1:3" ht="12.95" customHeight="1" x14ac:dyDescent="0.2">
      <c r="A5945" s="9">
        <v>41370</v>
      </c>
      <c r="B5945" s="2">
        <v>7.6011009999999999</v>
      </c>
      <c r="C5945" s="15">
        <v>6.2539910000000001</v>
      </c>
    </row>
    <row r="5946" spans="1:3" ht="12.95" customHeight="1" x14ac:dyDescent="0.2">
      <c r="A5946" s="9">
        <v>41371</v>
      </c>
      <c r="B5946" s="2">
        <v>7.6011009999999999</v>
      </c>
      <c r="C5946" s="15">
        <v>6.2539910000000001</v>
      </c>
    </row>
    <row r="5947" spans="1:3" ht="12.95" customHeight="1" x14ac:dyDescent="0.2">
      <c r="A5947" s="9">
        <v>41372</v>
      </c>
      <c r="B5947" s="2">
        <v>7.6011009999999999</v>
      </c>
      <c r="C5947" s="15">
        <v>6.2539910000000001</v>
      </c>
    </row>
    <row r="5948" spans="1:3" ht="12.95" customHeight="1" x14ac:dyDescent="0.2">
      <c r="A5948" s="9">
        <v>41373</v>
      </c>
      <c r="B5948" s="2">
        <v>7.6042069999999997</v>
      </c>
      <c r="C5948" s="15">
        <v>6.2534599999999996</v>
      </c>
    </row>
    <row r="5949" spans="1:3" ht="12.95" customHeight="1" x14ac:dyDescent="0.2">
      <c r="A5949" s="9">
        <v>41374</v>
      </c>
      <c r="B5949" s="2">
        <v>7.605086</v>
      </c>
      <c r="C5949" s="15">
        <v>6.2372560000000004</v>
      </c>
    </row>
    <row r="5950" spans="1:3" ht="12.95" customHeight="1" x14ac:dyDescent="0.2">
      <c r="A5950" s="9">
        <v>41375</v>
      </c>
      <c r="B5950" s="2">
        <v>7.6063789999999996</v>
      </c>
      <c r="C5950" s="15">
        <v>6.2372930000000002</v>
      </c>
    </row>
    <row r="5951" spans="1:3" ht="12.95" customHeight="1" x14ac:dyDescent="0.2">
      <c r="A5951" s="9">
        <v>41376</v>
      </c>
      <c r="B5951" s="2">
        <v>7.6084009999999997</v>
      </c>
      <c r="C5951" s="15">
        <v>6.2420220000000004</v>
      </c>
    </row>
    <row r="5952" spans="1:3" ht="12.95" customHeight="1" x14ac:dyDescent="0.2">
      <c r="A5952" s="9">
        <v>41377</v>
      </c>
      <c r="B5952" s="2">
        <v>7.610398</v>
      </c>
      <c r="C5952" s="15">
        <v>6.2539220000000002</v>
      </c>
    </row>
    <row r="5953" spans="1:3" ht="12.95" customHeight="1" x14ac:dyDescent="0.2">
      <c r="A5953" s="9">
        <v>41378</v>
      </c>
      <c r="B5953" s="2">
        <v>7.610398</v>
      </c>
      <c r="C5953" s="15">
        <v>6.2539220000000002</v>
      </c>
    </row>
    <row r="5954" spans="1:3" ht="12.95" customHeight="1" x14ac:dyDescent="0.2">
      <c r="A5954" s="9">
        <v>41379</v>
      </c>
      <c r="B5954" s="2">
        <v>7.610398</v>
      </c>
      <c r="C5954" s="15">
        <v>6.2539220000000002</v>
      </c>
    </row>
    <row r="5955" spans="1:3" ht="12.95" customHeight="1" x14ac:dyDescent="0.2">
      <c r="A5955" s="9">
        <v>41380</v>
      </c>
      <c r="B5955" s="2">
        <v>7.6110110000000004</v>
      </c>
      <c r="C5955" s="15">
        <v>6.2647219999999999</v>
      </c>
    </row>
    <row r="5956" spans="1:3" ht="12.95" customHeight="1" x14ac:dyDescent="0.2">
      <c r="A5956" s="9">
        <v>41381</v>
      </c>
      <c r="B5956" s="2">
        <v>7.6055520000000003</v>
      </c>
      <c r="C5956" s="15">
        <v>6.2550800000000004</v>
      </c>
    </row>
    <row r="5957" spans="1:3" ht="12.95" customHeight="1" x14ac:dyDescent="0.2">
      <c r="A5957" s="9">
        <v>41382</v>
      </c>
      <c r="B5957" s="2">
        <v>7.6070479999999998</v>
      </c>
      <c r="C5957" s="15">
        <v>6.2604300000000004</v>
      </c>
    </row>
    <row r="5958" spans="1:3" ht="12.95" customHeight="1" x14ac:dyDescent="0.2">
      <c r="A5958" s="9">
        <v>41383</v>
      </c>
      <c r="B5958" s="2">
        <v>7.608619</v>
      </c>
      <c r="C5958" s="15">
        <v>6.2591469999999996</v>
      </c>
    </row>
    <row r="5959" spans="1:3" ht="12.95" customHeight="1" x14ac:dyDescent="0.2">
      <c r="A5959" s="9">
        <v>41384</v>
      </c>
      <c r="B5959" s="2">
        <v>7.6076459999999999</v>
      </c>
      <c r="C5959" s="15">
        <v>6.2511469999999996</v>
      </c>
    </row>
    <row r="5960" spans="1:3" ht="12.95" customHeight="1" x14ac:dyDescent="0.2">
      <c r="A5960" s="9">
        <v>41385</v>
      </c>
      <c r="B5960" s="2">
        <v>7.6076459999999999</v>
      </c>
      <c r="C5960" s="15">
        <v>6.2511469999999996</v>
      </c>
    </row>
    <row r="5961" spans="1:3" ht="12.95" customHeight="1" x14ac:dyDescent="0.2">
      <c r="A5961" s="9">
        <v>41386</v>
      </c>
      <c r="B5961" s="2">
        <v>7.6076459999999999</v>
      </c>
      <c r="C5961" s="15">
        <v>6.2511469999999996</v>
      </c>
    </row>
    <row r="5962" spans="1:3" ht="12.95" customHeight="1" x14ac:dyDescent="0.2">
      <c r="A5962" s="9">
        <v>41387</v>
      </c>
      <c r="B5962" s="2">
        <v>7.6040020000000004</v>
      </c>
      <c r="C5962" s="15">
        <v>6.2409730000000003</v>
      </c>
    </row>
    <row r="5963" spans="1:3" ht="12.95" customHeight="1" x14ac:dyDescent="0.2">
      <c r="A5963" s="9">
        <v>41388</v>
      </c>
      <c r="B5963" s="2">
        <v>7.5975820000000001</v>
      </c>
      <c r="C5963" s="15">
        <v>6.2208969999999999</v>
      </c>
    </row>
    <row r="5964" spans="1:3" ht="12.95" customHeight="1" x14ac:dyDescent="0.2">
      <c r="A5964" s="9">
        <v>41389</v>
      </c>
      <c r="B5964" s="2">
        <v>7.5971159999999998</v>
      </c>
      <c r="C5964" s="15">
        <v>6.1699960000000003</v>
      </c>
    </row>
    <row r="5965" spans="1:3" ht="12.95" customHeight="1" x14ac:dyDescent="0.2">
      <c r="A5965" s="9">
        <v>41390</v>
      </c>
      <c r="B5965" s="2">
        <v>7.602392</v>
      </c>
      <c r="C5965" s="15">
        <v>6.1667680000000002</v>
      </c>
    </row>
    <row r="5966" spans="1:3" ht="12.95" customHeight="1" x14ac:dyDescent="0.2">
      <c r="A5966" s="9">
        <v>41391</v>
      </c>
      <c r="B5966" s="2">
        <v>7.602106</v>
      </c>
      <c r="C5966" s="15">
        <v>6.1921530000000002</v>
      </c>
    </row>
    <row r="5967" spans="1:3" ht="12.95" customHeight="1" x14ac:dyDescent="0.2">
      <c r="A5967" s="9">
        <v>41392</v>
      </c>
      <c r="B5967" s="2">
        <v>7.602106</v>
      </c>
      <c r="C5967" s="15">
        <v>6.1921530000000002</v>
      </c>
    </row>
    <row r="5968" spans="1:3" ht="12.95" customHeight="1" x14ac:dyDescent="0.2">
      <c r="A5968" s="9">
        <v>41393</v>
      </c>
      <c r="B5968" s="2">
        <v>7.602106</v>
      </c>
      <c r="C5968" s="15">
        <v>6.1921530000000002</v>
      </c>
    </row>
    <row r="5969" spans="1:3" ht="12.95" customHeight="1" x14ac:dyDescent="0.2">
      <c r="A5969" s="9">
        <v>41394</v>
      </c>
      <c r="B5969" s="2">
        <v>7.6006780000000003</v>
      </c>
      <c r="C5969" s="15">
        <v>6.1869579999999997</v>
      </c>
    </row>
    <row r="5970" spans="1:3" ht="12.95" customHeight="1" x14ac:dyDescent="0.2">
      <c r="A5970" s="9">
        <v>41395</v>
      </c>
      <c r="B5970" s="2">
        <v>7.5920719999999999</v>
      </c>
      <c r="C5970" s="15">
        <v>6.2001400000000002</v>
      </c>
    </row>
    <row r="5971" spans="1:3" ht="12.95" customHeight="1" x14ac:dyDescent="0.2">
      <c r="A5971" s="9">
        <v>41396</v>
      </c>
      <c r="B5971" s="2">
        <v>7.5920719999999999</v>
      </c>
      <c r="C5971" s="15">
        <v>6.2001400000000002</v>
      </c>
    </row>
    <row r="5972" spans="1:3" ht="12.95" customHeight="1" x14ac:dyDescent="0.2">
      <c r="A5972" s="9">
        <v>41397</v>
      </c>
      <c r="B5972" s="2">
        <v>7.5894599999999999</v>
      </c>
      <c r="C5972" s="15">
        <v>6.2096710000000002</v>
      </c>
    </row>
    <row r="5973" spans="1:3" ht="12.95" customHeight="1" x14ac:dyDescent="0.2">
      <c r="A5973" s="9">
        <v>41398</v>
      </c>
      <c r="B5973" s="2">
        <v>7.5790420000000003</v>
      </c>
      <c r="C5973" s="15">
        <v>6.1955710000000002</v>
      </c>
    </row>
    <row r="5974" spans="1:3" ht="12.95" customHeight="1" x14ac:dyDescent="0.2">
      <c r="A5974" s="9">
        <v>41399</v>
      </c>
      <c r="B5974" s="2">
        <v>7.5790420000000003</v>
      </c>
      <c r="C5974" s="15">
        <v>6.1955710000000002</v>
      </c>
    </row>
    <row r="5975" spans="1:3" ht="12.95" customHeight="1" x14ac:dyDescent="0.2">
      <c r="A5975" s="9">
        <v>41400</v>
      </c>
      <c r="B5975" s="2">
        <v>7.5790420000000003</v>
      </c>
      <c r="C5975" s="15">
        <v>6.1955710000000002</v>
      </c>
    </row>
    <row r="5976" spans="1:3" ht="12.95" customHeight="1" x14ac:dyDescent="0.2">
      <c r="A5976" s="9">
        <v>41401</v>
      </c>
      <c r="B5976" s="2">
        <v>7.5801109999999996</v>
      </c>
      <c r="C5976" s="15">
        <v>6.1697139999999999</v>
      </c>
    </row>
    <row r="5977" spans="1:3" ht="12.95" customHeight="1" x14ac:dyDescent="0.2">
      <c r="A5977" s="9">
        <v>41402</v>
      </c>
      <c r="B5977" s="2">
        <v>7.5716809999999999</v>
      </c>
      <c r="C5977" s="15">
        <v>6.1478409999999997</v>
      </c>
    </row>
    <row r="5978" spans="1:3" ht="12.95" customHeight="1" x14ac:dyDescent="0.2">
      <c r="A5978" s="9">
        <v>41403</v>
      </c>
      <c r="B5978" s="2">
        <v>7.5660720000000001</v>
      </c>
      <c r="C5978" s="15">
        <v>6.138801</v>
      </c>
    </row>
    <row r="5979" spans="1:3" ht="12.95" customHeight="1" x14ac:dyDescent="0.2">
      <c r="A5979" s="9">
        <v>41404</v>
      </c>
      <c r="B5979" s="2">
        <v>7.5664360000000004</v>
      </c>
      <c r="C5979" s="15">
        <v>6.1570799999999997</v>
      </c>
    </row>
    <row r="5980" spans="1:3" ht="12.95" customHeight="1" x14ac:dyDescent="0.2">
      <c r="A5980" s="9">
        <v>41405</v>
      </c>
      <c r="B5980" s="2">
        <v>7.5671900000000001</v>
      </c>
      <c r="C5980" s="15">
        <v>6.0937270000000003</v>
      </c>
    </row>
    <row r="5981" spans="1:3" ht="12.95" customHeight="1" x14ac:dyDescent="0.2">
      <c r="A5981" s="9">
        <v>41406</v>
      </c>
      <c r="B5981" s="2">
        <v>7.5671900000000001</v>
      </c>
      <c r="C5981" s="15">
        <v>6.0937270000000003</v>
      </c>
    </row>
    <row r="5982" spans="1:3" ht="12.95" customHeight="1" x14ac:dyDescent="0.2">
      <c r="A5982" s="9">
        <v>41407</v>
      </c>
      <c r="B5982" s="2">
        <v>7.5671900000000001</v>
      </c>
      <c r="C5982" s="15">
        <v>6.0937270000000003</v>
      </c>
    </row>
    <row r="5983" spans="1:3" ht="12.95" customHeight="1" x14ac:dyDescent="0.2">
      <c r="A5983" s="9">
        <v>41408</v>
      </c>
      <c r="B5983" s="2">
        <v>7.5655859999999997</v>
      </c>
      <c r="C5983" s="15">
        <v>6.0919449999999999</v>
      </c>
    </row>
    <row r="5984" spans="1:3" ht="12.95" customHeight="1" x14ac:dyDescent="0.2">
      <c r="A5984" s="9">
        <v>41409</v>
      </c>
      <c r="B5984" s="2">
        <v>7.558789</v>
      </c>
      <c r="C5984" s="15">
        <v>6.0933409999999997</v>
      </c>
    </row>
    <row r="5985" spans="1:3" ht="12.95" customHeight="1" x14ac:dyDescent="0.2">
      <c r="A5985" s="9">
        <v>41410</v>
      </c>
      <c r="B5985" s="2">
        <v>7.5536219999999998</v>
      </c>
      <c r="C5985" s="15">
        <v>6.0443480000000003</v>
      </c>
    </row>
    <row r="5986" spans="1:3" ht="12.95" customHeight="1" x14ac:dyDescent="0.2">
      <c r="A5986" s="9">
        <v>41411</v>
      </c>
      <c r="B5986" s="2">
        <v>7.5575419999999998</v>
      </c>
      <c r="C5986" s="15">
        <v>6.0747059999999999</v>
      </c>
    </row>
    <row r="5987" spans="1:3" ht="12.95" customHeight="1" x14ac:dyDescent="0.2">
      <c r="A5987" s="9">
        <v>41412</v>
      </c>
      <c r="B5987" s="2">
        <v>7.5631050000000002</v>
      </c>
      <c r="C5987" s="15">
        <v>6.0889660000000001</v>
      </c>
    </row>
    <row r="5988" spans="1:3" ht="12.95" customHeight="1" x14ac:dyDescent="0.2">
      <c r="A5988" s="9">
        <v>41413</v>
      </c>
      <c r="B5988" s="2">
        <v>7.5631050000000002</v>
      </c>
      <c r="C5988" s="15">
        <v>6.0889660000000001</v>
      </c>
    </row>
    <row r="5989" spans="1:3" ht="12.95" customHeight="1" x14ac:dyDescent="0.2">
      <c r="A5989" s="9">
        <v>41414</v>
      </c>
      <c r="B5989" s="2">
        <v>7.5631050000000002</v>
      </c>
      <c r="C5989" s="15">
        <v>6.0889660000000001</v>
      </c>
    </row>
    <row r="5990" spans="1:3" ht="12.95" customHeight="1" x14ac:dyDescent="0.2">
      <c r="A5990" s="9">
        <v>41415</v>
      </c>
      <c r="B5990" s="2">
        <v>7.5637759999999998</v>
      </c>
      <c r="C5990" s="15">
        <v>6.071421</v>
      </c>
    </row>
    <row r="5991" spans="1:3" ht="12.95" customHeight="1" x14ac:dyDescent="0.2">
      <c r="A5991" s="9">
        <v>41416</v>
      </c>
      <c r="B5991" s="2">
        <v>7.5619750000000003</v>
      </c>
      <c r="C5991" s="15">
        <v>6.0719250000000002</v>
      </c>
    </row>
    <row r="5992" spans="1:3" ht="12.95" customHeight="1" x14ac:dyDescent="0.2">
      <c r="A5992" s="9">
        <v>41417</v>
      </c>
      <c r="B5992" s="2">
        <v>7.5666630000000001</v>
      </c>
      <c r="C5992" s="15">
        <v>6.0359470000000002</v>
      </c>
    </row>
    <row r="5993" spans="1:3" ht="12.95" customHeight="1" x14ac:dyDescent="0.2">
      <c r="A5993" s="9">
        <v>41418</v>
      </c>
      <c r="B5993" s="2">
        <v>7.5697840000000003</v>
      </c>
      <c r="C5993" s="15">
        <v>6.0777070000000002</v>
      </c>
    </row>
    <row r="5994" spans="1:3" ht="12.95" customHeight="1" x14ac:dyDescent="0.2">
      <c r="A5994" s="9">
        <v>41419</v>
      </c>
      <c r="B5994" s="2">
        <v>7.5729110000000004</v>
      </c>
      <c r="C5994" s="15">
        <v>6.0592980000000001</v>
      </c>
    </row>
    <row r="5995" spans="1:3" ht="12.95" customHeight="1" x14ac:dyDescent="0.2">
      <c r="A5995" s="9">
        <v>41420</v>
      </c>
      <c r="B5995" s="2">
        <v>7.5729110000000004</v>
      </c>
      <c r="C5995" s="15">
        <v>6.0592980000000001</v>
      </c>
    </row>
    <row r="5996" spans="1:3" ht="12.95" customHeight="1" x14ac:dyDescent="0.2">
      <c r="A5996" s="9">
        <v>41421</v>
      </c>
      <c r="B5996" s="2">
        <v>7.5729110000000004</v>
      </c>
      <c r="C5996" s="15">
        <v>6.0592980000000001</v>
      </c>
    </row>
    <row r="5997" spans="1:3" ht="12.95" customHeight="1" x14ac:dyDescent="0.2">
      <c r="A5997" s="9">
        <v>41422</v>
      </c>
      <c r="B5997" s="2">
        <v>7.5683220000000002</v>
      </c>
      <c r="C5997" s="15">
        <v>6.0848380000000004</v>
      </c>
    </row>
    <row r="5998" spans="1:3" ht="12.95" customHeight="1" x14ac:dyDescent="0.2">
      <c r="A5998" s="9">
        <v>41423</v>
      </c>
      <c r="B5998" s="2">
        <v>7.5602239999999998</v>
      </c>
      <c r="C5998" s="15">
        <v>6.0414130000000004</v>
      </c>
    </row>
    <row r="5999" spans="1:3" ht="12.95" customHeight="1" x14ac:dyDescent="0.2">
      <c r="A5999" s="9">
        <v>41424</v>
      </c>
      <c r="B5999" s="2">
        <v>7.5562300000000002</v>
      </c>
      <c r="C5999" s="15">
        <v>6.0391859999999999</v>
      </c>
    </row>
    <row r="6000" spans="1:3" ht="12.95" customHeight="1" x14ac:dyDescent="0.2">
      <c r="A6000" s="9">
        <v>41425</v>
      </c>
      <c r="B6000" s="2">
        <v>7.5562300000000002</v>
      </c>
      <c r="C6000" s="15">
        <v>6.0391859999999999</v>
      </c>
    </row>
    <row r="6001" spans="1:3" ht="12.95" customHeight="1" x14ac:dyDescent="0.2">
      <c r="A6001" s="9">
        <v>41426</v>
      </c>
      <c r="B6001" s="2">
        <v>7.5621790000000004</v>
      </c>
      <c r="C6001" s="15">
        <v>6.0985310000000004</v>
      </c>
    </row>
    <row r="6002" spans="1:3" ht="12.95" customHeight="1" x14ac:dyDescent="0.2">
      <c r="A6002" s="9">
        <v>41427</v>
      </c>
      <c r="B6002" s="2">
        <v>7.5621790000000004</v>
      </c>
      <c r="C6002" s="15">
        <v>6.0985310000000004</v>
      </c>
    </row>
    <row r="6003" spans="1:3" ht="12.95" customHeight="1" x14ac:dyDescent="0.2">
      <c r="A6003" s="9">
        <v>41428</v>
      </c>
      <c r="B6003" s="2">
        <v>7.5621790000000004</v>
      </c>
      <c r="C6003" s="15">
        <v>6.0985310000000004</v>
      </c>
    </row>
    <row r="6004" spans="1:3" ht="12.95" customHeight="1" x14ac:dyDescent="0.2">
      <c r="A6004" s="9">
        <v>41429</v>
      </c>
      <c r="B6004" s="2">
        <v>7.5474769999999998</v>
      </c>
      <c r="C6004" s="15">
        <v>6.063205</v>
      </c>
    </row>
    <row r="6005" spans="1:3" ht="12.95" customHeight="1" x14ac:dyDescent="0.2">
      <c r="A6005" s="9">
        <v>41430</v>
      </c>
      <c r="B6005" s="2">
        <v>7.5493110000000003</v>
      </c>
      <c r="C6005" s="15">
        <v>6.0871719999999998</v>
      </c>
    </row>
    <row r="6006" spans="1:3" ht="12.95" customHeight="1" x14ac:dyDescent="0.2">
      <c r="A6006" s="9">
        <v>41431</v>
      </c>
      <c r="B6006" s="2">
        <v>7.5298179999999997</v>
      </c>
      <c r="C6006" s="15">
        <v>6.0788070000000003</v>
      </c>
    </row>
    <row r="6007" spans="1:3" ht="12.95" customHeight="1" x14ac:dyDescent="0.2">
      <c r="A6007" s="9">
        <v>41432</v>
      </c>
      <c r="B6007" s="2">
        <v>7.519666</v>
      </c>
      <c r="C6007" s="15">
        <v>6.0917579999999996</v>
      </c>
    </row>
    <row r="6008" spans="1:3" ht="12.95" customHeight="1" x14ac:dyDescent="0.2">
      <c r="A6008" s="9">
        <v>41433</v>
      </c>
      <c r="B6008" s="2">
        <v>7.5197459999999996</v>
      </c>
      <c r="C6008" s="15">
        <v>6.1175940000000004</v>
      </c>
    </row>
    <row r="6009" spans="1:3" ht="12.95" customHeight="1" x14ac:dyDescent="0.2">
      <c r="A6009" s="9">
        <v>41434</v>
      </c>
      <c r="B6009" s="2">
        <v>7.5197459999999996</v>
      </c>
      <c r="C6009" s="15">
        <v>6.1175940000000004</v>
      </c>
    </row>
    <row r="6010" spans="1:3" ht="12.95" customHeight="1" x14ac:dyDescent="0.2">
      <c r="A6010" s="9">
        <v>41435</v>
      </c>
      <c r="B6010" s="2">
        <v>7.5197459999999996</v>
      </c>
      <c r="C6010" s="15">
        <v>6.1175940000000004</v>
      </c>
    </row>
    <row r="6011" spans="1:3" ht="12.95" customHeight="1" x14ac:dyDescent="0.2">
      <c r="A6011" s="9">
        <v>41436</v>
      </c>
      <c r="B6011" s="2">
        <v>7.5242829999999996</v>
      </c>
      <c r="C6011" s="15">
        <v>6.0777729999999996</v>
      </c>
    </row>
    <row r="6012" spans="1:3" ht="12.95" customHeight="1" x14ac:dyDescent="0.2">
      <c r="A6012" s="9">
        <v>41437</v>
      </c>
      <c r="B6012" s="2">
        <v>7.5111140000000001</v>
      </c>
      <c r="C6012" s="15">
        <v>6.0976730000000003</v>
      </c>
    </row>
    <row r="6013" spans="1:3" ht="12.95" customHeight="1" x14ac:dyDescent="0.2">
      <c r="A6013" s="9">
        <v>41438</v>
      </c>
      <c r="B6013" s="2">
        <v>7.5011190000000001</v>
      </c>
      <c r="C6013" s="15">
        <v>6.0930220000000004</v>
      </c>
    </row>
    <row r="6014" spans="1:3" ht="12.95" customHeight="1" x14ac:dyDescent="0.2">
      <c r="A6014" s="9">
        <v>41439</v>
      </c>
      <c r="B6014" s="2">
        <v>7.4814189999999998</v>
      </c>
      <c r="C6014" s="15">
        <v>6.0943459999999998</v>
      </c>
    </row>
    <row r="6015" spans="1:3" ht="12.95" customHeight="1" x14ac:dyDescent="0.2">
      <c r="A6015" s="9">
        <v>41440</v>
      </c>
      <c r="B6015" s="2">
        <v>7.4722309999999998</v>
      </c>
      <c r="C6015" s="15">
        <v>6.0670919999999997</v>
      </c>
    </row>
    <row r="6016" spans="1:3" ht="12.95" customHeight="1" x14ac:dyDescent="0.2">
      <c r="A6016" s="9">
        <v>41441</v>
      </c>
      <c r="B6016" s="2">
        <v>7.4722309999999998</v>
      </c>
      <c r="C6016" s="15">
        <v>6.0670919999999997</v>
      </c>
    </row>
    <row r="6017" spans="1:3" ht="12.95" customHeight="1" x14ac:dyDescent="0.2">
      <c r="A6017" s="9">
        <v>41442</v>
      </c>
      <c r="B6017" s="2">
        <v>7.4722309999999998</v>
      </c>
      <c r="C6017" s="15">
        <v>6.0670919999999997</v>
      </c>
    </row>
    <row r="6018" spans="1:3" ht="12.95" customHeight="1" x14ac:dyDescent="0.2">
      <c r="A6018" s="9">
        <v>41443</v>
      </c>
      <c r="B6018" s="2">
        <v>7.4661819999999999</v>
      </c>
      <c r="C6018" s="15">
        <v>6.0626730000000002</v>
      </c>
    </row>
    <row r="6019" spans="1:3" ht="12.95" customHeight="1" x14ac:dyDescent="0.2">
      <c r="A6019" s="9">
        <v>41444</v>
      </c>
      <c r="B6019" s="2">
        <v>7.4609930000000002</v>
      </c>
      <c r="C6019" s="15">
        <v>6.063383</v>
      </c>
    </row>
    <row r="6020" spans="1:3" ht="12.95" customHeight="1" x14ac:dyDescent="0.2">
      <c r="A6020" s="9">
        <v>41445</v>
      </c>
      <c r="B6020" s="2">
        <v>7.4770070000000004</v>
      </c>
      <c r="C6020" s="15">
        <v>6.0655530000000004</v>
      </c>
    </row>
    <row r="6021" spans="1:3" ht="12.95" customHeight="1" x14ac:dyDescent="0.2">
      <c r="A6021" s="9">
        <v>41446</v>
      </c>
      <c r="B6021" s="2">
        <v>7.475155</v>
      </c>
      <c r="C6021" s="15">
        <v>6.0610999999999997</v>
      </c>
    </row>
    <row r="6022" spans="1:3" ht="12.95" customHeight="1" x14ac:dyDescent="0.2">
      <c r="A6022" s="9">
        <v>41447</v>
      </c>
      <c r="B6022" s="2">
        <v>7.4836210000000003</v>
      </c>
      <c r="C6022" s="15">
        <v>6.1006119999999999</v>
      </c>
    </row>
    <row r="6023" spans="1:3" ht="12.95" customHeight="1" x14ac:dyDescent="0.2">
      <c r="A6023" s="9">
        <v>41448</v>
      </c>
      <c r="B6023" s="2">
        <v>7.4836210000000003</v>
      </c>
      <c r="C6023" s="15">
        <v>6.1006119999999999</v>
      </c>
    </row>
    <row r="6024" spans="1:3" ht="12.95" customHeight="1" x14ac:dyDescent="0.2">
      <c r="A6024" s="9">
        <v>41449</v>
      </c>
      <c r="B6024" s="2">
        <v>7.4836210000000003</v>
      </c>
      <c r="C6024" s="15">
        <v>6.1006119999999999</v>
      </c>
    </row>
    <row r="6025" spans="1:3" ht="12.95" customHeight="1" x14ac:dyDescent="0.2">
      <c r="A6025" s="9">
        <v>41450</v>
      </c>
      <c r="B6025" s="2">
        <v>7.4838180000000003</v>
      </c>
      <c r="C6025" s="15">
        <v>6.1102369999999997</v>
      </c>
    </row>
    <row r="6026" spans="1:3" ht="12.95" customHeight="1" x14ac:dyDescent="0.2">
      <c r="A6026" s="9">
        <v>41451</v>
      </c>
      <c r="B6026" s="2">
        <v>7.4838180000000003</v>
      </c>
      <c r="C6026" s="15">
        <v>6.1102369999999997</v>
      </c>
    </row>
    <row r="6027" spans="1:3" ht="12.95" customHeight="1" x14ac:dyDescent="0.2">
      <c r="A6027" s="9">
        <v>41452</v>
      </c>
      <c r="B6027" s="2">
        <v>7.480639</v>
      </c>
      <c r="C6027" s="15">
        <v>6.1036549999999998</v>
      </c>
    </row>
    <row r="6028" spans="1:3" ht="12.95" customHeight="1" x14ac:dyDescent="0.2">
      <c r="A6028" s="9">
        <v>41453</v>
      </c>
      <c r="B6028" s="2">
        <v>7.4608049999999997</v>
      </c>
      <c r="C6028" s="15">
        <v>6.0622449999999999</v>
      </c>
    </row>
    <row r="6029" spans="1:3" ht="12.95" customHeight="1" x14ac:dyDescent="0.2">
      <c r="A6029" s="9">
        <v>41454</v>
      </c>
      <c r="B6029" s="2">
        <v>7.4513439999999997</v>
      </c>
      <c r="C6029" s="15">
        <v>6.0354320000000001</v>
      </c>
    </row>
    <row r="6030" spans="1:3" ht="12.95" customHeight="1" x14ac:dyDescent="0.2">
      <c r="A6030" s="9">
        <v>41455</v>
      </c>
      <c r="B6030" s="2">
        <v>7.4513439999999997</v>
      </c>
      <c r="C6030" s="15">
        <v>6.0354320000000001</v>
      </c>
    </row>
    <row r="6031" spans="1:3" ht="12.95" customHeight="1" x14ac:dyDescent="0.2">
      <c r="A6031" s="9">
        <v>41456</v>
      </c>
      <c r="B6031" s="2">
        <v>7.4513439999999997</v>
      </c>
      <c r="C6031" s="15">
        <v>6.0354320000000001</v>
      </c>
    </row>
    <row r="6032" spans="1:3" ht="12.95" customHeight="1" x14ac:dyDescent="0.2">
      <c r="A6032" s="9">
        <v>41457</v>
      </c>
      <c r="B6032" s="2">
        <v>7.4510610000000002</v>
      </c>
      <c r="C6032" s="15">
        <v>6.0405850000000001</v>
      </c>
    </row>
    <row r="6033" spans="1:3" ht="12.95" customHeight="1" x14ac:dyDescent="0.2">
      <c r="A6033" s="9">
        <v>41458</v>
      </c>
      <c r="B6033" s="2">
        <v>7.4437920000000002</v>
      </c>
      <c r="C6033" s="15">
        <v>6.03078</v>
      </c>
    </row>
    <row r="6034" spans="1:3" ht="12.95" customHeight="1" x14ac:dyDescent="0.2">
      <c r="A6034" s="9">
        <v>41459</v>
      </c>
      <c r="B6034" s="2">
        <v>7.4448179999999997</v>
      </c>
      <c r="C6034" s="15">
        <v>6.0526980000000004</v>
      </c>
    </row>
    <row r="6035" spans="1:3" ht="12.95" customHeight="1" x14ac:dyDescent="0.2">
      <c r="A6035" s="9">
        <v>41460</v>
      </c>
      <c r="B6035" s="2">
        <v>7.4605649999999999</v>
      </c>
      <c r="C6035" s="15">
        <v>6.0522150000000003</v>
      </c>
    </row>
    <row r="6036" spans="1:3" ht="12.95" customHeight="1" x14ac:dyDescent="0.2">
      <c r="A6036" s="9">
        <v>41461</v>
      </c>
      <c r="B6036" s="2">
        <v>7.4813039999999997</v>
      </c>
      <c r="C6036" s="15">
        <v>6.0562649999999998</v>
      </c>
    </row>
    <row r="6037" spans="1:3" ht="12.95" customHeight="1" x14ac:dyDescent="0.2">
      <c r="A6037" s="9">
        <v>41462</v>
      </c>
      <c r="B6037" s="2">
        <v>7.4813039999999997</v>
      </c>
      <c r="C6037" s="15">
        <v>6.0562649999999998</v>
      </c>
    </row>
    <row r="6038" spans="1:3" ht="12.95" customHeight="1" x14ac:dyDescent="0.2">
      <c r="A6038" s="9">
        <v>41463</v>
      </c>
      <c r="B6038" s="2">
        <v>7.4813039999999997</v>
      </c>
      <c r="C6038" s="15">
        <v>6.0562649999999998</v>
      </c>
    </row>
    <row r="6039" spans="1:3" ht="12.95" customHeight="1" x14ac:dyDescent="0.2">
      <c r="A6039" s="9">
        <v>41464</v>
      </c>
      <c r="B6039" s="2">
        <v>7.4874229999999997</v>
      </c>
      <c r="C6039" s="15">
        <v>6.044581</v>
      </c>
    </row>
    <row r="6040" spans="1:3" ht="12.95" customHeight="1" x14ac:dyDescent="0.2">
      <c r="A6040" s="9">
        <v>41465</v>
      </c>
      <c r="B6040" s="2">
        <v>7.4913059999999998</v>
      </c>
      <c r="C6040" s="15">
        <v>6.0175970000000003</v>
      </c>
    </row>
    <row r="6041" spans="1:3" ht="12.95" customHeight="1" x14ac:dyDescent="0.2">
      <c r="A6041" s="9">
        <v>41466</v>
      </c>
      <c r="B6041" s="2">
        <v>7.5191660000000002</v>
      </c>
      <c r="C6041" s="15">
        <v>6.0540789999999998</v>
      </c>
    </row>
    <row r="6042" spans="1:3" ht="12.95" customHeight="1" x14ac:dyDescent="0.2">
      <c r="A6042" s="9">
        <v>41467</v>
      </c>
      <c r="B6042" s="2">
        <v>7.5227690000000003</v>
      </c>
      <c r="C6042" s="15">
        <v>6.0696859999999999</v>
      </c>
    </row>
    <row r="6043" spans="1:3" ht="12.95" customHeight="1" x14ac:dyDescent="0.2">
      <c r="A6043" s="9">
        <v>41468</v>
      </c>
      <c r="B6043" s="2">
        <v>7.5383899999999997</v>
      </c>
      <c r="C6043" s="15">
        <v>6.0827809999999998</v>
      </c>
    </row>
    <row r="6044" spans="1:3" ht="12.95" customHeight="1" x14ac:dyDescent="0.2">
      <c r="A6044" s="9">
        <v>41469</v>
      </c>
      <c r="B6044" s="2">
        <v>7.5383899999999997</v>
      </c>
      <c r="C6044" s="15">
        <v>6.0827809999999998</v>
      </c>
    </row>
    <row r="6045" spans="1:3" ht="12.95" customHeight="1" x14ac:dyDescent="0.2">
      <c r="A6045" s="9">
        <v>41470</v>
      </c>
      <c r="B6045" s="2">
        <v>7.5383899999999997</v>
      </c>
      <c r="C6045" s="15">
        <v>6.0827809999999998</v>
      </c>
    </row>
    <row r="6046" spans="1:3" ht="12.95" customHeight="1" x14ac:dyDescent="0.2">
      <c r="A6046" s="9">
        <v>41471</v>
      </c>
      <c r="B6046" s="2">
        <v>7.5300950000000002</v>
      </c>
      <c r="C6046" s="15">
        <v>6.08345</v>
      </c>
    </row>
    <row r="6047" spans="1:3" ht="12.95" customHeight="1" x14ac:dyDescent="0.2">
      <c r="A6047" s="9">
        <v>41472</v>
      </c>
      <c r="B6047" s="2">
        <v>7.517601</v>
      </c>
      <c r="C6047" s="15">
        <v>6.0709039999999996</v>
      </c>
    </row>
    <row r="6048" spans="1:3" ht="12.95" customHeight="1" x14ac:dyDescent="0.2">
      <c r="A6048" s="9">
        <v>41473</v>
      </c>
      <c r="B6048" s="2">
        <v>7.5221260000000001</v>
      </c>
      <c r="C6048" s="15">
        <v>6.095726</v>
      </c>
    </row>
    <row r="6049" spans="1:3" ht="12.95" customHeight="1" x14ac:dyDescent="0.2">
      <c r="A6049" s="9">
        <v>41474</v>
      </c>
      <c r="B6049" s="2">
        <v>7.5090300000000001</v>
      </c>
      <c r="C6049" s="15">
        <v>6.0723190000000002</v>
      </c>
    </row>
    <row r="6050" spans="1:3" ht="12.95" customHeight="1" x14ac:dyDescent="0.2">
      <c r="A6050" s="9">
        <v>41475</v>
      </c>
      <c r="B6050" s="2">
        <v>7.5054639999999999</v>
      </c>
      <c r="C6050" s="15">
        <v>6.068454</v>
      </c>
    </row>
    <row r="6051" spans="1:3" ht="12.95" customHeight="1" x14ac:dyDescent="0.2">
      <c r="A6051" s="9">
        <v>41476</v>
      </c>
      <c r="B6051" s="2">
        <v>7.5054639999999999</v>
      </c>
      <c r="C6051" s="15">
        <v>6.068454</v>
      </c>
    </row>
    <row r="6052" spans="1:3" ht="12.95" customHeight="1" x14ac:dyDescent="0.2">
      <c r="A6052" s="9">
        <v>41477</v>
      </c>
      <c r="B6052" s="2">
        <v>7.5054639999999999</v>
      </c>
      <c r="C6052" s="15">
        <v>6.068454</v>
      </c>
    </row>
    <row r="6053" spans="1:3" ht="12.95" customHeight="1" x14ac:dyDescent="0.2">
      <c r="A6053" s="9">
        <v>41478</v>
      </c>
      <c r="B6053" s="2">
        <v>7.5123009999999999</v>
      </c>
      <c r="C6053" s="15">
        <v>6.0749639999999996</v>
      </c>
    </row>
    <row r="6054" spans="1:3" ht="12.95" customHeight="1" x14ac:dyDescent="0.2">
      <c r="A6054" s="9">
        <v>41479</v>
      </c>
      <c r="B6054" s="2">
        <v>7.5018570000000002</v>
      </c>
      <c r="C6054" s="15">
        <v>6.0630870000000003</v>
      </c>
    </row>
    <row r="6055" spans="1:3" ht="12.95" customHeight="1" x14ac:dyDescent="0.2">
      <c r="A6055" s="9">
        <v>41480</v>
      </c>
      <c r="B6055" s="2">
        <v>7.5000869999999997</v>
      </c>
      <c r="C6055" s="15">
        <v>6.0567609999999998</v>
      </c>
    </row>
    <row r="6056" spans="1:3" ht="12.95" customHeight="1" x14ac:dyDescent="0.2">
      <c r="A6056" s="9">
        <v>41481</v>
      </c>
      <c r="B6056" s="2">
        <v>7.4954400000000003</v>
      </c>
      <c r="C6056" s="15">
        <v>6.0598590000000003</v>
      </c>
    </row>
    <row r="6057" spans="1:3" ht="12.95" customHeight="1" x14ac:dyDescent="0.2">
      <c r="A6057" s="9">
        <v>41482</v>
      </c>
      <c r="B6057" s="2">
        <v>7.4875499999999997</v>
      </c>
      <c r="C6057" s="15">
        <v>6.0681979999999998</v>
      </c>
    </row>
    <row r="6058" spans="1:3" ht="12.95" customHeight="1" x14ac:dyDescent="0.2">
      <c r="A6058" s="9">
        <v>41483</v>
      </c>
      <c r="B6058" s="2">
        <v>7.4875499999999997</v>
      </c>
      <c r="C6058" s="15">
        <v>6.0681979999999998</v>
      </c>
    </row>
    <row r="6059" spans="1:3" ht="12.95" customHeight="1" x14ac:dyDescent="0.2">
      <c r="A6059" s="9">
        <v>41484</v>
      </c>
      <c r="B6059" s="2">
        <v>7.4875499999999997</v>
      </c>
      <c r="C6059" s="15">
        <v>6.0681979999999998</v>
      </c>
    </row>
    <row r="6060" spans="1:3" ht="12.95" customHeight="1" x14ac:dyDescent="0.2">
      <c r="A6060" s="9">
        <v>41485</v>
      </c>
      <c r="B6060" s="2">
        <v>7.5010180000000002</v>
      </c>
      <c r="C6060" s="15">
        <v>6.0840439999999996</v>
      </c>
    </row>
    <row r="6061" spans="1:3" ht="12.95" customHeight="1" x14ac:dyDescent="0.2">
      <c r="A6061" s="9">
        <v>41486</v>
      </c>
      <c r="B6061" s="2">
        <v>7.4900710000000004</v>
      </c>
      <c r="C6061" s="15">
        <v>6.0717179999999997</v>
      </c>
    </row>
    <row r="6062" spans="1:3" ht="12.95" customHeight="1" x14ac:dyDescent="0.2">
      <c r="A6062" s="9">
        <v>41487</v>
      </c>
      <c r="B6062" s="2">
        <v>7.4972519999999996</v>
      </c>
      <c r="C6062" s="15">
        <v>6.0913649999999997</v>
      </c>
    </row>
    <row r="6063" spans="1:3" ht="12.95" customHeight="1" x14ac:dyDescent="0.2">
      <c r="A6063" s="9">
        <v>41488</v>
      </c>
      <c r="B6063" s="2">
        <v>7.5000470000000004</v>
      </c>
      <c r="C6063" s="15">
        <v>6.0867120000000003</v>
      </c>
    </row>
    <row r="6064" spans="1:3" ht="12.95" customHeight="1" x14ac:dyDescent="0.2">
      <c r="A6064" s="9">
        <v>41489</v>
      </c>
      <c r="B6064" s="2">
        <v>7.506767</v>
      </c>
      <c r="C6064" s="15">
        <v>6.0621549999999997</v>
      </c>
    </row>
    <row r="6065" spans="1:3" ht="12.95" customHeight="1" x14ac:dyDescent="0.2">
      <c r="A6065" s="9">
        <v>41490</v>
      </c>
      <c r="B6065" s="2">
        <v>7.506767</v>
      </c>
      <c r="C6065" s="15">
        <v>6.0621549999999997</v>
      </c>
    </row>
    <row r="6066" spans="1:3" ht="12.95" customHeight="1" x14ac:dyDescent="0.2">
      <c r="A6066" s="9">
        <v>41491</v>
      </c>
      <c r="B6066" s="2">
        <v>7.506767</v>
      </c>
      <c r="C6066" s="15">
        <v>6.0621549999999997</v>
      </c>
    </row>
    <row r="6067" spans="1:3" ht="12.95" customHeight="1" x14ac:dyDescent="0.2">
      <c r="A6067" s="9">
        <v>41492</v>
      </c>
      <c r="B6067" s="2">
        <v>7.506767</v>
      </c>
      <c r="C6067" s="15">
        <v>6.0621549999999997</v>
      </c>
    </row>
    <row r="6068" spans="1:3" ht="12.95" customHeight="1" x14ac:dyDescent="0.2">
      <c r="A6068" s="9">
        <v>41493</v>
      </c>
      <c r="B6068" s="2">
        <v>7.5102609999999999</v>
      </c>
      <c r="C6068" s="15">
        <v>6.1039180000000002</v>
      </c>
    </row>
    <row r="6069" spans="1:3" ht="12.95" customHeight="1" x14ac:dyDescent="0.2">
      <c r="A6069" s="9">
        <v>41494</v>
      </c>
      <c r="B6069" s="2">
        <v>7.5033630000000002</v>
      </c>
      <c r="C6069" s="15">
        <v>6.0933599999999997</v>
      </c>
    </row>
    <row r="6070" spans="1:3" ht="12.95" customHeight="1" x14ac:dyDescent="0.2">
      <c r="A6070" s="9">
        <v>41495</v>
      </c>
      <c r="B6070" s="2">
        <v>7.4983630000000003</v>
      </c>
      <c r="C6070" s="15">
        <v>6.0982130000000003</v>
      </c>
    </row>
    <row r="6071" spans="1:3" ht="12.95" customHeight="1" x14ac:dyDescent="0.2">
      <c r="A6071" s="9">
        <v>41496</v>
      </c>
      <c r="B6071" s="2">
        <v>7.4964620000000002</v>
      </c>
      <c r="C6071" s="15">
        <v>6.0877549999999996</v>
      </c>
    </row>
    <row r="6072" spans="1:3" ht="12.95" customHeight="1" x14ac:dyDescent="0.2">
      <c r="A6072" s="9">
        <v>41497</v>
      </c>
      <c r="B6072" s="2">
        <v>7.4964620000000002</v>
      </c>
      <c r="C6072" s="15">
        <v>6.0877549999999996</v>
      </c>
    </row>
    <row r="6073" spans="1:3" ht="12.95" customHeight="1" x14ac:dyDescent="0.2">
      <c r="A6073" s="9">
        <v>41498</v>
      </c>
      <c r="B6073" s="2">
        <v>7.4964620000000002</v>
      </c>
      <c r="C6073" s="15">
        <v>6.0877549999999996</v>
      </c>
    </row>
    <row r="6074" spans="1:3" ht="12.95" customHeight="1" x14ac:dyDescent="0.2">
      <c r="A6074" s="9">
        <v>41499</v>
      </c>
      <c r="B6074" s="2">
        <v>7.5031109999999996</v>
      </c>
      <c r="C6074" s="15">
        <v>6.0891989999999998</v>
      </c>
    </row>
    <row r="6075" spans="1:3" ht="12.95" customHeight="1" x14ac:dyDescent="0.2">
      <c r="A6075" s="9">
        <v>41500</v>
      </c>
      <c r="B6075" s="2">
        <v>7.5139360000000002</v>
      </c>
      <c r="C6075" s="15">
        <v>6.087116</v>
      </c>
    </row>
    <row r="6076" spans="1:3" ht="12.95" customHeight="1" x14ac:dyDescent="0.2">
      <c r="A6076" s="9">
        <v>41501</v>
      </c>
      <c r="B6076" s="2">
        <v>7.5294860000000003</v>
      </c>
      <c r="C6076" s="15">
        <v>6.0662960000000004</v>
      </c>
    </row>
    <row r="6077" spans="1:3" ht="12.95" customHeight="1" x14ac:dyDescent="0.2">
      <c r="A6077" s="9">
        <v>41502</v>
      </c>
      <c r="B6077" s="2">
        <v>7.5294860000000003</v>
      </c>
      <c r="C6077" s="15">
        <v>6.0662960000000004</v>
      </c>
    </row>
    <row r="6078" spans="1:3" ht="12.95" customHeight="1" x14ac:dyDescent="0.2">
      <c r="A6078" s="9">
        <v>41503</v>
      </c>
      <c r="B6078" s="2">
        <v>7.5284880000000003</v>
      </c>
      <c r="C6078" s="15">
        <v>6.0895320000000002</v>
      </c>
    </row>
    <row r="6079" spans="1:3" ht="12.95" customHeight="1" x14ac:dyDescent="0.2">
      <c r="A6079" s="9">
        <v>41504</v>
      </c>
      <c r="B6079" s="2">
        <v>7.5284880000000003</v>
      </c>
      <c r="C6079" s="15">
        <v>6.0895320000000002</v>
      </c>
    </row>
    <row r="6080" spans="1:3" ht="12.95" customHeight="1" x14ac:dyDescent="0.2">
      <c r="A6080" s="9">
        <v>41505</v>
      </c>
      <c r="B6080" s="2">
        <v>7.5284880000000003</v>
      </c>
      <c r="C6080" s="15">
        <v>6.0895320000000002</v>
      </c>
    </row>
    <row r="6081" spans="1:3" ht="12.95" customHeight="1" x14ac:dyDescent="0.2">
      <c r="A6081" s="9">
        <v>41506</v>
      </c>
      <c r="B6081" s="2">
        <v>7.5269820000000003</v>
      </c>
      <c r="C6081" s="15">
        <v>6.0927490000000004</v>
      </c>
    </row>
    <row r="6082" spans="1:3" ht="12.95" customHeight="1" x14ac:dyDescent="0.2">
      <c r="A6082" s="9">
        <v>41507</v>
      </c>
      <c r="B6082" s="2">
        <v>7.5292450000000004</v>
      </c>
      <c r="C6082" s="15">
        <v>6.1109039999999997</v>
      </c>
    </row>
    <row r="6083" spans="1:3" ht="12.95" customHeight="1" x14ac:dyDescent="0.2">
      <c r="A6083" s="9">
        <v>41508</v>
      </c>
      <c r="B6083" s="2">
        <v>7.5305229999999996</v>
      </c>
      <c r="C6083" s="15">
        <v>6.1183969999999999</v>
      </c>
    </row>
    <row r="6084" spans="1:3" ht="12.95" customHeight="1" x14ac:dyDescent="0.2">
      <c r="A6084" s="9">
        <v>41509</v>
      </c>
      <c r="B6084" s="2">
        <v>7.5350250000000001</v>
      </c>
      <c r="C6084" s="15">
        <v>6.1056840000000001</v>
      </c>
    </row>
    <row r="6085" spans="1:3" ht="12.95" customHeight="1" x14ac:dyDescent="0.2">
      <c r="A6085" s="9">
        <v>41510</v>
      </c>
      <c r="B6085" s="2">
        <v>7.5365409999999997</v>
      </c>
      <c r="C6085" s="15">
        <v>6.0999930000000004</v>
      </c>
    </row>
    <row r="6086" spans="1:3" ht="12.95" customHeight="1" x14ac:dyDescent="0.2">
      <c r="A6086" s="9">
        <v>41511</v>
      </c>
      <c r="B6086" s="2">
        <v>7.5365409999999997</v>
      </c>
      <c r="C6086" s="15">
        <v>6.0999930000000004</v>
      </c>
    </row>
    <row r="6087" spans="1:3" ht="12.95" customHeight="1" x14ac:dyDescent="0.2">
      <c r="A6087" s="9">
        <v>41512</v>
      </c>
      <c r="B6087" s="2">
        <v>7.5365409999999997</v>
      </c>
      <c r="C6087" s="15">
        <v>6.0999930000000004</v>
      </c>
    </row>
    <row r="6088" spans="1:3" ht="12.95" customHeight="1" x14ac:dyDescent="0.2">
      <c r="A6088" s="9">
        <v>41513</v>
      </c>
      <c r="B6088" s="2">
        <v>7.5441539999999998</v>
      </c>
      <c r="C6088" s="15">
        <v>6.1096159999999999</v>
      </c>
    </row>
    <row r="6089" spans="1:3" ht="12.95" customHeight="1" x14ac:dyDescent="0.2">
      <c r="A6089" s="9">
        <v>41514</v>
      </c>
      <c r="B6089" s="2">
        <v>7.5396479999999997</v>
      </c>
      <c r="C6089" s="15">
        <v>6.1307919999999996</v>
      </c>
    </row>
    <row r="6090" spans="1:3" ht="12.95" customHeight="1" x14ac:dyDescent="0.2">
      <c r="A6090" s="9">
        <v>41515</v>
      </c>
      <c r="B6090" s="2">
        <v>7.5461850000000004</v>
      </c>
      <c r="C6090" s="15">
        <v>6.144101</v>
      </c>
    </row>
    <row r="6091" spans="1:3" ht="12.95" customHeight="1" x14ac:dyDescent="0.2">
      <c r="A6091" s="9">
        <v>41516</v>
      </c>
      <c r="B6091" s="2">
        <v>7.5512300000000003</v>
      </c>
      <c r="C6091" s="15">
        <v>6.1342239999999997</v>
      </c>
    </row>
    <row r="6092" spans="1:3" ht="12.95" customHeight="1" x14ac:dyDescent="0.2">
      <c r="A6092" s="9">
        <v>41517</v>
      </c>
      <c r="B6092" s="2">
        <v>7.5538910000000001</v>
      </c>
      <c r="C6092" s="15">
        <v>6.129912</v>
      </c>
    </row>
    <row r="6093" spans="1:3" ht="12.95" customHeight="1" x14ac:dyDescent="0.2">
      <c r="A6093" s="9">
        <v>41518</v>
      </c>
      <c r="B6093" s="2">
        <v>7.5538910000000001</v>
      </c>
      <c r="C6093" s="15">
        <v>6.129912</v>
      </c>
    </row>
    <row r="6094" spans="1:3" ht="12.95" customHeight="1" x14ac:dyDescent="0.2">
      <c r="A6094" s="9">
        <v>41519</v>
      </c>
      <c r="B6094" s="2">
        <v>7.5538910000000001</v>
      </c>
      <c r="C6094" s="15">
        <v>6.129912</v>
      </c>
    </row>
    <row r="6095" spans="1:3" ht="12.95" customHeight="1" x14ac:dyDescent="0.2">
      <c r="A6095" s="9">
        <v>41520</v>
      </c>
      <c r="B6095" s="2">
        <v>7.5634170000000003</v>
      </c>
      <c r="C6095" s="15">
        <v>6.1406320000000001</v>
      </c>
    </row>
    <row r="6096" spans="1:3" ht="12.95" customHeight="1" x14ac:dyDescent="0.2">
      <c r="A6096" s="9">
        <v>41521</v>
      </c>
      <c r="B6096" s="2">
        <v>7.5626139999999999</v>
      </c>
      <c r="C6096" s="15">
        <v>6.1384850000000002</v>
      </c>
    </row>
    <row r="6097" spans="1:3" ht="12.95" customHeight="1" x14ac:dyDescent="0.2">
      <c r="A6097" s="9">
        <v>41522</v>
      </c>
      <c r="B6097" s="2">
        <v>7.5692430000000002</v>
      </c>
      <c r="C6097" s="15">
        <v>6.1363950000000003</v>
      </c>
    </row>
    <row r="6098" spans="1:3" ht="12.95" customHeight="1" x14ac:dyDescent="0.2">
      <c r="A6098" s="9">
        <v>41523</v>
      </c>
      <c r="B6098" s="2">
        <v>7.5760730000000001</v>
      </c>
      <c r="C6098" s="15">
        <v>6.1186179999999997</v>
      </c>
    </row>
    <row r="6099" spans="1:3" ht="12.95" customHeight="1" x14ac:dyDescent="0.2">
      <c r="A6099" s="9">
        <v>41524</v>
      </c>
      <c r="B6099" s="2">
        <v>7.573607</v>
      </c>
      <c r="C6099" s="15">
        <v>6.1141579999999998</v>
      </c>
    </row>
    <row r="6100" spans="1:3" ht="12.95" customHeight="1" x14ac:dyDescent="0.2">
      <c r="A6100" s="9">
        <v>41525</v>
      </c>
      <c r="B6100" s="2">
        <v>7.573607</v>
      </c>
      <c r="C6100" s="15">
        <v>6.1141579999999998</v>
      </c>
    </row>
    <row r="6101" spans="1:3" ht="12.95" customHeight="1" x14ac:dyDescent="0.2">
      <c r="A6101" s="9">
        <v>41526</v>
      </c>
      <c r="B6101" s="2">
        <v>7.573607</v>
      </c>
      <c r="C6101" s="15">
        <v>6.1141579999999998</v>
      </c>
    </row>
    <row r="6102" spans="1:3" ht="12.95" customHeight="1" x14ac:dyDescent="0.2">
      <c r="A6102" s="9">
        <v>41527</v>
      </c>
      <c r="B6102" s="2">
        <v>7.5782410000000002</v>
      </c>
      <c r="C6102" s="15">
        <v>6.133248</v>
      </c>
    </row>
    <row r="6103" spans="1:3" ht="12.95" customHeight="1" x14ac:dyDescent="0.2">
      <c r="A6103" s="9">
        <v>41528</v>
      </c>
      <c r="B6103" s="2">
        <v>7.5847639999999998</v>
      </c>
      <c r="C6103" s="15">
        <v>6.1320750000000004</v>
      </c>
    </row>
    <row r="6104" spans="1:3" ht="12.95" customHeight="1" x14ac:dyDescent="0.2">
      <c r="A6104" s="9">
        <v>41529</v>
      </c>
      <c r="B6104" s="2">
        <v>7.5840680000000003</v>
      </c>
      <c r="C6104" s="15">
        <v>6.1216140000000001</v>
      </c>
    </row>
    <row r="6105" spans="1:3" ht="12.95" customHeight="1" x14ac:dyDescent="0.2">
      <c r="A6105" s="9">
        <v>41530</v>
      </c>
      <c r="B6105" s="2">
        <v>7.5795539999999999</v>
      </c>
      <c r="C6105" s="15">
        <v>6.1263769999999997</v>
      </c>
    </row>
    <row r="6106" spans="1:3" ht="12.95" customHeight="1" x14ac:dyDescent="0.2">
      <c r="A6106" s="9">
        <v>41531</v>
      </c>
      <c r="B6106" s="2">
        <v>7.581569</v>
      </c>
      <c r="C6106" s="15">
        <v>6.1250359999999997</v>
      </c>
    </row>
    <row r="6107" spans="1:3" ht="12.95" customHeight="1" x14ac:dyDescent="0.2">
      <c r="A6107" s="9">
        <v>41532</v>
      </c>
      <c r="B6107" s="2">
        <v>7.581569</v>
      </c>
      <c r="C6107" s="15">
        <v>6.1250359999999997</v>
      </c>
    </row>
    <row r="6108" spans="1:3" ht="12.95" customHeight="1" x14ac:dyDescent="0.2">
      <c r="A6108" s="9">
        <v>41533</v>
      </c>
      <c r="B6108" s="2">
        <v>7.581569</v>
      </c>
      <c r="C6108" s="15">
        <v>6.1250359999999997</v>
      </c>
    </row>
    <row r="6109" spans="1:3" ht="12.95" customHeight="1" x14ac:dyDescent="0.2">
      <c r="A6109" s="9">
        <v>41534</v>
      </c>
      <c r="B6109" s="2">
        <v>7.5774970000000001</v>
      </c>
      <c r="C6109" s="15">
        <v>6.125705</v>
      </c>
    </row>
    <row r="6110" spans="1:3" ht="12.95" customHeight="1" x14ac:dyDescent="0.2">
      <c r="A6110" s="9">
        <v>41535</v>
      </c>
      <c r="B6110" s="2">
        <v>7.5827499999999999</v>
      </c>
      <c r="C6110" s="15">
        <v>6.1294560000000002</v>
      </c>
    </row>
    <row r="6111" spans="1:3" ht="12.95" customHeight="1" x14ac:dyDescent="0.2">
      <c r="A6111" s="9">
        <v>41536</v>
      </c>
      <c r="B6111" s="2">
        <v>7.60311</v>
      </c>
      <c r="C6111" s="15">
        <v>6.1503880000000004</v>
      </c>
    </row>
    <row r="6112" spans="1:3" ht="12.95" customHeight="1" x14ac:dyDescent="0.2">
      <c r="A6112" s="9">
        <v>41537</v>
      </c>
      <c r="B6112" s="2">
        <v>7.6045410000000002</v>
      </c>
      <c r="C6112" s="15">
        <v>6.1660110000000001</v>
      </c>
    </row>
    <row r="6113" spans="1:3" ht="12.95" customHeight="1" x14ac:dyDescent="0.2">
      <c r="A6113" s="9">
        <v>41538</v>
      </c>
      <c r="B6113" s="2">
        <v>7.6057069999999998</v>
      </c>
      <c r="C6113" s="15">
        <v>6.1749669999999997</v>
      </c>
    </row>
    <row r="6114" spans="1:3" ht="12.95" customHeight="1" x14ac:dyDescent="0.2">
      <c r="A6114" s="9">
        <v>41539</v>
      </c>
      <c r="B6114" s="2">
        <v>7.6057069999999998</v>
      </c>
      <c r="C6114" s="15">
        <v>6.1749669999999997</v>
      </c>
    </row>
    <row r="6115" spans="1:3" ht="12.95" customHeight="1" x14ac:dyDescent="0.2">
      <c r="A6115" s="9">
        <v>41540</v>
      </c>
      <c r="B6115" s="2">
        <v>7.6057069999999998</v>
      </c>
      <c r="C6115" s="15">
        <v>6.1749669999999997</v>
      </c>
    </row>
    <row r="6116" spans="1:3" ht="12.95" customHeight="1" x14ac:dyDescent="0.2">
      <c r="A6116" s="9">
        <v>41541</v>
      </c>
      <c r="B6116" s="2">
        <v>7.6054779999999997</v>
      </c>
      <c r="C6116" s="15">
        <v>6.1702729999999999</v>
      </c>
    </row>
    <row r="6117" spans="1:3" ht="12.95" customHeight="1" x14ac:dyDescent="0.2">
      <c r="A6117" s="9">
        <v>41542</v>
      </c>
      <c r="B6117" s="2">
        <v>7.6090419999999996</v>
      </c>
      <c r="C6117" s="15">
        <v>6.1897359999999999</v>
      </c>
    </row>
    <row r="6118" spans="1:3" ht="12.95" customHeight="1" x14ac:dyDescent="0.2">
      <c r="A6118" s="9">
        <v>41543</v>
      </c>
      <c r="B6118" s="2">
        <v>7.6134240000000002</v>
      </c>
      <c r="C6118" s="15">
        <v>6.1877630000000003</v>
      </c>
    </row>
    <row r="6119" spans="1:3" ht="12.95" customHeight="1" x14ac:dyDescent="0.2">
      <c r="A6119" s="9">
        <v>41544</v>
      </c>
      <c r="B6119" s="2">
        <v>7.6111060000000004</v>
      </c>
      <c r="C6119" s="15">
        <v>6.1919180000000003</v>
      </c>
    </row>
    <row r="6120" spans="1:3" ht="12.95" customHeight="1" x14ac:dyDescent="0.2">
      <c r="A6120" s="9">
        <v>41545</v>
      </c>
      <c r="B6120" s="2">
        <v>7.6115930000000001</v>
      </c>
      <c r="C6120" s="15">
        <v>6.2105030000000001</v>
      </c>
    </row>
    <row r="6121" spans="1:3" ht="12.95" customHeight="1" x14ac:dyDescent="0.2">
      <c r="A6121" s="9">
        <v>41546</v>
      </c>
      <c r="B6121" s="2">
        <v>7.6115930000000001</v>
      </c>
      <c r="C6121" s="15">
        <v>6.2105030000000001</v>
      </c>
    </row>
    <row r="6122" spans="1:3" ht="12.95" customHeight="1" x14ac:dyDescent="0.2">
      <c r="A6122" s="9">
        <v>41547</v>
      </c>
      <c r="B6122" s="2">
        <v>7.6115930000000001</v>
      </c>
      <c r="C6122" s="15">
        <v>6.2105030000000001</v>
      </c>
    </row>
    <row r="6123" spans="1:3" ht="12.95" customHeight="1" x14ac:dyDescent="0.2">
      <c r="A6123" s="9">
        <v>41548</v>
      </c>
      <c r="B6123" s="2">
        <v>7.6084949999999996</v>
      </c>
      <c r="C6123" s="15">
        <v>6.2283030000000004</v>
      </c>
    </row>
    <row r="6124" spans="1:3" ht="12.95" customHeight="1" x14ac:dyDescent="0.2">
      <c r="A6124" s="9">
        <v>41549</v>
      </c>
      <c r="B6124" s="2">
        <v>7.6077260000000004</v>
      </c>
      <c r="C6124" s="15">
        <v>6.2119099999999996</v>
      </c>
    </row>
    <row r="6125" spans="1:3" ht="12.95" customHeight="1" x14ac:dyDescent="0.2">
      <c r="A6125" s="9">
        <v>41550</v>
      </c>
      <c r="B6125" s="2">
        <v>7.6101169999999998</v>
      </c>
      <c r="C6125" s="15">
        <v>6.217924</v>
      </c>
    </row>
    <row r="6126" spans="1:3" ht="12.95" customHeight="1" x14ac:dyDescent="0.2">
      <c r="A6126" s="9">
        <v>41551</v>
      </c>
      <c r="B6126" s="2">
        <v>7.6137699999999997</v>
      </c>
      <c r="C6126" s="15">
        <v>6.2087339999999998</v>
      </c>
    </row>
    <row r="6127" spans="1:3" ht="12.95" customHeight="1" x14ac:dyDescent="0.2">
      <c r="A6127" s="9">
        <v>41552</v>
      </c>
      <c r="B6127" s="2">
        <v>7.6197189999999999</v>
      </c>
      <c r="C6127" s="15">
        <v>6.2151050000000003</v>
      </c>
    </row>
    <row r="6128" spans="1:3" ht="12.95" customHeight="1" x14ac:dyDescent="0.2">
      <c r="A6128" s="9">
        <v>41553</v>
      </c>
      <c r="B6128" s="2">
        <v>7.6197189999999999</v>
      </c>
      <c r="C6128" s="15">
        <v>6.2151050000000003</v>
      </c>
    </row>
    <row r="6129" spans="1:3" ht="12.95" customHeight="1" x14ac:dyDescent="0.2">
      <c r="A6129" s="9">
        <v>41554</v>
      </c>
      <c r="B6129" s="2">
        <v>7.6197189999999999</v>
      </c>
      <c r="C6129" s="15">
        <v>6.2151050000000003</v>
      </c>
    </row>
    <row r="6130" spans="1:3" ht="12.95" customHeight="1" x14ac:dyDescent="0.2">
      <c r="A6130" s="9">
        <v>41555</v>
      </c>
      <c r="B6130" s="2">
        <v>7.6183339999999999</v>
      </c>
      <c r="C6130" s="15">
        <v>6.2149890000000001</v>
      </c>
    </row>
    <row r="6131" spans="1:3" ht="12.95" customHeight="1" x14ac:dyDescent="0.2">
      <c r="A6131" s="9">
        <v>41556</v>
      </c>
      <c r="B6131" s="2">
        <v>7.6183339999999999</v>
      </c>
      <c r="C6131" s="15">
        <v>6.2149890000000001</v>
      </c>
    </row>
    <row r="6132" spans="1:3" ht="12.95" customHeight="1" x14ac:dyDescent="0.2">
      <c r="A6132" s="9">
        <v>41557</v>
      </c>
      <c r="B6132" s="2">
        <v>7.6200809999999999</v>
      </c>
      <c r="C6132" s="15">
        <v>6.1921670000000004</v>
      </c>
    </row>
    <row r="6133" spans="1:3" ht="12.95" customHeight="1" x14ac:dyDescent="0.2">
      <c r="A6133" s="9">
        <v>41558</v>
      </c>
      <c r="B6133" s="2">
        <v>7.6157339999999998</v>
      </c>
      <c r="C6133" s="15">
        <v>6.1836099999999998</v>
      </c>
    </row>
    <row r="6134" spans="1:3" ht="12.95" customHeight="1" x14ac:dyDescent="0.2">
      <c r="A6134" s="9">
        <v>41559</v>
      </c>
      <c r="B6134" s="2">
        <v>7.6073630000000003</v>
      </c>
      <c r="C6134" s="15">
        <v>6.1753090000000004</v>
      </c>
    </row>
    <row r="6135" spans="1:3" ht="12.95" customHeight="1" x14ac:dyDescent="0.2">
      <c r="A6135" s="9">
        <v>41560</v>
      </c>
      <c r="B6135" s="2">
        <v>7.6073630000000003</v>
      </c>
      <c r="C6135" s="15">
        <v>6.1753090000000004</v>
      </c>
    </row>
    <row r="6136" spans="1:3" ht="12.95" customHeight="1" x14ac:dyDescent="0.2">
      <c r="A6136" s="9">
        <v>41561</v>
      </c>
      <c r="B6136" s="2">
        <v>7.6073630000000003</v>
      </c>
      <c r="C6136" s="15">
        <v>6.1753090000000004</v>
      </c>
    </row>
    <row r="6137" spans="1:3" ht="12.95" customHeight="1" x14ac:dyDescent="0.2">
      <c r="A6137" s="9">
        <v>41562</v>
      </c>
      <c r="B6137" s="2">
        <v>7.6027610000000001</v>
      </c>
      <c r="C6137" s="15">
        <v>6.163068</v>
      </c>
    </row>
    <row r="6138" spans="1:3" ht="12.95" customHeight="1" x14ac:dyDescent="0.2">
      <c r="A6138" s="9">
        <v>41563</v>
      </c>
      <c r="B6138" s="17">
        <v>7.6068090000000002</v>
      </c>
      <c r="C6138" s="18">
        <v>6.1528830000000001</v>
      </c>
    </row>
    <row r="6139" spans="1:3" ht="12.95" customHeight="1" x14ac:dyDescent="0.2">
      <c r="A6139" s="9">
        <v>41564</v>
      </c>
      <c r="B6139" s="17">
        <v>7.6153170000000001</v>
      </c>
      <c r="C6139" s="18">
        <v>6.169746</v>
      </c>
    </row>
    <row r="6140" spans="1:3" ht="12.95" customHeight="1" x14ac:dyDescent="0.2">
      <c r="A6140" s="9">
        <v>41565</v>
      </c>
      <c r="B6140" s="17">
        <v>7.6189270000000002</v>
      </c>
      <c r="C6140" s="18">
        <v>6.1801810000000001</v>
      </c>
    </row>
    <row r="6141" spans="1:3" ht="12.95" customHeight="1" x14ac:dyDescent="0.2">
      <c r="A6141" s="9">
        <v>41566</v>
      </c>
      <c r="B6141" s="17">
        <v>7.6163280000000002</v>
      </c>
      <c r="C6141" s="18">
        <v>6.1685660000000002</v>
      </c>
    </row>
    <row r="6142" spans="1:3" ht="12.95" customHeight="1" x14ac:dyDescent="0.2">
      <c r="A6142" s="9">
        <v>41567</v>
      </c>
      <c r="B6142" s="17">
        <v>7.6163280000000002</v>
      </c>
      <c r="C6142" s="18">
        <v>6.1685660000000002</v>
      </c>
    </row>
    <row r="6143" spans="1:3" ht="12.95" customHeight="1" x14ac:dyDescent="0.2">
      <c r="A6143" s="9">
        <v>41568</v>
      </c>
      <c r="B6143" s="17">
        <v>7.6163280000000002</v>
      </c>
      <c r="C6143" s="18">
        <v>6.1685660000000002</v>
      </c>
    </row>
    <row r="6144" spans="1:3" ht="12.95" customHeight="1" x14ac:dyDescent="0.2">
      <c r="A6144" s="9">
        <v>41569</v>
      </c>
      <c r="B6144" s="17">
        <v>7.6124700000000001</v>
      </c>
      <c r="C6144" s="18">
        <v>6.1619479999999998</v>
      </c>
    </row>
    <row r="6145" spans="1:3" ht="12.95" customHeight="1" x14ac:dyDescent="0.2">
      <c r="A6145" s="9">
        <v>41570</v>
      </c>
      <c r="B6145" s="17">
        <v>7.6142700000000003</v>
      </c>
      <c r="C6145" s="18">
        <v>6.1654010000000001</v>
      </c>
    </row>
    <row r="6146" spans="1:3" ht="12.95" customHeight="1" x14ac:dyDescent="0.2">
      <c r="A6146" s="9">
        <v>41571</v>
      </c>
      <c r="B6146" s="17">
        <v>7.6124039999999997</v>
      </c>
      <c r="C6146" s="18">
        <v>6.1819100000000002</v>
      </c>
    </row>
    <row r="6147" spans="1:3" ht="12.95" customHeight="1" x14ac:dyDescent="0.2">
      <c r="A6147" s="9">
        <v>41572</v>
      </c>
      <c r="B6147" s="17">
        <v>7.6112140000000004</v>
      </c>
      <c r="C6147" s="18">
        <v>6.1889849999999997</v>
      </c>
    </row>
    <row r="6148" spans="1:3" ht="12.95" customHeight="1" x14ac:dyDescent="0.2">
      <c r="A6148" s="9">
        <v>41573</v>
      </c>
      <c r="B6148" s="17">
        <v>7.6212569999999999</v>
      </c>
      <c r="C6148" s="18">
        <v>6.1790640000000003</v>
      </c>
    </row>
    <row r="6149" spans="1:3" ht="12.95" customHeight="1" x14ac:dyDescent="0.2">
      <c r="A6149" s="9">
        <v>41574</v>
      </c>
      <c r="B6149" s="17">
        <v>7.6212569999999999</v>
      </c>
      <c r="C6149" s="18">
        <v>6.1790640000000003</v>
      </c>
    </row>
    <row r="6150" spans="1:3" ht="12.95" customHeight="1" x14ac:dyDescent="0.2">
      <c r="A6150" s="9">
        <v>41575</v>
      </c>
      <c r="B6150" s="17">
        <v>7.6212569999999999</v>
      </c>
      <c r="C6150" s="18">
        <v>6.1790640000000003</v>
      </c>
    </row>
    <row r="6151" spans="1:3" ht="12.95" customHeight="1" x14ac:dyDescent="0.2">
      <c r="A6151" s="9">
        <v>41576</v>
      </c>
      <c r="B6151" s="17">
        <v>7.6218399999999997</v>
      </c>
      <c r="C6151" s="18">
        <v>6.176031</v>
      </c>
    </row>
    <row r="6152" spans="1:3" ht="12.95" customHeight="1" x14ac:dyDescent="0.2">
      <c r="A6152" s="9">
        <v>41577</v>
      </c>
      <c r="B6152" s="17">
        <v>7.62242</v>
      </c>
      <c r="C6152" s="18">
        <v>6.1715</v>
      </c>
    </row>
    <row r="6153" spans="1:3" ht="12.95" customHeight="1" x14ac:dyDescent="0.2">
      <c r="A6153" s="9">
        <v>41578</v>
      </c>
      <c r="B6153" s="17">
        <v>7.6198589999999999</v>
      </c>
      <c r="C6153" s="18">
        <v>6.168927</v>
      </c>
    </row>
    <row r="6154" spans="1:3" ht="12.95" customHeight="1" x14ac:dyDescent="0.2">
      <c r="A6154" s="9">
        <v>41579</v>
      </c>
      <c r="B6154" s="17">
        <v>7.614554</v>
      </c>
      <c r="C6154" s="18">
        <v>6.1741299999999999</v>
      </c>
    </row>
    <row r="6155" spans="1:3" ht="12.95" customHeight="1" x14ac:dyDescent="0.2">
      <c r="A6155" s="9">
        <v>41580</v>
      </c>
      <c r="B6155" s="17">
        <v>7.614554</v>
      </c>
      <c r="C6155" s="18">
        <v>6.1741299999999999</v>
      </c>
    </row>
    <row r="6156" spans="1:3" ht="12.95" customHeight="1" x14ac:dyDescent="0.2">
      <c r="A6156" s="9">
        <v>41581</v>
      </c>
      <c r="B6156" s="17">
        <v>7.614554</v>
      </c>
      <c r="C6156" s="18">
        <v>6.1741299999999999</v>
      </c>
    </row>
    <row r="6157" spans="1:3" ht="12.95" customHeight="1" x14ac:dyDescent="0.2">
      <c r="A6157" s="9">
        <v>41582</v>
      </c>
      <c r="B6157" s="17">
        <v>7.614554</v>
      </c>
      <c r="C6157" s="18">
        <v>6.1741299999999999</v>
      </c>
    </row>
    <row r="6158" spans="1:3" ht="12.95" customHeight="1" x14ac:dyDescent="0.2">
      <c r="A6158" s="9">
        <v>41583</v>
      </c>
      <c r="B6158" s="17">
        <v>7.6144189999999998</v>
      </c>
      <c r="C6158" s="18">
        <v>6.1820399999999998</v>
      </c>
    </row>
    <row r="6159" spans="1:3" ht="12.95" customHeight="1" x14ac:dyDescent="0.2">
      <c r="A6159" s="9">
        <v>41584</v>
      </c>
      <c r="B6159" s="17">
        <v>7.613836</v>
      </c>
      <c r="C6159" s="18">
        <v>6.1906140000000001</v>
      </c>
    </row>
    <row r="6160" spans="1:3" ht="12.95" customHeight="1" x14ac:dyDescent="0.2">
      <c r="A6160" s="9">
        <v>41585</v>
      </c>
      <c r="B6160" s="17">
        <v>7.6167809999999996</v>
      </c>
      <c r="C6160" s="18">
        <v>6.1824519999999996</v>
      </c>
    </row>
    <row r="6161" spans="1:3" ht="12.95" customHeight="1" x14ac:dyDescent="0.2">
      <c r="A6161" s="9">
        <v>41586</v>
      </c>
      <c r="B6161" s="17">
        <v>7.6192799999999998</v>
      </c>
      <c r="C6161" s="18">
        <v>6.1784629999999998</v>
      </c>
    </row>
    <row r="6162" spans="1:3" ht="12.95" customHeight="1" x14ac:dyDescent="0.2">
      <c r="A6162" s="9">
        <v>41587</v>
      </c>
      <c r="B6162" s="17">
        <v>7.62392</v>
      </c>
      <c r="C6162" s="18">
        <v>6.1973010000000004</v>
      </c>
    </row>
    <row r="6163" spans="1:3" ht="12.95" customHeight="1" x14ac:dyDescent="0.2">
      <c r="A6163" s="9">
        <v>41588</v>
      </c>
      <c r="B6163" s="17">
        <v>7.62392</v>
      </c>
      <c r="C6163" s="18">
        <v>6.1973010000000004</v>
      </c>
    </row>
    <row r="6164" spans="1:3" ht="12.95" customHeight="1" x14ac:dyDescent="0.2">
      <c r="A6164" s="9">
        <v>41589</v>
      </c>
      <c r="B6164" s="17">
        <v>7.62392</v>
      </c>
      <c r="C6164" s="18">
        <v>6.1973010000000004</v>
      </c>
    </row>
    <row r="6165" spans="1:3" ht="12.95" customHeight="1" x14ac:dyDescent="0.2">
      <c r="A6165" s="9">
        <v>41590</v>
      </c>
      <c r="B6165" s="17">
        <v>7.6215820000000001</v>
      </c>
      <c r="C6165" s="18">
        <v>6.1853449999999999</v>
      </c>
    </row>
    <row r="6166" spans="1:3" ht="12.95" customHeight="1" x14ac:dyDescent="0.2">
      <c r="A6166" s="9">
        <v>41591</v>
      </c>
      <c r="B6166" s="17">
        <v>7.6196060000000001</v>
      </c>
      <c r="C6166" s="18">
        <v>6.1822359999999996</v>
      </c>
    </row>
    <row r="6167" spans="1:3" ht="12.95" customHeight="1" x14ac:dyDescent="0.2">
      <c r="A6167" s="9">
        <v>41592</v>
      </c>
      <c r="B6167" s="17">
        <v>7.617089</v>
      </c>
      <c r="C6167" s="18">
        <v>6.1837059999999999</v>
      </c>
    </row>
    <row r="6168" spans="1:3" ht="12.95" customHeight="1" x14ac:dyDescent="0.2">
      <c r="A6168" s="9">
        <v>41593</v>
      </c>
      <c r="B6168" s="17">
        <v>7.6206950000000004</v>
      </c>
      <c r="C6168" s="18">
        <v>6.1816149999999999</v>
      </c>
    </row>
    <row r="6169" spans="1:3" ht="12.95" customHeight="1" x14ac:dyDescent="0.2">
      <c r="A6169" s="9">
        <v>41594</v>
      </c>
      <c r="B6169" s="17">
        <v>7.6208729999999996</v>
      </c>
      <c r="C6169" s="18">
        <v>6.1717469999999999</v>
      </c>
    </row>
    <row r="6170" spans="1:3" ht="12.95" customHeight="1" x14ac:dyDescent="0.2">
      <c r="A6170" s="9">
        <v>41595</v>
      </c>
      <c r="B6170" s="17">
        <v>7.6208729999999996</v>
      </c>
      <c r="C6170" s="18">
        <v>6.1717469999999999</v>
      </c>
    </row>
    <row r="6171" spans="1:3" ht="12.95" customHeight="1" x14ac:dyDescent="0.2">
      <c r="A6171" s="9">
        <v>41596</v>
      </c>
      <c r="B6171" s="17">
        <v>7.6208729999999996</v>
      </c>
      <c r="C6171" s="18">
        <v>6.1717469999999999</v>
      </c>
    </row>
    <row r="6172" spans="1:3" ht="12.95" customHeight="1" x14ac:dyDescent="0.2">
      <c r="A6172" s="9">
        <v>41597</v>
      </c>
      <c r="B6172" s="17">
        <v>7.6252050000000002</v>
      </c>
      <c r="C6172" s="18">
        <v>6.1847719999999997</v>
      </c>
    </row>
    <row r="6173" spans="1:3" ht="12.95" customHeight="1" x14ac:dyDescent="0.2">
      <c r="A6173" s="9">
        <v>41598</v>
      </c>
      <c r="B6173" s="17">
        <v>7.6296889999999999</v>
      </c>
      <c r="C6173" s="18">
        <v>6.1864020000000002</v>
      </c>
    </row>
    <row r="6174" spans="1:3" ht="12.95" customHeight="1" x14ac:dyDescent="0.2">
      <c r="A6174" s="9">
        <v>41599</v>
      </c>
      <c r="B6174" s="17">
        <v>7.6383340000000004</v>
      </c>
      <c r="C6174" s="18">
        <v>6.2019599999999997</v>
      </c>
    </row>
    <row r="6175" spans="1:3" ht="12.95" customHeight="1" x14ac:dyDescent="0.2">
      <c r="A6175" s="9">
        <v>41600</v>
      </c>
      <c r="B6175" s="17">
        <v>7.6388910000000001</v>
      </c>
      <c r="C6175" s="18">
        <v>6.1998949999999997</v>
      </c>
    </row>
    <row r="6176" spans="1:3" ht="12.95" customHeight="1" x14ac:dyDescent="0.2">
      <c r="A6176" s="9">
        <v>41601</v>
      </c>
      <c r="B6176" s="17">
        <v>7.6497999999999999</v>
      </c>
      <c r="C6176" s="18">
        <v>6.2163170000000001</v>
      </c>
    </row>
    <row r="6177" spans="1:3" ht="12.95" customHeight="1" x14ac:dyDescent="0.2">
      <c r="A6177" s="9">
        <v>41602</v>
      </c>
      <c r="B6177" s="17">
        <v>7.6497999999999999</v>
      </c>
      <c r="C6177" s="18">
        <v>6.2163170000000001</v>
      </c>
    </row>
    <row r="6178" spans="1:3" ht="12.95" customHeight="1" x14ac:dyDescent="0.2">
      <c r="A6178" s="9">
        <v>41603</v>
      </c>
      <c r="B6178" s="17">
        <v>7.6497999999999999</v>
      </c>
      <c r="C6178" s="18">
        <v>6.2163170000000001</v>
      </c>
    </row>
    <row r="6179" spans="1:3" ht="12.95" customHeight="1" x14ac:dyDescent="0.2">
      <c r="A6179" s="9">
        <v>41604</v>
      </c>
      <c r="B6179" s="17">
        <v>7.6449280000000002</v>
      </c>
      <c r="C6179" s="18">
        <v>6.2148830000000004</v>
      </c>
    </row>
    <row r="6180" spans="1:3" ht="12.95" customHeight="1" x14ac:dyDescent="0.2">
      <c r="A6180" s="9">
        <v>41605</v>
      </c>
      <c r="B6180" s="17">
        <v>7.6406739999999997</v>
      </c>
      <c r="C6180" s="18">
        <v>6.2033560000000003</v>
      </c>
    </row>
    <row r="6181" spans="1:3" ht="12.95" customHeight="1" x14ac:dyDescent="0.2">
      <c r="A6181" s="9">
        <v>41606</v>
      </c>
      <c r="B6181" s="17">
        <v>7.6408430000000003</v>
      </c>
      <c r="C6181" s="18">
        <v>6.2100479999999996</v>
      </c>
    </row>
    <row r="6182" spans="1:3" ht="12.95" customHeight="1" x14ac:dyDescent="0.2">
      <c r="A6182" s="9">
        <v>41607</v>
      </c>
      <c r="B6182" s="17">
        <v>7.642601</v>
      </c>
      <c r="C6182" s="18">
        <v>6.2079449999999996</v>
      </c>
    </row>
    <row r="6183" spans="1:3" ht="12.95" customHeight="1" x14ac:dyDescent="0.2">
      <c r="A6183" s="9">
        <v>41608</v>
      </c>
      <c r="B6183" s="17">
        <v>7.6308150000000001</v>
      </c>
      <c r="C6183" s="18">
        <v>6.1983709999999999</v>
      </c>
    </row>
    <row r="6184" spans="1:3" ht="12.95" customHeight="1" x14ac:dyDescent="0.2">
      <c r="A6184" s="9">
        <v>41609</v>
      </c>
      <c r="B6184" s="17">
        <v>7.6308150000000001</v>
      </c>
      <c r="C6184" s="18">
        <v>6.1983709999999999</v>
      </c>
    </row>
    <row r="6185" spans="1:3" ht="12.95" customHeight="1" x14ac:dyDescent="0.2">
      <c r="A6185" s="9">
        <v>41610</v>
      </c>
      <c r="B6185" s="17">
        <v>7.6308150000000001</v>
      </c>
      <c r="C6185" s="18">
        <v>6.1983709999999999</v>
      </c>
    </row>
    <row r="6186" spans="1:3" ht="12.95" customHeight="1" x14ac:dyDescent="0.2">
      <c r="A6186" s="9">
        <v>41611</v>
      </c>
      <c r="B6186" s="17">
        <v>7.6336310000000003</v>
      </c>
      <c r="C6186" s="18">
        <v>6.1981409999999997</v>
      </c>
    </row>
    <row r="6187" spans="1:3" ht="12.95" customHeight="1" x14ac:dyDescent="0.2">
      <c r="A6187" s="9">
        <v>41612</v>
      </c>
      <c r="B6187" s="17">
        <v>7.6268929999999999</v>
      </c>
      <c r="C6187" s="18">
        <v>6.2052659999999999</v>
      </c>
    </row>
    <row r="6188" spans="1:3" ht="12.95" customHeight="1" x14ac:dyDescent="0.2">
      <c r="A6188" s="9">
        <v>41613</v>
      </c>
      <c r="B6188" s="17">
        <v>7.6301439999999996</v>
      </c>
      <c r="C6188" s="18">
        <v>6.2129659999999998</v>
      </c>
    </row>
    <row r="6189" spans="1:3" ht="12.95" customHeight="1" x14ac:dyDescent="0.2">
      <c r="A6189" s="9">
        <v>41614</v>
      </c>
      <c r="B6189" s="17">
        <v>7.6354319999999998</v>
      </c>
      <c r="C6189" s="18">
        <v>6.2269059999999996</v>
      </c>
    </row>
    <row r="6190" spans="1:3" ht="12.95" customHeight="1" x14ac:dyDescent="0.2">
      <c r="A6190" s="9">
        <v>41615</v>
      </c>
      <c r="B6190" s="17">
        <v>7.6356640000000002</v>
      </c>
      <c r="C6190" s="18">
        <v>6.2347219999999997</v>
      </c>
    </row>
    <row r="6191" spans="1:3" ht="12.95" customHeight="1" x14ac:dyDescent="0.2">
      <c r="A6191" s="9">
        <v>41616</v>
      </c>
      <c r="B6191" s="17">
        <v>7.6356640000000002</v>
      </c>
      <c r="C6191" s="18">
        <v>6.2347219999999997</v>
      </c>
    </row>
    <row r="6192" spans="1:3" ht="12.95" customHeight="1" x14ac:dyDescent="0.2">
      <c r="A6192" s="9">
        <v>41617</v>
      </c>
      <c r="B6192" s="17">
        <v>7.6356640000000002</v>
      </c>
      <c r="C6192" s="18">
        <v>6.2347219999999997</v>
      </c>
    </row>
    <row r="6193" spans="1:3" ht="12.95" customHeight="1" x14ac:dyDescent="0.2">
      <c r="A6193" s="9">
        <v>41618</v>
      </c>
      <c r="B6193" s="17">
        <v>7.6259269999999999</v>
      </c>
      <c r="C6193" s="18">
        <v>6.2323690000000003</v>
      </c>
    </row>
    <row r="6194" spans="1:3" ht="12.95" customHeight="1" x14ac:dyDescent="0.2">
      <c r="A6194" s="9">
        <v>41619</v>
      </c>
      <c r="B6194" s="17">
        <v>7.6389880000000003</v>
      </c>
      <c r="C6194" s="18">
        <v>6.2466169999999996</v>
      </c>
    </row>
    <row r="6195" spans="1:3" ht="12.95" customHeight="1" x14ac:dyDescent="0.2">
      <c r="A6195" s="9">
        <v>41620</v>
      </c>
      <c r="B6195" s="17">
        <v>7.6383700000000001</v>
      </c>
      <c r="C6195" s="18">
        <v>6.2537830000000003</v>
      </c>
    </row>
    <row r="6196" spans="1:3" ht="12.95" customHeight="1" x14ac:dyDescent="0.2">
      <c r="A6196" s="9">
        <v>41621</v>
      </c>
      <c r="B6196" s="17">
        <v>7.6400519999999998</v>
      </c>
      <c r="C6196" s="18">
        <v>6.2531119999999998</v>
      </c>
    </row>
    <row r="6197" spans="1:3" ht="12.95" customHeight="1" x14ac:dyDescent="0.2">
      <c r="A6197" s="9">
        <v>41622</v>
      </c>
      <c r="B6197" s="17">
        <v>7.6379190000000001</v>
      </c>
      <c r="C6197" s="18">
        <v>6.2477869999999998</v>
      </c>
    </row>
    <row r="6198" spans="1:3" ht="12.95" customHeight="1" x14ac:dyDescent="0.2">
      <c r="A6198" s="9">
        <v>41623</v>
      </c>
      <c r="B6198" s="17">
        <v>7.6379190000000001</v>
      </c>
      <c r="C6198" s="18">
        <v>6.2477869999999998</v>
      </c>
    </row>
    <row r="6199" spans="1:3" ht="12.95" customHeight="1" x14ac:dyDescent="0.2">
      <c r="A6199" s="9">
        <v>41624</v>
      </c>
      <c r="B6199" s="17">
        <v>7.6379190000000001</v>
      </c>
      <c r="C6199" s="18">
        <v>6.2477869999999998</v>
      </c>
    </row>
    <row r="6200" spans="1:3" ht="12.95" customHeight="1" x14ac:dyDescent="0.2">
      <c r="A6200" s="9">
        <v>41625</v>
      </c>
      <c r="B6200" s="17">
        <v>7.6330359999999997</v>
      </c>
      <c r="C6200" s="18">
        <v>6.2540240000000002</v>
      </c>
    </row>
    <row r="6201" spans="1:3" ht="12.95" customHeight="1" x14ac:dyDescent="0.2">
      <c r="A6201" s="9">
        <v>41626</v>
      </c>
      <c r="B6201" s="17">
        <v>7.6270660000000001</v>
      </c>
      <c r="C6201" s="18">
        <v>6.2455499999999997</v>
      </c>
    </row>
    <row r="6202" spans="1:3" ht="12.95" customHeight="1" x14ac:dyDescent="0.2">
      <c r="A6202" s="9">
        <v>41627</v>
      </c>
      <c r="B6202" s="17">
        <v>7.6293030000000002</v>
      </c>
      <c r="C6202" s="18">
        <v>6.2438029999999998</v>
      </c>
    </row>
    <row r="6203" spans="1:3" ht="12.95" customHeight="1" x14ac:dyDescent="0.2">
      <c r="A6203" s="9">
        <v>41628</v>
      </c>
      <c r="B6203" s="17">
        <v>7.6295089999999997</v>
      </c>
      <c r="C6203" s="18">
        <v>6.2332590000000003</v>
      </c>
    </row>
    <row r="6204" spans="1:3" ht="12.95" customHeight="1" x14ac:dyDescent="0.2">
      <c r="A6204" s="9">
        <v>41629</v>
      </c>
      <c r="B6204" s="17">
        <v>7.631697</v>
      </c>
      <c r="C6204" s="18">
        <v>6.2238600000000002</v>
      </c>
    </row>
    <row r="6205" spans="1:3" ht="12.95" customHeight="1" x14ac:dyDescent="0.2">
      <c r="A6205" s="9">
        <v>41630</v>
      </c>
      <c r="B6205" s="17">
        <v>7.631697</v>
      </c>
      <c r="C6205" s="18">
        <v>6.2238600000000002</v>
      </c>
    </row>
    <row r="6206" spans="1:3" ht="12.95" customHeight="1" x14ac:dyDescent="0.2">
      <c r="A6206" s="9">
        <v>41631</v>
      </c>
      <c r="B6206" s="17">
        <v>7.631697</v>
      </c>
      <c r="C6206" s="18">
        <v>6.2238600000000002</v>
      </c>
    </row>
    <row r="6207" spans="1:3" ht="12.95" customHeight="1" x14ac:dyDescent="0.2">
      <c r="A6207" s="9">
        <v>41632</v>
      </c>
      <c r="B6207" s="17">
        <v>7.6336279999999999</v>
      </c>
      <c r="C6207" s="18">
        <v>6.2279739999999997</v>
      </c>
    </row>
    <row r="6208" spans="1:3" ht="12.95" customHeight="1" x14ac:dyDescent="0.2">
      <c r="A6208" s="9">
        <v>41633</v>
      </c>
      <c r="B6208" s="17">
        <v>7.6336279999999999</v>
      </c>
      <c r="C6208" s="18">
        <v>6.2279739999999997</v>
      </c>
    </row>
    <row r="6209" spans="1:3" ht="12.95" customHeight="1" x14ac:dyDescent="0.2">
      <c r="A6209" s="9">
        <v>41634</v>
      </c>
      <c r="B6209" s="17">
        <v>7.6336279999999999</v>
      </c>
      <c r="C6209" s="18">
        <v>6.2279739999999997</v>
      </c>
    </row>
    <row r="6210" spans="1:3" ht="12.95" customHeight="1" x14ac:dyDescent="0.2">
      <c r="A6210" s="9">
        <v>41635</v>
      </c>
      <c r="B6210" s="17">
        <v>7.6336279999999999</v>
      </c>
      <c r="C6210" s="18">
        <v>6.2279739999999997</v>
      </c>
    </row>
    <row r="6211" spans="1:3" ht="12.95" customHeight="1" x14ac:dyDescent="0.2">
      <c r="A6211" s="9">
        <v>41636</v>
      </c>
      <c r="B6211" s="17">
        <v>7.6331579999999999</v>
      </c>
      <c r="C6211" s="18">
        <v>6.2336939999999998</v>
      </c>
    </row>
    <row r="6212" spans="1:3" ht="12.95" customHeight="1" x14ac:dyDescent="0.2">
      <c r="A6212" s="9">
        <v>41637</v>
      </c>
      <c r="B6212" s="17">
        <v>7.6331579999999999</v>
      </c>
      <c r="C6212" s="18">
        <v>6.2336939999999998</v>
      </c>
    </row>
    <row r="6213" spans="1:3" ht="12.95" customHeight="1" x14ac:dyDescent="0.2">
      <c r="A6213" s="9">
        <v>41638</v>
      </c>
      <c r="B6213" s="17">
        <v>7.6331579999999999</v>
      </c>
      <c r="C6213" s="18">
        <v>6.2336939999999998</v>
      </c>
    </row>
    <row r="6214" spans="1:3" ht="12.95" customHeight="1" x14ac:dyDescent="0.2">
      <c r="A6214" s="9">
        <v>41639</v>
      </c>
      <c r="B6214" s="17">
        <v>7.6376429999999997</v>
      </c>
      <c r="C6214" s="18">
        <v>6.2317580000000001</v>
      </c>
    </row>
    <row r="6215" spans="1:3" ht="12.95" customHeight="1" x14ac:dyDescent="0.2">
      <c r="A6215" s="9">
        <v>41640</v>
      </c>
      <c r="B6215" s="17">
        <v>7.6272599999999997</v>
      </c>
      <c r="C6215" s="18">
        <v>6.2182130000000004</v>
      </c>
    </row>
    <row r="6216" spans="1:3" ht="12.95" customHeight="1" x14ac:dyDescent="0.2">
      <c r="A6216" s="9">
        <v>41641</v>
      </c>
      <c r="B6216" s="17">
        <v>7.6272599999999997</v>
      </c>
      <c r="C6216" s="18">
        <v>6.2182130000000004</v>
      </c>
    </row>
    <row r="6217" spans="1:3" ht="12.95" customHeight="1" x14ac:dyDescent="0.2">
      <c r="A6217" s="9">
        <v>41642</v>
      </c>
      <c r="B6217" s="17">
        <v>7.6223359999999998</v>
      </c>
      <c r="C6217" s="18">
        <v>6.1950070000000004</v>
      </c>
    </row>
    <row r="6218" spans="1:3" ht="12.95" customHeight="1" x14ac:dyDescent="0.2">
      <c r="A6218" s="9">
        <v>41643</v>
      </c>
      <c r="B6218" s="17">
        <v>7.6265049999999999</v>
      </c>
      <c r="C6218" s="18">
        <v>6.2039410000000004</v>
      </c>
    </row>
    <row r="6219" spans="1:3" ht="12.95" customHeight="1" x14ac:dyDescent="0.2">
      <c r="A6219" s="9">
        <v>41644</v>
      </c>
      <c r="B6219" s="17">
        <v>7.6265049999999999</v>
      </c>
      <c r="C6219" s="18">
        <v>6.2039410000000004</v>
      </c>
    </row>
    <row r="6220" spans="1:3" ht="12.95" customHeight="1" x14ac:dyDescent="0.2">
      <c r="A6220" s="9">
        <v>41645</v>
      </c>
      <c r="B6220" s="17">
        <v>7.6265049999999999</v>
      </c>
      <c r="C6220" s="18">
        <v>6.2039410000000004</v>
      </c>
    </row>
    <row r="6221" spans="1:3" ht="12.95" customHeight="1" x14ac:dyDescent="0.2">
      <c r="A6221" s="9">
        <v>41646</v>
      </c>
      <c r="B6221" s="17">
        <v>7.6265049999999999</v>
      </c>
      <c r="C6221" s="18">
        <v>6.2039410000000004</v>
      </c>
    </row>
    <row r="6222" spans="1:3" ht="12.95" customHeight="1" x14ac:dyDescent="0.2">
      <c r="A6222" s="9">
        <v>41647</v>
      </c>
      <c r="B6222" s="17">
        <v>7.6248820000000004</v>
      </c>
      <c r="C6222" s="18">
        <v>6.1660050000000002</v>
      </c>
    </row>
    <row r="6223" spans="1:3" ht="12.95" customHeight="1" x14ac:dyDescent="0.2">
      <c r="A6223" s="9">
        <v>41648</v>
      </c>
      <c r="B6223" s="17">
        <v>7.6260519999999996</v>
      </c>
      <c r="C6223" s="18">
        <v>6.163462</v>
      </c>
    </row>
    <row r="6224" spans="1:3" ht="12.95" customHeight="1" x14ac:dyDescent="0.2">
      <c r="A6224" s="9">
        <v>41649</v>
      </c>
      <c r="B6224" s="17">
        <v>7.6253299999999999</v>
      </c>
      <c r="C6224" s="18">
        <v>6.1653700000000002</v>
      </c>
    </row>
    <row r="6225" spans="1:3" ht="12.95" customHeight="1" x14ac:dyDescent="0.2">
      <c r="A6225" s="9">
        <v>41650</v>
      </c>
      <c r="B6225" s="17">
        <v>7.6253849999999996</v>
      </c>
      <c r="C6225" s="18">
        <v>6.1784030000000003</v>
      </c>
    </row>
    <row r="6226" spans="1:3" ht="12.95" customHeight="1" x14ac:dyDescent="0.2">
      <c r="A6226" s="9">
        <v>41651</v>
      </c>
      <c r="B6226" s="17">
        <v>7.6253849999999996</v>
      </c>
      <c r="C6226" s="18">
        <v>6.1784030000000003</v>
      </c>
    </row>
    <row r="6227" spans="1:3" ht="12.95" customHeight="1" x14ac:dyDescent="0.2">
      <c r="A6227" s="9">
        <v>41652</v>
      </c>
      <c r="B6227" s="17">
        <v>7.6253849999999996</v>
      </c>
      <c r="C6227" s="18">
        <v>6.1784030000000003</v>
      </c>
    </row>
    <row r="6228" spans="1:3" ht="12.95" customHeight="1" x14ac:dyDescent="0.2">
      <c r="A6228" s="9">
        <v>41653</v>
      </c>
      <c r="B6228" s="17">
        <v>7.6256269999999997</v>
      </c>
      <c r="C6228" s="18">
        <v>6.1806020000000004</v>
      </c>
    </row>
    <row r="6229" spans="1:3" ht="12.95" customHeight="1" x14ac:dyDescent="0.2">
      <c r="A6229" s="9">
        <v>41654</v>
      </c>
      <c r="B6229" s="17">
        <v>7.6242650000000003</v>
      </c>
      <c r="C6229" s="18">
        <v>6.1810010000000002</v>
      </c>
    </row>
    <row r="6230" spans="1:3" ht="12.95" customHeight="1" x14ac:dyDescent="0.2">
      <c r="A6230" s="9">
        <v>41655</v>
      </c>
      <c r="B6230" s="17">
        <v>7.6262829999999999</v>
      </c>
      <c r="C6230" s="18">
        <v>6.172129</v>
      </c>
    </row>
    <row r="6231" spans="1:3" ht="12.95" customHeight="1" x14ac:dyDescent="0.2">
      <c r="A6231" s="9">
        <v>41656</v>
      </c>
      <c r="B6231" s="17">
        <v>7.6198899999999998</v>
      </c>
      <c r="C6231" s="18">
        <v>6.1654580000000001</v>
      </c>
    </row>
    <row r="6232" spans="1:3" ht="12.95" customHeight="1" x14ac:dyDescent="0.2">
      <c r="A6232" s="9">
        <v>41657</v>
      </c>
      <c r="B6232" s="17">
        <v>7.6215780000000004</v>
      </c>
      <c r="C6232" s="18">
        <v>6.1813279999999997</v>
      </c>
    </row>
    <row r="6233" spans="1:3" ht="12.95" customHeight="1" x14ac:dyDescent="0.2">
      <c r="A6233" s="9">
        <v>41658</v>
      </c>
      <c r="B6233" s="17">
        <v>7.6215780000000004</v>
      </c>
      <c r="C6233" s="18">
        <v>6.1813279999999997</v>
      </c>
    </row>
    <row r="6234" spans="1:3" ht="12.95" customHeight="1" x14ac:dyDescent="0.2">
      <c r="A6234" s="9">
        <v>41659</v>
      </c>
      <c r="B6234" s="17">
        <v>7.6215780000000004</v>
      </c>
      <c r="C6234" s="18">
        <v>6.1813279999999997</v>
      </c>
    </row>
    <row r="6235" spans="1:3" ht="12.95" customHeight="1" x14ac:dyDescent="0.2">
      <c r="A6235" s="9">
        <v>41660</v>
      </c>
      <c r="B6235" s="17">
        <v>7.6267810000000003</v>
      </c>
      <c r="C6235" s="18">
        <v>6.1840440000000001</v>
      </c>
    </row>
    <row r="6236" spans="1:3" ht="12.95" customHeight="1" x14ac:dyDescent="0.2">
      <c r="A6236" s="9">
        <v>41661</v>
      </c>
      <c r="B6236" s="17">
        <v>7.6269749999999998</v>
      </c>
      <c r="C6236" s="18">
        <v>6.1666999999999996</v>
      </c>
    </row>
    <row r="6237" spans="1:3" ht="12.95" customHeight="1" x14ac:dyDescent="0.2">
      <c r="A6237" s="9">
        <v>41662</v>
      </c>
      <c r="B6237" s="17">
        <v>7.6352500000000001</v>
      </c>
      <c r="C6237" s="18">
        <v>6.1853939999999996</v>
      </c>
    </row>
    <row r="6238" spans="1:3" ht="12.95" customHeight="1" x14ac:dyDescent="0.2">
      <c r="A6238" s="9">
        <v>41663</v>
      </c>
      <c r="B6238" s="17">
        <v>7.6351360000000001</v>
      </c>
      <c r="C6238" s="18">
        <v>6.1983569999999997</v>
      </c>
    </row>
    <row r="6239" spans="1:3" ht="12.95" customHeight="1" x14ac:dyDescent="0.2">
      <c r="A6239" s="9">
        <v>41664</v>
      </c>
      <c r="B6239" s="17">
        <v>7.6363640000000004</v>
      </c>
      <c r="C6239" s="18">
        <v>6.231732</v>
      </c>
    </row>
    <row r="6240" spans="1:3" ht="12.95" customHeight="1" x14ac:dyDescent="0.2">
      <c r="A6240" s="9">
        <v>41665</v>
      </c>
      <c r="B6240" s="17">
        <v>7.6363640000000004</v>
      </c>
      <c r="C6240" s="18">
        <v>6.231732</v>
      </c>
    </row>
    <row r="6241" spans="1:3" ht="12.95" customHeight="1" x14ac:dyDescent="0.2">
      <c r="A6241" s="9">
        <v>41666</v>
      </c>
      <c r="B6241" s="17">
        <v>7.6363640000000004</v>
      </c>
      <c r="C6241" s="18">
        <v>6.231732</v>
      </c>
    </row>
    <row r="6242" spans="1:3" ht="12.95" customHeight="1" x14ac:dyDescent="0.2">
      <c r="A6242" s="9">
        <v>41667</v>
      </c>
      <c r="B6242" s="17">
        <v>7.6424510000000003</v>
      </c>
      <c r="C6242" s="18">
        <v>6.2316140000000004</v>
      </c>
    </row>
    <row r="6243" spans="1:3" ht="12.95" customHeight="1" x14ac:dyDescent="0.2">
      <c r="A6243" s="9">
        <v>41668</v>
      </c>
      <c r="B6243" s="17">
        <v>7.642258</v>
      </c>
      <c r="C6243" s="18">
        <v>6.2273940000000003</v>
      </c>
    </row>
    <row r="6244" spans="1:3" ht="12.95" customHeight="1" x14ac:dyDescent="0.2">
      <c r="A6244" s="9">
        <v>41669</v>
      </c>
      <c r="B6244" s="17">
        <v>7.640701</v>
      </c>
      <c r="C6244" s="18">
        <v>6.2306949999999999</v>
      </c>
    </row>
    <row r="6245" spans="1:3" ht="12.95" customHeight="1" x14ac:dyDescent="0.2">
      <c r="A6245" s="9">
        <v>41670</v>
      </c>
      <c r="B6245" s="17">
        <v>7.6449160000000003</v>
      </c>
      <c r="C6245" s="18">
        <v>6.2524870000000004</v>
      </c>
    </row>
    <row r="6246" spans="1:3" ht="12.95" customHeight="1" x14ac:dyDescent="0.2">
      <c r="A6246" s="9">
        <v>41671</v>
      </c>
      <c r="B6246" s="17">
        <v>7.6517759999999999</v>
      </c>
      <c r="C6246" s="18">
        <v>6.2560510000000003</v>
      </c>
    </row>
    <row r="6247" spans="1:3" ht="12.95" customHeight="1" x14ac:dyDescent="0.2">
      <c r="A6247" s="9">
        <v>41672</v>
      </c>
      <c r="B6247" s="17">
        <v>7.6517759999999999</v>
      </c>
      <c r="C6247" s="18">
        <v>6.2560510000000003</v>
      </c>
    </row>
    <row r="6248" spans="1:3" ht="12.95" customHeight="1" x14ac:dyDescent="0.2">
      <c r="A6248" s="9">
        <v>41673</v>
      </c>
      <c r="B6248" s="17">
        <v>7.6517759999999999</v>
      </c>
      <c r="C6248" s="18">
        <v>6.2560510000000003</v>
      </c>
    </row>
    <row r="6249" spans="1:3" ht="12.95" customHeight="1" x14ac:dyDescent="0.2">
      <c r="A6249" s="9">
        <v>41674</v>
      </c>
      <c r="B6249" s="17">
        <v>7.6487220000000002</v>
      </c>
      <c r="C6249" s="18">
        <v>6.258159</v>
      </c>
    </row>
    <row r="6250" spans="1:3" ht="12.95" customHeight="1" x14ac:dyDescent="0.2">
      <c r="A6250" s="9">
        <v>41675</v>
      </c>
      <c r="B6250" s="17">
        <v>7.6474460000000004</v>
      </c>
      <c r="C6250" s="18">
        <v>6.2591640000000002</v>
      </c>
    </row>
    <row r="6251" spans="1:3" ht="12.95" customHeight="1" x14ac:dyDescent="0.2">
      <c r="A6251" s="9">
        <v>41676</v>
      </c>
      <c r="B6251" s="17">
        <v>7.6554349999999998</v>
      </c>
      <c r="C6251" s="18">
        <v>6.2600660000000001</v>
      </c>
    </row>
    <row r="6252" spans="1:3" ht="12.95" customHeight="1" x14ac:dyDescent="0.2">
      <c r="A6252" s="9">
        <v>41677</v>
      </c>
      <c r="B6252" s="17">
        <v>7.6481149999999998</v>
      </c>
      <c r="C6252" s="18">
        <v>6.2576619999999998</v>
      </c>
    </row>
    <row r="6253" spans="1:3" ht="12.95" customHeight="1" x14ac:dyDescent="0.2">
      <c r="A6253" s="9">
        <v>41678</v>
      </c>
      <c r="B6253" s="17">
        <v>7.6491530000000001</v>
      </c>
      <c r="C6253" s="18">
        <v>6.2533950000000003</v>
      </c>
    </row>
    <row r="6254" spans="1:3" ht="12.95" customHeight="1" x14ac:dyDescent="0.2">
      <c r="A6254" s="9">
        <v>41679</v>
      </c>
      <c r="B6254" s="17">
        <v>7.6491530000000001</v>
      </c>
      <c r="C6254" s="18">
        <v>6.2533950000000003</v>
      </c>
    </row>
    <row r="6255" spans="1:3" ht="12.95" customHeight="1" x14ac:dyDescent="0.2">
      <c r="A6255" s="9">
        <v>41680</v>
      </c>
      <c r="B6255" s="17">
        <v>7.6491530000000001</v>
      </c>
      <c r="C6255" s="18">
        <v>6.2533950000000003</v>
      </c>
    </row>
    <row r="6256" spans="1:3" ht="12.95" customHeight="1" x14ac:dyDescent="0.2">
      <c r="A6256" s="9">
        <v>41681</v>
      </c>
      <c r="B6256" s="17">
        <v>7.649686</v>
      </c>
      <c r="C6256" s="18">
        <v>6.2574120000000004</v>
      </c>
    </row>
    <row r="6257" spans="1:3" ht="12.95" customHeight="1" x14ac:dyDescent="0.2">
      <c r="A6257" s="9">
        <v>41682</v>
      </c>
      <c r="B6257" s="17">
        <v>7.6471929999999997</v>
      </c>
      <c r="C6257" s="18">
        <v>6.2456659999999999</v>
      </c>
    </row>
    <row r="6258" spans="1:3" ht="12.95" customHeight="1" x14ac:dyDescent="0.2">
      <c r="A6258" s="9">
        <v>41683</v>
      </c>
      <c r="B6258" s="17">
        <v>7.6484249999999996</v>
      </c>
      <c r="C6258" s="18">
        <v>6.2471819999999996</v>
      </c>
    </row>
    <row r="6259" spans="1:3" ht="12.95" customHeight="1" x14ac:dyDescent="0.2">
      <c r="A6259" s="9">
        <v>41684</v>
      </c>
      <c r="B6259" s="17">
        <v>7.6536960000000001</v>
      </c>
      <c r="C6259" s="18">
        <v>6.26633</v>
      </c>
    </row>
    <row r="6260" spans="1:3" ht="12.95" customHeight="1" x14ac:dyDescent="0.2">
      <c r="A6260" s="9">
        <v>41685</v>
      </c>
      <c r="B6260" s="17">
        <v>7.6557750000000002</v>
      </c>
      <c r="C6260" s="18">
        <v>6.2629049999999999</v>
      </c>
    </row>
    <row r="6261" spans="1:3" ht="12.95" customHeight="1" x14ac:dyDescent="0.2">
      <c r="A6261" s="9">
        <v>41686</v>
      </c>
      <c r="B6261" s="17">
        <v>7.6557750000000002</v>
      </c>
      <c r="C6261" s="18">
        <v>6.2629049999999999</v>
      </c>
    </row>
    <row r="6262" spans="1:3" ht="12.95" customHeight="1" x14ac:dyDescent="0.2">
      <c r="A6262" s="9">
        <v>41687</v>
      </c>
      <c r="B6262" s="17">
        <v>7.6557750000000002</v>
      </c>
      <c r="C6262" s="18">
        <v>6.2629049999999999</v>
      </c>
    </row>
    <row r="6263" spans="1:3" ht="12.95" customHeight="1" x14ac:dyDescent="0.2">
      <c r="A6263" s="9">
        <v>41688</v>
      </c>
      <c r="B6263" s="17">
        <v>7.6516770000000003</v>
      </c>
      <c r="C6263" s="18">
        <v>6.2616009999999998</v>
      </c>
    </row>
    <row r="6264" spans="1:3" ht="12.95" customHeight="1" x14ac:dyDescent="0.2">
      <c r="A6264" s="9">
        <v>41689</v>
      </c>
      <c r="B6264" s="17">
        <v>7.6520580000000002</v>
      </c>
      <c r="C6264" s="18">
        <v>6.2619129999999998</v>
      </c>
    </row>
    <row r="6265" spans="1:3" ht="12.95" customHeight="1" x14ac:dyDescent="0.2">
      <c r="A6265" s="9">
        <v>41690</v>
      </c>
      <c r="B6265" s="17">
        <v>7.6599810000000002</v>
      </c>
      <c r="C6265" s="18">
        <v>6.2719899999999997</v>
      </c>
    </row>
    <row r="6266" spans="1:3" ht="12.95" customHeight="1" x14ac:dyDescent="0.2">
      <c r="A6266" s="9">
        <v>41691</v>
      </c>
      <c r="B6266" s="17">
        <v>7.6622339999999998</v>
      </c>
      <c r="C6266" s="18">
        <v>6.2784610000000001</v>
      </c>
    </row>
    <row r="6267" spans="1:3" ht="12.95" customHeight="1" x14ac:dyDescent="0.2">
      <c r="A6267" s="9">
        <v>41692</v>
      </c>
      <c r="B6267" s="17">
        <v>7.6661029999999997</v>
      </c>
      <c r="C6267" s="18">
        <v>6.2831760000000001</v>
      </c>
    </row>
    <row r="6268" spans="1:3" ht="12.95" customHeight="1" x14ac:dyDescent="0.2">
      <c r="A6268" s="9">
        <v>41693</v>
      </c>
      <c r="B6268" s="17">
        <v>7.6661029999999997</v>
      </c>
      <c r="C6268" s="18">
        <v>6.2831760000000001</v>
      </c>
    </row>
    <row r="6269" spans="1:3" ht="12.95" customHeight="1" x14ac:dyDescent="0.2">
      <c r="A6269" s="9">
        <v>41694</v>
      </c>
      <c r="B6269" s="17">
        <v>7.6661029999999997</v>
      </c>
      <c r="C6269" s="18">
        <v>6.2831760000000001</v>
      </c>
    </row>
    <row r="6270" spans="1:3" ht="12.95" customHeight="1" x14ac:dyDescent="0.2">
      <c r="A6270" s="9">
        <v>41695</v>
      </c>
      <c r="B6270" s="17">
        <v>7.6640309999999996</v>
      </c>
      <c r="C6270" s="18">
        <v>6.282508</v>
      </c>
    </row>
    <row r="6271" spans="1:3" ht="12.95" customHeight="1" x14ac:dyDescent="0.2">
      <c r="A6271" s="9">
        <v>41696</v>
      </c>
      <c r="B6271" s="17">
        <v>7.6647270000000001</v>
      </c>
      <c r="C6271" s="18">
        <v>6.2856540000000001</v>
      </c>
    </row>
    <row r="6272" spans="1:3" ht="12.95" customHeight="1" x14ac:dyDescent="0.2">
      <c r="A6272" s="9">
        <v>41697</v>
      </c>
      <c r="B6272" s="17">
        <v>7.6649450000000003</v>
      </c>
      <c r="C6272" s="18">
        <v>6.2827419999999998</v>
      </c>
    </row>
    <row r="6273" spans="1:3" ht="12.95" customHeight="1" x14ac:dyDescent="0.2">
      <c r="A6273" s="9">
        <v>41698</v>
      </c>
      <c r="B6273" s="17">
        <v>7.6582679999999996</v>
      </c>
      <c r="C6273" s="18">
        <v>6.2963639999999996</v>
      </c>
    </row>
    <row r="6274" spans="1:3" ht="12.95" customHeight="1" x14ac:dyDescent="0.2">
      <c r="A6274" s="9">
        <v>41699</v>
      </c>
      <c r="B6274" s="17">
        <v>7.6555689999999998</v>
      </c>
      <c r="C6274" s="18">
        <v>6.2956979999999998</v>
      </c>
    </row>
    <row r="6275" spans="1:3" ht="12.95" customHeight="1" x14ac:dyDescent="0.2">
      <c r="A6275" s="9">
        <v>41700</v>
      </c>
      <c r="B6275" s="17">
        <v>7.6555689999999998</v>
      </c>
      <c r="C6275" s="18">
        <v>6.2956979999999998</v>
      </c>
    </row>
    <row r="6276" spans="1:3" ht="12.95" customHeight="1" x14ac:dyDescent="0.2">
      <c r="A6276" s="9">
        <v>41701</v>
      </c>
      <c r="B6276" s="17">
        <v>7.6555689999999998</v>
      </c>
      <c r="C6276" s="18">
        <v>6.2956979999999998</v>
      </c>
    </row>
    <row r="6277" spans="1:3" ht="12.95" customHeight="1" x14ac:dyDescent="0.2">
      <c r="A6277" s="9">
        <v>41702</v>
      </c>
      <c r="B6277" s="17">
        <v>7.6501929999999998</v>
      </c>
      <c r="C6277" s="18">
        <v>6.3136029999999996</v>
      </c>
    </row>
    <row r="6278" spans="1:3" ht="12.95" customHeight="1" x14ac:dyDescent="0.2">
      <c r="A6278" s="9">
        <v>41703</v>
      </c>
      <c r="B6278" s="17">
        <v>7.6468480000000003</v>
      </c>
      <c r="C6278" s="18">
        <v>6.2849079999999997</v>
      </c>
    </row>
    <row r="6279" spans="1:3" ht="12.95" customHeight="1" x14ac:dyDescent="0.2">
      <c r="A6279" s="9">
        <v>41704</v>
      </c>
      <c r="B6279" s="17">
        <v>7.6497039999999998</v>
      </c>
      <c r="C6279" s="18">
        <v>6.2779680000000004</v>
      </c>
    </row>
    <row r="6280" spans="1:3" ht="12.95" customHeight="1" x14ac:dyDescent="0.2">
      <c r="A6280" s="9">
        <v>41705</v>
      </c>
      <c r="B6280" s="17">
        <v>7.652914</v>
      </c>
      <c r="C6280" s="18">
        <v>6.2790559999999997</v>
      </c>
    </row>
    <row r="6281" spans="1:3" ht="12.95" customHeight="1" x14ac:dyDescent="0.2">
      <c r="A6281" s="9">
        <v>41706</v>
      </c>
      <c r="B6281" s="17">
        <v>7.6552020000000001</v>
      </c>
      <c r="C6281" s="18">
        <v>6.279903</v>
      </c>
    </row>
    <row r="6282" spans="1:3" ht="12.95" customHeight="1" x14ac:dyDescent="0.2">
      <c r="A6282" s="9">
        <v>41707</v>
      </c>
      <c r="B6282" s="17">
        <v>7.6552020000000001</v>
      </c>
      <c r="C6282" s="18">
        <v>6.279903</v>
      </c>
    </row>
    <row r="6283" spans="1:3" ht="12.95" customHeight="1" x14ac:dyDescent="0.2">
      <c r="A6283" s="9">
        <v>41708</v>
      </c>
      <c r="B6283" s="17">
        <v>7.6552020000000001</v>
      </c>
      <c r="C6283" s="18">
        <v>6.279903</v>
      </c>
    </row>
    <row r="6284" spans="1:3" ht="12.95" customHeight="1" x14ac:dyDescent="0.2">
      <c r="A6284" s="9">
        <v>41709</v>
      </c>
      <c r="B6284" s="17">
        <v>7.6535070000000003</v>
      </c>
      <c r="C6284" s="18">
        <v>6.2821199999999999</v>
      </c>
    </row>
    <row r="6285" spans="1:3" ht="12.95" customHeight="1" x14ac:dyDescent="0.2">
      <c r="A6285" s="9">
        <v>41710</v>
      </c>
      <c r="B6285" s="17">
        <v>7.6526690000000004</v>
      </c>
      <c r="C6285" s="18">
        <v>6.2829790000000001</v>
      </c>
    </row>
    <row r="6286" spans="1:3" ht="12.95" customHeight="1" x14ac:dyDescent="0.2">
      <c r="A6286" s="9">
        <v>41711</v>
      </c>
      <c r="B6286" s="17">
        <v>7.6524210000000004</v>
      </c>
      <c r="C6286" s="18">
        <v>6.2951800000000002</v>
      </c>
    </row>
    <row r="6287" spans="1:3" ht="12.95" customHeight="1" x14ac:dyDescent="0.2">
      <c r="A6287" s="9">
        <v>41712</v>
      </c>
      <c r="B6287" s="17">
        <v>7.654102</v>
      </c>
      <c r="C6287" s="18">
        <v>6.2996720000000002</v>
      </c>
    </row>
    <row r="6288" spans="1:3" ht="12.95" customHeight="1" x14ac:dyDescent="0.2">
      <c r="A6288" s="9">
        <v>41713</v>
      </c>
      <c r="B6288" s="17">
        <v>7.6551840000000002</v>
      </c>
      <c r="C6288" s="18">
        <v>6.304195</v>
      </c>
    </row>
    <row r="6289" spans="1:3" ht="12.95" customHeight="1" x14ac:dyDescent="0.2">
      <c r="A6289" s="9">
        <v>41714</v>
      </c>
      <c r="B6289" s="17">
        <v>7.6551840000000002</v>
      </c>
      <c r="C6289" s="18">
        <v>6.304195</v>
      </c>
    </row>
    <row r="6290" spans="1:3" ht="12.95" customHeight="1" x14ac:dyDescent="0.2">
      <c r="A6290" s="9">
        <v>41715</v>
      </c>
      <c r="B6290" s="17">
        <v>7.6551840000000002</v>
      </c>
      <c r="C6290" s="18">
        <v>6.304195</v>
      </c>
    </row>
    <row r="6291" spans="1:3" ht="12.95" customHeight="1" x14ac:dyDescent="0.2">
      <c r="A6291" s="9">
        <v>41716</v>
      </c>
      <c r="B6291" s="17">
        <v>7.6528530000000003</v>
      </c>
      <c r="C6291" s="18">
        <v>6.2960529999999997</v>
      </c>
    </row>
    <row r="6292" spans="1:3" ht="12.95" customHeight="1" x14ac:dyDescent="0.2">
      <c r="A6292" s="9">
        <v>41717</v>
      </c>
      <c r="B6292" s="17">
        <v>7.651624</v>
      </c>
      <c r="C6292" s="18">
        <v>6.2934890000000001</v>
      </c>
    </row>
    <row r="6293" spans="1:3" ht="12.95" customHeight="1" x14ac:dyDescent="0.2">
      <c r="A6293" s="9">
        <v>41718</v>
      </c>
      <c r="B6293" s="17">
        <v>7.6537059999999997</v>
      </c>
      <c r="C6293" s="18">
        <v>6.2869279999999996</v>
      </c>
    </row>
    <row r="6294" spans="1:3" ht="12.95" customHeight="1" x14ac:dyDescent="0.2">
      <c r="A6294" s="9">
        <v>41719</v>
      </c>
      <c r="B6294" s="17">
        <v>7.657635</v>
      </c>
      <c r="C6294" s="18">
        <v>6.2798379999999998</v>
      </c>
    </row>
    <row r="6295" spans="1:3" ht="12.95" customHeight="1" x14ac:dyDescent="0.2">
      <c r="A6295" s="9">
        <v>41720</v>
      </c>
      <c r="B6295" s="17">
        <v>7.6556660000000001</v>
      </c>
      <c r="C6295" s="18">
        <v>6.2869890000000002</v>
      </c>
    </row>
    <row r="6296" spans="1:3" ht="12.95" customHeight="1" x14ac:dyDescent="0.2">
      <c r="A6296" s="9">
        <v>41721</v>
      </c>
      <c r="B6296" s="17">
        <v>7.6556660000000001</v>
      </c>
      <c r="C6296" s="18">
        <v>6.2869890000000002</v>
      </c>
    </row>
    <row r="6297" spans="1:3" ht="12.95" customHeight="1" x14ac:dyDescent="0.2">
      <c r="A6297" s="9">
        <v>41722</v>
      </c>
      <c r="B6297" s="17">
        <v>7.6556660000000001</v>
      </c>
      <c r="C6297" s="18">
        <v>6.2869890000000002</v>
      </c>
    </row>
    <row r="6298" spans="1:3" ht="12.95" customHeight="1" x14ac:dyDescent="0.2">
      <c r="A6298" s="9">
        <v>41723</v>
      </c>
      <c r="B6298" s="17">
        <v>7.6576469999999999</v>
      </c>
      <c r="C6298" s="18">
        <v>6.2772740000000002</v>
      </c>
    </row>
    <row r="6299" spans="1:3" ht="12.95" customHeight="1" x14ac:dyDescent="0.2">
      <c r="A6299" s="9">
        <v>41724</v>
      </c>
      <c r="B6299" s="17">
        <v>7.6591089999999999</v>
      </c>
      <c r="C6299" s="18">
        <v>6.2815620000000001</v>
      </c>
    </row>
    <row r="6300" spans="1:3" ht="12.95" customHeight="1" x14ac:dyDescent="0.2">
      <c r="A6300" s="9">
        <v>41725</v>
      </c>
      <c r="B6300" s="17">
        <v>7.6582879999999998</v>
      </c>
      <c r="C6300" s="18">
        <v>6.2659859999999998</v>
      </c>
    </row>
    <row r="6301" spans="1:3" ht="12.95" customHeight="1" x14ac:dyDescent="0.2">
      <c r="A6301" s="9">
        <v>41726</v>
      </c>
      <c r="B6301" s="17">
        <v>7.6600070000000002</v>
      </c>
      <c r="C6301" s="18">
        <v>6.2822990000000001</v>
      </c>
    </row>
    <row r="6302" spans="1:3" ht="12.95" customHeight="1" x14ac:dyDescent="0.2">
      <c r="A6302" s="9">
        <v>41727</v>
      </c>
      <c r="B6302" s="17">
        <v>7.6583940000000004</v>
      </c>
      <c r="C6302" s="18">
        <v>6.282006</v>
      </c>
    </row>
    <row r="6303" spans="1:3" ht="12.95" customHeight="1" x14ac:dyDescent="0.2">
      <c r="A6303" s="9">
        <v>41728</v>
      </c>
      <c r="B6303" s="17">
        <v>7.6583940000000004</v>
      </c>
      <c r="C6303" s="18">
        <v>6.282006</v>
      </c>
    </row>
    <row r="6304" spans="1:3" ht="12.95" customHeight="1" x14ac:dyDescent="0.2">
      <c r="A6304" s="9">
        <v>41729</v>
      </c>
      <c r="B6304" s="17">
        <v>7.6583940000000004</v>
      </c>
      <c r="C6304" s="18">
        <v>6.282006</v>
      </c>
    </row>
    <row r="6305" spans="1:3" ht="12.95" customHeight="1" x14ac:dyDescent="0.2">
      <c r="A6305" s="9">
        <v>41730</v>
      </c>
      <c r="B6305" s="17">
        <v>7.6534060000000004</v>
      </c>
      <c r="C6305" s="18">
        <v>6.2753410000000001</v>
      </c>
    </row>
    <row r="6306" spans="1:3" ht="12.95" customHeight="1" x14ac:dyDescent="0.2">
      <c r="A6306" s="9">
        <v>41731</v>
      </c>
      <c r="B6306" s="17">
        <v>7.6478010000000003</v>
      </c>
      <c r="C6306" s="18">
        <v>6.2800140000000004</v>
      </c>
    </row>
    <row r="6307" spans="1:3" ht="12.95" customHeight="1" x14ac:dyDescent="0.2">
      <c r="A6307" s="9">
        <v>41732</v>
      </c>
      <c r="B6307" s="17">
        <v>7.647322</v>
      </c>
      <c r="C6307" s="18">
        <v>6.2713809999999999</v>
      </c>
    </row>
    <row r="6308" spans="1:3" ht="12.95" customHeight="1" x14ac:dyDescent="0.2">
      <c r="A6308" s="9">
        <v>41733</v>
      </c>
      <c r="B6308" s="17">
        <v>7.6476730000000002</v>
      </c>
      <c r="C6308" s="18">
        <v>6.2629380000000001</v>
      </c>
    </row>
    <row r="6309" spans="1:3" ht="12.95" customHeight="1" x14ac:dyDescent="0.2">
      <c r="A6309" s="9">
        <v>41734</v>
      </c>
      <c r="B6309" s="17">
        <v>7.6436520000000003</v>
      </c>
      <c r="C6309" s="18">
        <v>6.2473660000000004</v>
      </c>
    </row>
    <row r="6310" spans="1:3" ht="12.95" customHeight="1" x14ac:dyDescent="0.2">
      <c r="A6310" s="9">
        <v>41735</v>
      </c>
      <c r="B6310" s="17">
        <v>7.6436520000000003</v>
      </c>
      <c r="C6310" s="18">
        <v>6.2473660000000004</v>
      </c>
    </row>
    <row r="6311" spans="1:3" ht="12.95" customHeight="1" x14ac:dyDescent="0.2">
      <c r="A6311" s="9">
        <v>41736</v>
      </c>
      <c r="B6311" s="17">
        <v>7.6436520000000003</v>
      </c>
      <c r="C6311" s="18">
        <v>6.2473660000000004</v>
      </c>
    </row>
    <row r="6312" spans="1:3" ht="12.95" customHeight="1" x14ac:dyDescent="0.2">
      <c r="A6312" s="9">
        <v>41737</v>
      </c>
      <c r="B6312" s="17">
        <v>7.6393680000000002</v>
      </c>
      <c r="C6312" s="18">
        <v>6.2530640000000002</v>
      </c>
    </row>
    <row r="6313" spans="1:3" ht="12.95" customHeight="1" x14ac:dyDescent="0.2">
      <c r="A6313" s="9">
        <v>41738</v>
      </c>
      <c r="B6313" s="17">
        <v>7.6312150000000001</v>
      </c>
      <c r="C6313" s="18">
        <v>6.2556070000000004</v>
      </c>
    </row>
    <row r="6314" spans="1:3" ht="12.95" customHeight="1" x14ac:dyDescent="0.2">
      <c r="A6314" s="9">
        <v>41739</v>
      </c>
      <c r="B6314" s="17">
        <v>7.6333549999999999</v>
      </c>
      <c r="C6314" s="18">
        <v>6.2599270000000002</v>
      </c>
    </row>
    <row r="6315" spans="1:3" ht="12.95" customHeight="1" x14ac:dyDescent="0.2">
      <c r="A6315" s="9">
        <v>41740</v>
      </c>
      <c r="B6315" s="17">
        <v>7.6313740000000001</v>
      </c>
      <c r="C6315" s="18">
        <v>6.2711600000000001</v>
      </c>
    </row>
    <row r="6316" spans="1:3" ht="12.95" customHeight="1" x14ac:dyDescent="0.2">
      <c r="A6316" s="9">
        <v>41741</v>
      </c>
      <c r="B6316" s="17">
        <v>7.6294209999999998</v>
      </c>
      <c r="C6316" s="18">
        <v>6.2716159999999999</v>
      </c>
    </row>
    <row r="6317" spans="1:3" ht="12.95" customHeight="1" x14ac:dyDescent="0.2">
      <c r="A6317" s="9">
        <v>41742</v>
      </c>
      <c r="B6317" s="17">
        <v>7.6294209999999998</v>
      </c>
      <c r="C6317" s="18">
        <v>6.2716159999999999</v>
      </c>
    </row>
    <row r="6318" spans="1:3" ht="12.95" customHeight="1" x14ac:dyDescent="0.2">
      <c r="A6318" s="9">
        <v>41743</v>
      </c>
      <c r="B6318" s="17">
        <v>7.6294209999999998</v>
      </c>
      <c r="C6318" s="18">
        <v>6.2716159999999999</v>
      </c>
    </row>
    <row r="6319" spans="1:3" ht="12.95" customHeight="1" x14ac:dyDescent="0.2">
      <c r="A6319" s="9">
        <v>41744</v>
      </c>
      <c r="B6319" s="17">
        <v>7.6190280000000001</v>
      </c>
      <c r="C6319" s="18">
        <v>6.2682250000000002</v>
      </c>
    </row>
    <row r="6320" spans="1:3" ht="12.95" customHeight="1" x14ac:dyDescent="0.2">
      <c r="A6320" s="9">
        <v>41745</v>
      </c>
      <c r="B6320" s="17">
        <v>7.6139010000000003</v>
      </c>
      <c r="C6320" s="18">
        <v>6.2614320000000001</v>
      </c>
    </row>
    <row r="6321" spans="1:3" ht="12.95" customHeight="1" x14ac:dyDescent="0.2">
      <c r="A6321" s="9">
        <v>41746</v>
      </c>
      <c r="B6321" s="17">
        <v>7.6183610000000002</v>
      </c>
      <c r="C6321" s="18">
        <v>6.261495</v>
      </c>
    </row>
    <row r="6322" spans="1:3" ht="12.95" customHeight="1" x14ac:dyDescent="0.2">
      <c r="A6322" s="9">
        <v>41747</v>
      </c>
      <c r="B6322" s="17">
        <v>7.6173729999999997</v>
      </c>
      <c r="C6322" s="18">
        <v>6.2586250000000003</v>
      </c>
    </row>
    <row r="6323" spans="1:3" ht="12.95" customHeight="1" x14ac:dyDescent="0.2">
      <c r="A6323" s="9">
        <v>41748</v>
      </c>
      <c r="B6323" s="17">
        <v>7.6193739999999996</v>
      </c>
      <c r="C6323" s="18">
        <v>6.248462</v>
      </c>
    </row>
    <row r="6324" spans="1:3" ht="12.95" customHeight="1" x14ac:dyDescent="0.2">
      <c r="A6324" s="9">
        <v>41749</v>
      </c>
      <c r="B6324" s="17">
        <v>7.6193739999999996</v>
      </c>
      <c r="C6324" s="18">
        <v>6.248462</v>
      </c>
    </row>
    <row r="6325" spans="1:3" ht="12.95" customHeight="1" x14ac:dyDescent="0.2">
      <c r="A6325" s="9">
        <v>41750</v>
      </c>
      <c r="B6325" s="17">
        <v>7.6193739999999996</v>
      </c>
      <c r="C6325" s="18">
        <v>6.248462</v>
      </c>
    </row>
    <row r="6326" spans="1:3" ht="12.95" customHeight="1" x14ac:dyDescent="0.2">
      <c r="A6326" s="9">
        <v>41751</v>
      </c>
      <c r="B6326" s="17">
        <v>7.6193739999999996</v>
      </c>
      <c r="C6326" s="18">
        <v>6.248462</v>
      </c>
    </row>
    <row r="6327" spans="1:3" ht="12.95" customHeight="1" x14ac:dyDescent="0.2">
      <c r="A6327" s="9">
        <v>41752</v>
      </c>
      <c r="B6327" s="17">
        <v>7.6184159999999999</v>
      </c>
      <c r="C6327" s="18">
        <v>6.2405109999999997</v>
      </c>
    </row>
    <row r="6328" spans="1:3" ht="12.95" customHeight="1" x14ac:dyDescent="0.2">
      <c r="A6328" s="9">
        <v>41753</v>
      </c>
      <c r="B6328" s="17">
        <v>7.6120469999999996</v>
      </c>
      <c r="C6328" s="18">
        <v>6.2383600000000001</v>
      </c>
    </row>
    <row r="6329" spans="1:3" ht="12.95" customHeight="1" x14ac:dyDescent="0.2">
      <c r="A6329" s="9">
        <v>41754</v>
      </c>
      <c r="B6329" s="17">
        <v>7.6171749999999996</v>
      </c>
      <c r="C6329" s="18">
        <v>6.243074</v>
      </c>
    </row>
    <row r="6330" spans="1:3" ht="12.95" customHeight="1" x14ac:dyDescent="0.2">
      <c r="A6330" s="9">
        <v>41755</v>
      </c>
      <c r="B6330" s="17">
        <v>7.6175730000000001</v>
      </c>
      <c r="C6330" s="18">
        <v>6.2485220000000004</v>
      </c>
    </row>
    <row r="6331" spans="1:3" ht="12.95" customHeight="1" x14ac:dyDescent="0.2">
      <c r="A6331" s="9">
        <v>41756</v>
      </c>
      <c r="B6331" s="17">
        <v>7.6175730000000001</v>
      </c>
      <c r="C6331" s="18">
        <v>6.2485220000000004</v>
      </c>
    </row>
    <row r="6332" spans="1:3" ht="12.95" customHeight="1" x14ac:dyDescent="0.2">
      <c r="A6332" s="9">
        <v>41757</v>
      </c>
      <c r="B6332" s="17">
        <v>7.6175730000000001</v>
      </c>
      <c r="C6332" s="18">
        <v>6.2485220000000004</v>
      </c>
    </row>
    <row r="6333" spans="1:3" ht="12.95" customHeight="1" x14ac:dyDescent="0.2">
      <c r="A6333" s="9">
        <v>41758</v>
      </c>
      <c r="B6333" s="17">
        <v>7.6146079999999996</v>
      </c>
      <c r="C6333" s="18">
        <v>6.2537839999999996</v>
      </c>
    </row>
    <row r="6334" spans="1:3" ht="12.95" customHeight="1" x14ac:dyDescent="0.2">
      <c r="A6334" s="9">
        <v>41759</v>
      </c>
      <c r="B6334" s="17">
        <v>7.6041920000000003</v>
      </c>
      <c r="C6334" s="18">
        <v>6.2334550000000002</v>
      </c>
    </row>
    <row r="6335" spans="1:3" ht="12.95" customHeight="1" x14ac:dyDescent="0.2">
      <c r="A6335" s="9">
        <v>41760</v>
      </c>
      <c r="B6335" s="17">
        <v>7.6051409999999997</v>
      </c>
      <c r="C6335" s="18">
        <v>6.2357670000000001</v>
      </c>
    </row>
    <row r="6336" spans="1:3" ht="12.95" customHeight="1" x14ac:dyDescent="0.2">
      <c r="A6336" s="9">
        <v>41761</v>
      </c>
      <c r="B6336" s="17">
        <v>7.6051409999999997</v>
      </c>
      <c r="C6336" s="18">
        <v>6.2357670000000001</v>
      </c>
    </row>
    <row r="6337" spans="1:3" ht="12.95" customHeight="1" x14ac:dyDescent="0.2">
      <c r="A6337" s="9">
        <v>41762</v>
      </c>
      <c r="B6337" s="17">
        <v>7.6034730000000001</v>
      </c>
      <c r="C6337" s="18">
        <v>6.2369560000000002</v>
      </c>
    </row>
    <row r="6338" spans="1:3" ht="12.95" customHeight="1" x14ac:dyDescent="0.2">
      <c r="A6338" s="9">
        <v>41763</v>
      </c>
      <c r="B6338" s="17">
        <v>7.6034730000000001</v>
      </c>
      <c r="C6338" s="18">
        <v>6.2369560000000002</v>
      </c>
    </row>
    <row r="6339" spans="1:3" ht="12.95" customHeight="1" x14ac:dyDescent="0.2">
      <c r="A6339" s="9">
        <v>41764</v>
      </c>
      <c r="B6339" s="17">
        <v>7.6034730000000001</v>
      </c>
      <c r="C6339" s="18">
        <v>6.2369560000000002</v>
      </c>
    </row>
    <row r="6340" spans="1:3" ht="12.95" customHeight="1" x14ac:dyDescent="0.2">
      <c r="A6340" s="9">
        <v>41765</v>
      </c>
      <c r="B6340" s="17">
        <v>7.5965220000000002</v>
      </c>
      <c r="C6340" s="18">
        <v>6.2394429999999996</v>
      </c>
    </row>
    <row r="6341" spans="1:3" ht="12.95" customHeight="1" x14ac:dyDescent="0.2">
      <c r="A6341" s="9">
        <v>41766</v>
      </c>
      <c r="B6341" s="17">
        <v>7.59701</v>
      </c>
      <c r="C6341" s="18">
        <v>6.2403560000000002</v>
      </c>
    </row>
    <row r="6342" spans="1:3" ht="12.95" customHeight="1" x14ac:dyDescent="0.2">
      <c r="A6342" s="9">
        <v>41767</v>
      </c>
      <c r="B6342" s="17">
        <v>7.5864039999999999</v>
      </c>
      <c r="C6342" s="18">
        <v>6.2290859999999997</v>
      </c>
    </row>
    <row r="6343" spans="1:3" ht="12.95" customHeight="1" x14ac:dyDescent="0.2">
      <c r="A6343" s="9">
        <v>41768</v>
      </c>
      <c r="B6343" s="17">
        <v>7.5850479999999996</v>
      </c>
      <c r="C6343" s="18">
        <v>6.2249059999999998</v>
      </c>
    </row>
    <row r="6344" spans="1:3" ht="12.95" customHeight="1" x14ac:dyDescent="0.2">
      <c r="A6344" s="9">
        <v>41769</v>
      </c>
      <c r="B6344" s="17">
        <v>7.5849380000000002</v>
      </c>
      <c r="C6344" s="18">
        <v>6.2232839999999996</v>
      </c>
    </row>
    <row r="6345" spans="1:3" ht="12.95" customHeight="1" x14ac:dyDescent="0.2">
      <c r="A6345" s="9">
        <v>41770</v>
      </c>
      <c r="B6345" s="17">
        <v>7.5849380000000002</v>
      </c>
      <c r="C6345" s="18">
        <v>6.2232839999999996</v>
      </c>
    </row>
    <row r="6346" spans="1:3" ht="12.95" customHeight="1" x14ac:dyDescent="0.2">
      <c r="A6346" s="9">
        <v>41771</v>
      </c>
      <c r="B6346" s="17">
        <v>7.5849380000000002</v>
      </c>
      <c r="C6346" s="18">
        <v>6.2232839999999996</v>
      </c>
    </row>
    <row r="6347" spans="1:3" ht="12.95" customHeight="1" x14ac:dyDescent="0.2">
      <c r="A6347" s="9">
        <v>41772</v>
      </c>
      <c r="B6347" s="17">
        <v>7.5835179999999998</v>
      </c>
      <c r="C6347" s="18">
        <v>6.212434</v>
      </c>
    </row>
    <row r="6348" spans="1:3" ht="12.95" customHeight="1" x14ac:dyDescent="0.2">
      <c r="A6348" s="9">
        <v>41773</v>
      </c>
      <c r="B6348" s="17">
        <v>7.5752139999999999</v>
      </c>
      <c r="C6348" s="18">
        <v>6.2081739999999996</v>
      </c>
    </row>
    <row r="6349" spans="1:3" ht="12.95" customHeight="1" x14ac:dyDescent="0.2">
      <c r="A6349" s="9">
        <v>41774</v>
      </c>
      <c r="B6349" s="17">
        <v>7.5830700000000002</v>
      </c>
      <c r="C6349" s="18">
        <v>6.2166499999999996</v>
      </c>
    </row>
    <row r="6350" spans="1:3" ht="12.95" customHeight="1" x14ac:dyDescent="0.2">
      <c r="A6350" s="9">
        <v>41775</v>
      </c>
      <c r="B6350" s="17">
        <v>7.5809420000000003</v>
      </c>
      <c r="C6350" s="18">
        <v>6.2011799999999999</v>
      </c>
    </row>
    <row r="6351" spans="1:3" ht="12.95" customHeight="1" x14ac:dyDescent="0.2">
      <c r="A6351" s="9">
        <v>41776</v>
      </c>
      <c r="B6351" s="17">
        <v>7.5827049999999998</v>
      </c>
      <c r="C6351" s="18">
        <v>6.210242</v>
      </c>
    </row>
    <row r="6352" spans="1:3" ht="12.95" customHeight="1" x14ac:dyDescent="0.2">
      <c r="A6352" s="9">
        <v>41777</v>
      </c>
      <c r="B6352" s="17">
        <v>7.5827049999999998</v>
      </c>
      <c r="C6352" s="18">
        <v>6.210242</v>
      </c>
    </row>
    <row r="6353" spans="1:3" ht="12.95" customHeight="1" x14ac:dyDescent="0.2">
      <c r="A6353" s="9">
        <v>41778</v>
      </c>
      <c r="B6353" s="17">
        <v>7.5827049999999998</v>
      </c>
      <c r="C6353" s="18">
        <v>6.210242</v>
      </c>
    </row>
    <row r="6354" spans="1:3" ht="12.95" customHeight="1" x14ac:dyDescent="0.2">
      <c r="A6354" s="9">
        <v>41779</v>
      </c>
      <c r="B6354" s="17">
        <v>7.5909259999999996</v>
      </c>
      <c r="C6354" s="18">
        <v>6.209854</v>
      </c>
    </row>
    <row r="6355" spans="1:3" ht="12.95" customHeight="1" x14ac:dyDescent="0.2">
      <c r="A6355" s="9">
        <v>41780</v>
      </c>
      <c r="B6355" s="17">
        <v>7.5986520000000004</v>
      </c>
      <c r="C6355" s="18">
        <v>6.2177009999999999</v>
      </c>
    </row>
    <row r="6356" spans="1:3" ht="12.95" customHeight="1" x14ac:dyDescent="0.2">
      <c r="A6356" s="9">
        <v>41781</v>
      </c>
      <c r="B6356" s="17">
        <v>7.6125040000000004</v>
      </c>
      <c r="C6356" s="18">
        <v>6.2315849999999999</v>
      </c>
    </row>
    <row r="6357" spans="1:3" ht="12.95" customHeight="1" x14ac:dyDescent="0.2">
      <c r="A6357" s="9">
        <v>41782</v>
      </c>
      <c r="B6357" s="17">
        <v>7.615405</v>
      </c>
      <c r="C6357" s="18">
        <v>6.2349800000000002</v>
      </c>
    </row>
    <row r="6358" spans="1:3" ht="12.95" customHeight="1" x14ac:dyDescent="0.2">
      <c r="A6358" s="9">
        <v>41783</v>
      </c>
      <c r="B6358" s="17">
        <v>7.6089390000000003</v>
      </c>
      <c r="C6358" s="18">
        <v>6.231217</v>
      </c>
    </row>
    <row r="6359" spans="1:3" ht="12.95" customHeight="1" x14ac:dyDescent="0.2">
      <c r="A6359" s="9">
        <v>41784</v>
      </c>
      <c r="B6359" s="17">
        <v>7.6089390000000003</v>
      </c>
      <c r="C6359" s="18">
        <v>6.231217</v>
      </c>
    </row>
    <row r="6360" spans="1:3" ht="12.95" customHeight="1" x14ac:dyDescent="0.2">
      <c r="A6360" s="9">
        <v>41785</v>
      </c>
      <c r="B6360" s="17">
        <v>7.6089390000000003</v>
      </c>
      <c r="C6360" s="18">
        <v>6.231217</v>
      </c>
    </row>
    <row r="6361" spans="1:3" ht="12.95" customHeight="1" x14ac:dyDescent="0.2">
      <c r="A6361" s="9">
        <v>41786</v>
      </c>
      <c r="B6361" s="17">
        <v>7.5989069999999996</v>
      </c>
      <c r="C6361" s="18">
        <v>6.2240209999999996</v>
      </c>
    </row>
    <row r="6362" spans="1:3" ht="12.95" customHeight="1" x14ac:dyDescent="0.2">
      <c r="A6362" s="9">
        <v>41787</v>
      </c>
      <c r="B6362" s="17">
        <v>7.5907239999999998</v>
      </c>
      <c r="C6362" s="18">
        <v>6.211722</v>
      </c>
    </row>
    <row r="6363" spans="1:3" ht="12.95" customHeight="1" x14ac:dyDescent="0.2">
      <c r="A6363" s="9">
        <v>41788</v>
      </c>
      <c r="B6363" s="17">
        <v>7.590738</v>
      </c>
      <c r="C6363" s="18">
        <v>6.2066540000000003</v>
      </c>
    </row>
    <row r="6364" spans="1:3" ht="12.95" customHeight="1" x14ac:dyDescent="0.2">
      <c r="A6364" s="9">
        <v>41789</v>
      </c>
      <c r="B6364" s="17">
        <v>7.596177</v>
      </c>
      <c r="C6364" s="18">
        <v>6.2217849999999997</v>
      </c>
    </row>
    <row r="6365" spans="1:3" ht="12.95" customHeight="1" x14ac:dyDescent="0.2">
      <c r="A6365" s="9">
        <v>41790</v>
      </c>
      <c r="B6365" s="17">
        <v>7.5889350000000002</v>
      </c>
      <c r="C6365" s="18">
        <v>6.2178899999999997</v>
      </c>
    </row>
    <row r="6366" spans="1:3" ht="12.95" customHeight="1" x14ac:dyDescent="0.2">
      <c r="A6366" s="9">
        <v>41791</v>
      </c>
      <c r="B6366" s="17">
        <v>7.5889350000000002</v>
      </c>
      <c r="C6366" s="18">
        <v>6.2178899999999997</v>
      </c>
    </row>
    <row r="6367" spans="1:3" ht="12.95" customHeight="1" x14ac:dyDescent="0.2">
      <c r="A6367" s="9">
        <v>41792</v>
      </c>
      <c r="B6367" s="17">
        <v>7.5889350000000002</v>
      </c>
      <c r="C6367" s="18">
        <v>6.2178899999999997</v>
      </c>
    </row>
    <row r="6368" spans="1:3" ht="12.95" customHeight="1" x14ac:dyDescent="0.2">
      <c r="A6368" s="9">
        <v>41793</v>
      </c>
      <c r="B6368" s="17">
        <v>7.5849279999999997</v>
      </c>
      <c r="C6368" s="18">
        <v>6.2095190000000002</v>
      </c>
    </row>
    <row r="6369" spans="1:3" ht="12.95" customHeight="1" x14ac:dyDescent="0.2">
      <c r="A6369" s="9">
        <v>41794</v>
      </c>
      <c r="B6369" s="17">
        <v>7.5741290000000001</v>
      </c>
      <c r="C6369" s="18">
        <v>6.1976339999999999</v>
      </c>
    </row>
    <row r="6370" spans="1:3" ht="12.95" customHeight="1" x14ac:dyDescent="0.2">
      <c r="A6370" s="9">
        <v>41795</v>
      </c>
      <c r="B6370" s="17">
        <v>7.5679270000000001</v>
      </c>
      <c r="C6370" s="18">
        <v>6.20017</v>
      </c>
    </row>
    <row r="6371" spans="1:3" ht="12.95" customHeight="1" x14ac:dyDescent="0.2">
      <c r="A6371" s="9">
        <v>41796</v>
      </c>
      <c r="B6371" s="17">
        <v>7.5635570000000003</v>
      </c>
      <c r="C6371" s="18">
        <v>6.2031960000000002</v>
      </c>
    </row>
    <row r="6372" spans="1:3" ht="12.95" customHeight="1" x14ac:dyDescent="0.2">
      <c r="A6372" s="9">
        <v>41797</v>
      </c>
      <c r="B6372" s="17">
        <v>7.5677519999999996</v>
      </c>
      <c r="C6372" s="18">
        <v>6.216323</v>
      </c>
    </row>
    <row r="6373" spans="1:3" ht="12.95" customHeight="1" x14ac:dyDescent="0.2">
      <c r="A6373" s="9">
        <v>41798</v>
      </c>
      <c r="B6373" s="17">
        <v>7.5677519999999996</v>
      </c>
      <c r="C6373" s="18">
        <v>6.216323</v>
      </c>
    </row>
    <row r="6374" spans="1:3" ht="12.95" customHeight="1" x14ac:dyDescent="0.2">
      <c r="A6374" s="9">
        <v>41799</v>
      </c>
      <c r="B6374" s="17">
        <v>7.5677519999999996</v>
      </c>
      <c r="C6374" s="18">
        <v>6.216323</v>
      </c>
    </row>
    <row r="6375" spans="1:3" ht="12.95" customHeight="1" x14ac:dyDescent="0.2">
      <c r="A6375" s="9">
        <v>41800</v>
      </c>
      <c r="B6375" s="17">
        <v>7.578589</v>
      </c>
      <c r="C6375" s="18">
        <v>6.2160339999999996</v>
      </c>
    </row>
    <row r="6376" spans="1:3" ht="12.95" customHeight="1" x14ac:dyDescent="0.2">
      <c r="A6376" s="9">
        <v>41801</v>
      </c>
      <c r="B6376" s="17">
        <v>7.5704310000000001</v>
      </c>
      <c r="C6376" s="18">
        <v>6.2098519999999997</v>
      </c>
    </row>
    <row r="6377" spans="1:3" ht="12.95" customHeight="1" x14ac:dyDescent="0.2">
      <c r="A6377" s="9">
        <v>41802</v>
      </c>
      <c r="B6377" s="17">
        <v>7.5751210000000002</v>
      </c>
      <c r="C6377" s="18">
        <v>6.2177800000000003</v>
      </c>
    </row>
    <row r="6378" spans="1:3" ht="12.95" customHeight="1" x14ac:dyDescent="0.2">
      <c r="A6378" s="9">
        <v>41803</v>
      </c>
      <c r="B6378" s="17">
        <v>7.574274</v>
      </c>
      <c r="C6378" s="18">
        <v>6.2211699999999999</v>
      </c>
    </row>
    <row r="6379" spans="1:3" ht="12.95" customHeight="1" x14ac:dyDescent="0.2">
      <c r="A6379" s="9">
        <v>41804</v>
      </c>
      <c r="B6379" s="17">
        <v>7.5779589999999999</v>
      </c>
      <c r="C6379" s="18">
        <v>6.2277769999999997</v>
      </c>
    </row>
    <row r="6380" spans="1:3" ht="12.95" customHeight="1" x14ac:dyDescent="0.2">
      <c r="A6380" s="9">
        <v>41805</v>
      </c>
      <c r="B6380" s="17">
        <v>7.5779589999999999</v>
      </c>
      <c r="C6380" s="18">
        <v>6.2277769999999997</v>
      </c>
    </row>
    <row r="6381" spans="1:3" ht="12.95" customHeight="1" x14ac:dyDescent="0.2">
      <c r="A6381" s="9">
        <v>41806</v>
      </c>
      <c r="B6381" s="17">
        <v>7.5779589999999999</v>
      </c>
      <c r="C6381" s="18">
        <v>6.2277769999999997</v>
      </c>
    </row>
    <row r="6382" spans="1:3" ht="12.95" customHeight="1" x14ac:dyDescent="0.2">
      <c r="A6382" s="9">
        <v>41807</v>
      </c>
      <c r="B6382" s="17">
        <v>7.576943</v>
      </c>
      <c r="C6382" s="18">
        <v>6.2228510000000004</v>
      </c>
    </row>
    <row r="6383" spans="1:3" ht="12.95" customHeight="1" x14ac:dyDescent="0.2">
      <c r="A6383" s="9">
        <v>41808</v>
      </c>
      <c r="B6383" s="17">
        <v>7.5697419999999997</v>
      </c>
      <c r="C6383" s="18">
        <v>6.2113250000000004</v>
      </c>
    </row>
    <row r="6384" spans="1:3" ht="12.95" customHeight="1" x14ac:dyDescent="0.2">
      <c r="A6384" s="9">
        <v>41809</v>
      </c>
      <c r="B6384" s="17">
        <v>7.5741379999999996</v>
      </c>
      <c r="C6384" s="18">
        <v>6.2154420000000004</v>
      </c>
    </row>
    <row r="6385" spans="1:3" ht="12.95" customHeight="1" x14ac:dyDescent="0.2">
      <c r="A6385" s="9">
        <v>41810</v>
      </c>
      <c r="B6385" s="17">
        <v>7.5741379999999996</v>
      </c>
      <c r="C6385" s="18">
        <v>6.2154420000000004</v>
      </c>
    </row>
    <row r="6386" spans="1:3" ht="12.95" customHeight="1" x14ac:dyDescent="0.2">
      <c r="A6386" s="9">
        <v>41811</v>
      </c>
      <c r="B6386" s="17">
        <v>7.5737069999999997</v>
      </c>
      <c r="C6386" s="18">
        <v>6.2247940000000002</v>
      </c>
    </row>
    <row r="6387" spans="1:3" ht="12.95" customHeight="1" x14ac:dyDescent="0.2">
      <c r="A6387" s="9">
        <v>41812</v>
      </c>
      <c r="B6387" s="17">
        <v>7.5737069999999997</v>
      </c>
      <c r="C6387" s="18">
        <v>6.2247940000000002</v>
      </c>
    </row>
    <row r="6388" spans="1:3" ht="12.95" customHeight="1" x14ac:dyDescent="0.2">
      <c r="A6388" s="9">
        <v>41813</v>
      </c>
      <c r="B6388" s="17">
        <v>7.5737069999999997</v>
      </c>
      <c r="C6388" s="18">
        <v>6.2247940000000002</v>
      </c>
    </row>
    <row r="6389" spans="1:3" ht="12.95" customHeight="1" x14ac:dyDescent="0.2">
      <c r="A6389" s="9">
        <v>41814</v>
      </c>
      <c r="B6389" s="17">
        <v>7.5686239999999998</v>
      </c>
      <c r="C6389" s="18">
        <v>6.2195939999999998</v>
      </c>
    </row>
    <row r="6390" spans="1:3" ht="12.95" customHeight="1" x14ac:dyDescent="0.2">
      <c r="A6390" s="9">
        <v>41815</v>
      </c>
      <c r="B6390" s="17">
        <v>7.5677709999999996</v>
      </c>
      <c r="C6390" s="18">
        <v>6.2240080000000004</v>
      </c>
    </row>
    <row r="6391" spans="1:3" ht="12.95" customHeight="1" x14ac:dyDescent="0.2">
      <c r="A6391" s="9">
        <v>41816</v>
      </c>
      <c r="B6391" s="17">
        <v>7.5677709999999996</v>
      </c>
      <c r="C6391" s="18">
        <v>6.2240080000000004</v>
      </c>
    </row>
    <row r="6392" spans="1:3" ht="12.95" customHeight="1" x14ac:dyDescent="0.2">
      <c r="A6392" s="9">
        <v>41817</v>
      </c>
      <c r="B6392" s="17">
        <v>7.5716330000000003</v>
      </c>
      <c r="C6392" s="18">
        <v>6.224113</v>
      </c>
    </row>
    <row r="6393" spans="1:3" ht="12.95" customHeight="1" x14ac:dyDescent="0.2">
      <c r="A6393" s="9">
        <v>41818</v>
      </c>
      <c r="B6393" s="17">
        <v>7.5713710000000001</v>
      </c>
      <c r="C6393" s="18">
        <v>6.2249210000000001</v>
      </c>
    </row>
    <row r="6394" spans="1:3" ht="12.95" customHeight="1" x14ac:dyDescent="0.2">
      <c r="A6394" s="9">
        <v>41819</v>
      </c>
      <c r="B6394" s="17">
        <v>7.5713710000000001</v>
      </c>
      <c r="C6394" s="18">
        <v>6.2249210000000001</v>
      </c>
    </row>
    <row r="6395" spans="1:3" ht="12.95" customHeight="1" x14ac:dyDescent="0.2">
      <c r="A6395" s="9">
        <v>41820</v>
      </c>
      <c r="B6395" s="17">
        <v>7.5713710000000001</v>
      </c>
      <c r="C6395" s="18">
        <v>6.2249210000000001</v>
      </c>
    </row>
    <row r="6396" spans="1:3" ht="12.95" customHeight="1" x14ac:dyDescent="0.2">
      <c r="A6396" s="9">
        <v>41821</v>
      </c>
      <c r="B6396" s="17">
        <v>7.5661370000000003</v>
      </c>
      <c r="C6396" s="18">
        <v>6.2257360000000004</v>
      </c>
    </row>
    <row r="6397" spans="1:3" ht="12.95" customHeight="1" x14ac:dyDescent="0.2">
      <c r="A6397" s="9">
        <v>41822</v>
      </c>
      <c r="B6397" s="17">
        <v>7.5706850000000001</v>
      </c>
      <c r="C6397" s="18">
        <v>6.2366630000000001</v>
      </c>
    </row>
    <row r="6398" spans="1:3" ht="12.95" customHeight="1" x14ac:dyDescent="0.2">
      <c r="A6398" s="9">
        <v>41823</v>
      </c>
      <c r="B6398" s="17">
        <v>7.5745259999999996</v>
      </c>
      <c r="C6398" s="18">
        <v>6.2393130000000001</v>
      </c>
    </row>
    <row r="6399" spans="1:3" ht="12.95" customHeight="1" x14ac:dyDescent="0.2">
      <c r="A6399" s="9">
        <v>41824</v>
      </c>
      <c r="B6399" s="17">
        <v>7.57803</v>
      </c>
      <c r="C6399" s="18">
        <v>6.2401429999999998</v>
      </c>
    </row>
    <row r="6400" spans="1:3" ht="12.95" customHeight="1" x14ac:dyDescent="0.2">
      <c r="A6400" s="9">
        <v>41825</v>
      </c>
      <c r="B6400" s="17">
        <v>7.579974</v>
      </c>
      <c r="C6400" s="18">
        <v>6.2340439999999999</v>
      </c>
    </row>
    <row r="6401" spans="1:3" ht="12.95" customHeight="1" x14ac:dyDescent="0.2">
      <c r="A6401" s="9">
        <v>41826</v>
      </c>
      <c r="B6401" s="17">
        <v>7.579974</v>
      </c>
      <c r="C6401" s="18">
        <v>6.2340439999999999</v>
      </c>
    </row>
    <row r="6402" spans="1:3" ht="12.95" customHeight="1" x14ac:dyDescent="0.2">
      <c r="A6402" s="9">
        <v>41827</v>
      </c>
      <c r="B6402" s="17">
        <v>7.579974</v>
      </c>
      <c r="C6402" s="18">
        <v>6.2340439999999999</v>
      </c>
    </row>
    <row r="6403" spans="1:3" ht="12.95" customHeight="1" x14ac:dyDescent="0.2">
      <c r="A6403" s="9">
        <v>41828</v>
      </c>
      <c r="B6403" s="17">
        <v>7.5808689999999999</v>
      </c>
      <c r="C6403" s="18">
        <v>6.2363189999999999</v>
      </c>
    </row>
    <row r="6404" spans="1:3" ht="12.95" customHeight="1" x14ac:dyDescent="0.2">
      <c r="A6404" s="9">
        <v>41829</v>
      </c>
      <c r="B6404" s="17">
        <v>7.578557</v>
      </c>
      <c r="C6404" s="18">
        <v>6.2369820000000002</v>
      </c>
    </row>
    <row r="6405" spans="1:3" ht="12.95" customHeight="1" x14ac:dyDescent="0.2">
      <c r="A6405" s="9">
        <v>41830</v>
      </c>
      <c r="B6405" s="17">
        <v>7.5901820000000004</v>
      </c>
      <c r="C6405" s="18">
        <v>6.2455210000000001</v>
      </c>
    </row>
    <row r="6406" spans="1:3" ht="12.95" customHeight="1" x14ac:dyDescent="0.2">
      <c r="A6406" s="9">
        <v>41831</v>
      </c>
      <c r="B6406" s="17">
        <v>7.5957429999999997</v>
      </c>
      <c r="C6406" s="18">
        <v>6.2542140000000002</v>
      </c>
    </row>
    <row r="6407" spans="1:3" ht="12.95" customHeight="1" x14ac:dyDescent="0.2">
      <c r="A6407" s="9">
        <v>41832</v>
      </c>
      <c r="B6407" s="17">
        <v>7.6020960000000004</v>
      </c>
      <c r="C6407" s="18">
        <v>6.2609919999999999</v>
      </c>
    </row>
    <row r="6408" spans="1:3" ht="12.95" customHeight="1" x14ac:dyDescent="0.2">
      <c r="A6408" s="9">
        <v>41833</v>
      </c>
      <c r="B6408" s="17">
        <v>7.6020960000000004</v>
      </c>
      <c r="C6408" s="18">
        <v>6.2609919999999999</v>
      </c>
    </row>
    <row r="6409" spans="1:3" ht="12.95" customHeight="1" x14ac:dyDescent="0.2">
      <c r="A6409" s="9">
        <v>41834</v>
      </c>
      <c r="B6409" s="17">
        <v>7.6020960000000004</v>
      </c>
      <c r="C6409" s="18">
        <v>6.2609919999999999</v>
      </c>
    </row>
    <row r="6410" spans="1:3" ht="12.95" customHeight="1" x14ac:dyDescent="0.2">
      <c r="A6410" s="9">
        <v>41835</v>
      </c>
      <c r="B6410" s="17">
        <v>7.6033569999999999</v>
      </c>
      <c r="C6410" s="18">
        <v>6.2646100000000002</v>
      </c>
    </row>
    <row r="6411" spans="1:3" ht="12.95" customHeight="1" x14ac:dyDescent="0.2">
      <c r="A6411" s="9">
        <v>41836</v>
      </c>
      <c r="B6411" s="17">
        <v>7.604946</v>
      </c>
      <c r="C6411" s="18">
        <v>6.2638550000000004</v>
      </c>
    </row>
    <row r="6412" spans="1:3" ht="12.95" customHeight="1" x14ac:dyDescent="0.2">
      <c r="A6412" s="9">
        <v>41837</v>
      </c>
      <c r="B6412" s="17">
        <v>7.6063799999999997</v>
      </c>
      <c r="C6412" s="18">
        <v>6.2588499999999998</v>
      </c>
    </row>
    <row r="6413" spans="1:3" ht="12.95" customHeight="1" x14ac:dyDescent="0.2">
      <c r="A6413" s="9">
        <v>41838</v>
      </c>
      <c r="B6413" s="17">
        <v>7.6168800000000001</v>
      </c>
      <c r="C6413" s="18">
        <v>6.271102</v>
      </c>
    </row>
    <row r="6414" spans="1:3" ht="12.95" customHeight="1" x14ac:dyDescent="0.2">
      <c r="A6414" s="9">
        <v>41839</v>
      </c>
      <c r="B6414" s="17">
        <v>7.612616</v>
      </c>
      <c r="C6414" s="18">
        <v>6.2696560000000003</v>
      </c>
    </row>
    <row r="6415" spans="1:3" ht="12.95" customHeight="1" x14ac:dyDescent="0.2">
      <c r="A6415" s="9">
        <v>41840</v>
      </c>
      <c r="B6415" s="17">
        <v>7.612616</v>
      </c>
      <c r="C6415" s="18">
        <v>6.2696560000000003</v>
      </c>
    </row>
    <row r="6416" spans="1:3" ht="12.95" customHeight="1" x14ac:dyDescent="0.2">
      <c r="A6416" s="9">
        <v>41841</v>
      </c>
      <c r="B6416" s="17">
        <v>7.612616</v>
      </c>
      <c r="C6416" s="18">
        <v>6.2696560000000003</v>
      </c>
    </row>
    <row r="6417" spans="1:3" ht="12.95" customHeight="1" x14ac:dyDescent="0.2">
      <c r="A6417" s="9">
        <v>41842</v>
      </c>
      <c r="B6417" s="17">
        <v>7.6115789999999999</v>
      </c>
      <c r="C6417" s="18">
        <v>6.266737</v>
      </c>
    </row>
    <row r="6418" spans="1:3" ht="12.95" customHeight="1" x14ac:dyDescent="0.2">
      <c r="A6418" s="9">
        <v>41843</v>
      </c>
      <c r="B6418" s="17">
        <v>7.6077149999999998</v>
      </c>
      <c r="C6418" s="18">
        <v>6.2620089999999999</v>
      </c>
    </row>
    <row r="6419" spans="1:3" ht="12.95" customHeight="1" x14ac:dyDescent="0.2">
      <c r="A6419" s="9">
        <v>41844</v>
      </c>
      <c r="B6419" s="17">
        <v>7.6069930000000001</v>
      </c>
      <c r="C6419" s="18">
        <v>6.2603840000000002</v>
      </c>
    </row>
    <row r="6420" spans="1:3" ht="12.95" customHeight="1" x14ac:dyDescent="0.2">
      <c r="A6420" s="9">
        <v>41845</v>
      </c>
      <c r="B6420" s="17">
        <v>7.6122940000000003</v>
      </c>
      <c r="C6420" s="18">
        <v>6.265263</v>
      </c>
    </row>
    <row r="6421" spans="1:3" ht="12.95" customHeight="1" x14ac:dyDescent="0.2">
      <c r="A6421" s="9">
        <v>41846</v>
      </c>
      <c r="B6421" s="17">
        <v>7.6172490000000002</v>
      </c>
      <c r="C6421" s="18">
        <v>6.2677930000000002</v>
      </c>
    </row>
    <row r="6422" spans="1:3" ht="12.95" customHeight="1" x14ac:dyDescent="0.2">
      <c r="A6422" s="9">
        <v>41847</v>
      </c>
      <c r="B6422" s="17">
        <v>7.6172490000000002</v>
      </c>
      <c r="C6422" s="18">
        <v>6.2677930000000002</v>
      </c>
    </row>
    <row r="6423" spans="1:3" ht="12.95" customHeight="1" x14ac:dyDescent="0.2">
      <c r="A6423" s="9">
        <v>41848</v>
      </c>
      <c r="B6423" s="17">
        <v>7.6172490000000002</v>
      </c>
      <c r="C6423" s="18">
        <v>6.2677930000000002</v>
      </c>
    </row>
    <row r="6424" spans="1:3" ht="12.95" customHeight="1" x14ac:dyDescent="0.2">
      <c r="A6424" s="9">
        <v>41849</v>
      </c>
      <c r="B6424" s="17">
        <v>7.6213639999999998</v>
      </c>
      <c r="C6424" s="18">
        <v>6.273244</v>
      </c>
    </row>
    <row r="6425" spans="1:3" ht="12.95" customHeight="1" x14ac:dyDescent="0.2">
      <c r="A6425" s="9">
        <v>41850</v>
      </c>
      <c r="B6425" s="17">
        <v>7.6209210000000001</v>
      </c>
      <c r="C6425" s="18">
        <v>6.2728789999999996</v>
      </c>
    </row>
    <row r="6426" spans="1:3" ht="12.95" customHeight="1" x14ac:dyDescent="0.2">
      <c r="A6426" s="9">
        <v>41851</v>
      </c>
      <c r="B6426" s="17">
        <v>7.6365040000000004</v>
      </c>
      <c r="C6426" s="18">
        <v>6.2800200000000004</v>
      </c>
    </row>
    <row r="6427" spans="1:3" ht="12.95" customHeight="1" x14ac:dyDescent="0.2">
      <c r="A6427" s="9">
        <v>41852</v>
      </c>
      <c r="B6427" s="17">
        <v>7.6360809999999999</v>
      </c>
      <c r="C6427" s="18">
        <v>6.2755429999999999</v>
      </c>
    </row>
    <row r="6428" spans="1:3" ht="12.95" customHeight="1" x14ac:dyDescent="0.2">
      <c r="A6428" s="9">
        <v>41853</v>
      </c>
      <c r="B6428" s="17">
        <v>7.6305440000000004</v>
      </c>
      <c r="C6428" s="18">
        <v>6.2756350000000003</v>
      </c>
    </row>
    <row r="6429" spans="1:3" ht="12.95" customHeight="1" x14ac:dyDescent="0.2">
      <c r="A6429" s="9">
        <v>41854</v>
      </c>
      <c r="B6429" s="17">
        <v>7.6305440000000004</v>
      </c>
      <c r="C6429" s="18">
        <v>6.2756350000000003</v>
      </c>
    </row>
    <row r="6430" spans="1:3" ht="12.95" customHeight="1" x14ac:dyDescent="0.2">
      <c r="A6430" s="9">
        <v>41855</v>
      </c>
      <c r="B6430" s="17">
        <v>7.6305440000000004</v>
      </c>
      <c r="C6430" s="18">
        <v>6.2756350000000003</v>
      </c>
    </row>
    <row r="6431" spans="1:3" ht="12.95" customHeight="1" x14ac:dyDescent="0.2">
      <c r="A6431" s="9">
        <v>41856</v>
      </c>
      <c r="B6431" s="17">
        <v>7.6305069999999997</v>
      </c>
      <c r="C6431" s="18">
        <v>6.2725090000000003</v>
      </c>
    </row>
    <row r="6432" spans="1:3" ht="12.95" customHeight="1" x14ac:dyDescent="0.2">
      <c r="A6432" s="9">
        <v>41857</v>
      </c>
      <c r="B6432" s="17">
        <v>7.6305069999999997</v>
      </c>
      <c r="C6432" s="18">
        <v>6.2725090000000003</v>
      </c>
    </row>
    <row r="6433" spans="1:3" ht="12.95" customHeight="1" x14ac:dyDescent="0.2">
      <c r="A6433" s="9">
        <v>41858</v>
      </c>
      <c r="B6433" s="17">
        <v>7.6352310000000001</v>
      </c>
      <c r="C6433" s="18">
        <v>6.2815560000000001</v>
      </c>
    </row>
    <row r="6434" spans="1:3" ht="12.95" customHeight="1" x14ac:dyDescent="0.2">
      <c r="A6434" s="9">
        <v>41859</v>
      </c>
      <c r="B6434" s="17">
        <v>7.6335689999999996</v>
      </c>
      <c r="C6434" s="18">
        <v>6.281739</v>
      </c>
    </row>
    <row r="6435" spans="1:3" ht="12.95" customHeight="1" x14ac:dyDescent="0.2">
      <c r="A6435" s="9">
        <v>41860</v>
      </c>
      <c r="B6435" s="17">
        <v>7.642309</v>
      </c>
      <c r="C6435" s="18">
        <v>6.2998180000000001</v>
      </c>
    </row>
    <row r="6436" spans="1:3" ht="12.95" customHeight="1" x14ac:dyDescent="0.2">
      <c r="A6436" s="9">
        <v>41861</v>
      </c>
      <c r="B6436" s="17">
        <v>7.642309</v>
      </c>
      <c r="C6436" s="18">
        <v>6.2998180000000001</v>
      </c>
    </row>
    <row r="6437" spans="1:3" ht="12.95" customHeight="1" x14ac:dyDescent="0.2">
      <c r="A6437" s="9">
        <v>41862</v>
      </c>
      <c r="B6437" s="17">
        <v>7.642309</v>
      </c>
      <c r="C6437" s="18">
        <v>6.2998180000000001</v>
      </c>
    </row>
    <row r="6438" spans="1:3" ht="12.95" customHeight="1" x14ac:dyDescent="0.2">
      <c r="A6438" s="9">
        <v>41863</v>
      </c>
      <c r="B6438" s="17">
        <v>7.6401870000000001</v>
      </c>
      <c r="C6438" s="18">
        <v>6.2985879999999996</v>
      </c>
    </row>
    <row r="6439" spans="1:3" ht="12.95" customHeight="1" x14ac:dyDescent="0.2">
      <c r="A6439" s="9">
        <v>41864</v>
      </c>
      <c r="B6439" s="17">
        <v>7.6379979999999996</v>
      </c>
      <c r="C6439" s="18">
        <v>6.2915960000000002</v>
      </c>
    </row>
    <row r="6440" spans="1:3" ht="12.95" customHeight="1" x14ac:dyDescent="0.2">
      <c r="A6440" s="9">
        <v>41865</v>
      </c>
      <c r="B6440" s="17">
        <v>7.6340599999999998</v>
      </c>
      <c r="C6440" s="18">
        <v>6.2909439999999996</v>
      </c>
    </row>
    <row r="6441" spans="1:3" ht="12.95" customHeight="1" x14ac:dyDescent="0.2">
      <c r="A6441" s="9">
        <v>41866</v>
      </c>
      <c r="B6441" s="17">
        <v>7.6270600000000002</v>
      </c>
      <c r="C6441" s="18">
        <v>6.2939920000000003</v>
      </c>
    </row>
    <row r="6442" spans="1:3" ht="12.95" customHeight="1" x14ac:dyDescent="0.2">
      <c r="A6442" s="9">
        <v>41867</v>
      </c>
      <c r="B6442" s="17">
        <v>7.6270600000000002</v>
      </c>
      <c r="C6442" s="18">
        <v>6.2939920000000003</v>
      </c>
    </row>
    <row r="6443" spans="1:3" ht="12.95" customHeight="1" x14ac:dyDescent="0.2">
      <c r="A6443" s="9">
        <v>41868</v>
      </c>
      <c r="B6443" s="17">
        <v>7.6270600000000002</v>
      </c>
      <c r="C6443" s="18">
        <v>6.2939920000000003</v>
      </c>
    </row>
    <row r="6444" spans="1:3" ht="12.95" customHeight="1" x14ac:dyDescent="0.2">
      <c r="A6444" s="9">
        <v>41869</v>
      </c>
      <c r="B6444" s="17">
        <v>7.6270600000000002</v>
      </c>
      <c r="C6444" s="18">
        <v>6.2939920000000003</v>
      </c>
    </row>
    <row r="6445" spans="1:3" ht="12.95" customHeight="1" x14ac:dyDescent="0.2">
      <c r="A6445" s="9">
        <v>41870</v>
      </c>
      <c r="B6445" s="17">
        <v>7.6184099999999999</v>
      </c>
      <c r="C6445" s="18">
        <v>6.2930859999999997</v>
      </c>
    </row>
    <row r="6446" spans="1:3" ht="12.95" customHeight="1" x14ac:dyDescent="0.2">
      <c r="A6446" s="9">
        <v>41871</v>
      </c>
      <c r="B6446" s="17">
        <v>7.6109790000000004</v>
      </c>
      <c r="C6446" s="18">
        <v>6.286429</v>
      </c>
    </row>
    <row r="6447" spans="1:3" ht="12.95" customHeight="1" x14ac:dyDescent="0.2">
      <c r="A6447" s="9">
        <v>41872</v>
      </c>
      <c r="B6447" s="17">
        <v>7.607164</v>
      </c>
      <c r="C6447" s="18">
        <v>6.2848350000000002</v>
      </c>
    </row>
    <row r="6448" spans="1:3" ht="12.95" customHeight="1" x14ac:dyDescent="0.2">
      <c r="A6448" s="9">
        <v>41873</v>
      </c>
      <c r="B6448" s="17">
        <v>7.6062409999999998</v>
      </c>
      <c r="C6448" s="18">
        <v>6.2814769999999998</v>
      </c>
    </row>
    <row r="6449" spans="1:3" ht="12.95" customHeight="1" x14ac:dyDescent="0.2">
      <c r="A6449" s="9">
        <v>41874</v>
      </c>
      <c r="B6449" s="17">
        <v>7.6192700000000002</v>
      </c>
      <c r="C6449" s="18">
        <v>6.2995200000000002</v>
      </c>
    </row>
    <row r="6450" spans="1:3" ht="12.95" customHeight="1" x14ac:dyDescent="0.2">
      <c r="A6450" s="9">
        <v>41875</v>
      </c>
      <c r="B6450" s="17">
        <v>7.6192700000000002</v>
      </c>
      <c r="C6450" s="18">
        <v>6.2995200000000002</v>
      </c>
    </row>
    <row r="6451" spans="1:3" ht="12.95" customHeight="1" x14ac:dyDescent="0.2">
      <c r="A6451" s="9">
        <v>41876</v>
      </c>
      <c r="B6451" s="17">
        <v>7.6192700000000002</v>
      </c>
      <c r="C6451" s="18">
        <v>6.2995200000000002</v>
      </c>
    </row>
    <row r="6452" spans="1:3" ht="12.95" customHeight="1" x14ac:dyDescent="0.2">
      <c r="A6452" s="9">
        <v>41877</v>
      </c>
      <c r="B6452" s="17">
        <v>7.6172979999999999</v>
      </c>
      <c r="C6452" s="18">
        <v>6.3004949999999997</v>
      </c>
    </row>
    <row r="6453" spans="1:3" ht="12.95" customHeight="1" x14ac:dyDescent="0.2">
      <c r="A6453" s="9">
        <v>41878</v>
      </c>
      <c r="B6453" s="17">
        <v>7.6173929999999999</v>
      </c>
      <c r="C6453" s="18">
        <v>6.3073550000000003</v>
      </c>
    </row>
    <row r="6454" spans="1:3" ht="12.95" customHeight="1" x14ac:dyDescent="0.2">
      <c r="A6454" s="9">
        <v>41879</v>
      </c>
      <c r="B6454" s="17">
        <v>7.6267050000000003</v>
      </c>
      <c r="C6454" s="18">
        <v>6.3166349999999998</v>
      </c>
    </row>
    <row r="6455" spans="1:3" ht="12.95" customHeight="1" x14ac:dyDescent="0.2">
      <c r="A6455" s="9">
        <v>41880</v>
      </c>
      <c r="B6455" s="17">
        <v>7.6229969999999998</v>
      </c>
      <c r="C6455" s="18">
        <v>6.3219409999999998</v>
      </c>
    </row>
    <row r="6456" spans="1:3" ht="12.95" customHeight="1" x14ac:dyDescent="0.2">
      <c r="A6456" s="9">
        <v>41881</v>
      </c>
      <c r="B6456" s="17">
        <v>7.6271329999999997</v>
      </c>
      <c r="C6456" s="18">
        <v>6.3264209999999999</v>
      </c>
    </row>
    <row r="6457" spans="1:3" ht="12.95" customHeight="1" x14ac:dyDescent="0.2">
      <c r="A6457" s="9">
        <v>41882</v>
      </c>
      <c r="B6457" s="17">
        <v>7.6271329999999997</v>
      </c>
      <c r="C6457" s="18">
        <v>6.3264209999999999</v>
      </c>
    </row>
    <row r="6458" spans="1:3" ht="12.95" customHeight="1" x14ac:dyDescent="0.2">
      <c r="A6458" s="9">
        <v>41883</v>
      </c>
      <c r="B6458" s="17">
        <v>7.6271329999999997</v>
      </c>
      <c r="C6458" s="18">
        <v>6.3264209999999999</v>
      </c>
    </row>
    <row r="6459" spans="1:3" ht="12.95" customHeight="1" x14ac:dyDescent="0.2">
      <c r="A6459" s="9">
        <v>41884</v>
      </c>
      <c r="B6459" s="17">
        <v>7.6189470000000004</v>
      </c>
      <c r="C6459" s="18">
        <v>6.3149170000000003</v>
      </c>
    </row>
    <row r="6460" spans="1:3" ht="12.95" customHeight="1" x14ac:dyDescent="0.2">
      <c r="A6460" s="9">
        <v>41885</v>
      </c>
      <c r="B6460" s="17">
        <v>7.6143780000000003</v>
      </c>
      <c r="C6460" s="18">
        <v>6.3059029999999998</v>
      </c>
    </row>
    <row r="6461" spans="1:3" ht="12.95" customHeight="1" x14ac:dyDescent="0.2">
      <c r="A6461" s="9">
        <v>41886</v>
      </c>
      <c r="B6461" s="17">
        <v>7.6054890000000004</v>
      </c>
      <c r="C6461" s="18">
        <v>6.3001069999999997</v>
      </c>
    </row>
    <row r="6462" spans="1:3" ht="12.95" customHeight="1" x14ac:dyDescent="0.2">
      <c r="A6462" s="9">
        <v>41887</v>
      </c>
      <c r="B6462" s="17">
        <v>7.610919</v>
      </c>
      <c r="C6462" s="18">
        <v>6.3072169999999996</v>
      </c>
    </row>
    <row r="6463" spans="1:3" ht="12.95" customHeight="1" x14ac:dyDescent="0.2">
      <c r="A6463" s="9">
        <v>41888</v>
      </c>
      <c r="B6463" s="17">
        <v>7.6187230000000001</v>
      </c>
      <c r="C6463" s="18">
        <v>6.3178729999999996</v>
      </c>
    </row>
    <row r="6464" spans="1:3" ht="12.95" customHeight="1" x14ac:dyDescent="0.2">
      <c r="A6464" s="9">
        <v>41889</v>
      </c>
      <c r="B6464" s="17">
        <v>7.6187230000000001</v>
      </c>
      <c r="C6464" s="18">
        <v>6.3178729999999996</v>
      </c>
    </row>
    <row r="6465" spans="1:3" ht="12.95" customHeight="1" x14ac:dyDescent="0.2">
      <c r="A6465" s="9">
        <v>41890</v>
      </c>
      <c r="B6465" s="17">
        <v>7.6187230000000001</v>
      </c>
      <c r="C6465" s="18">
        <v>6.3178729999999996</v>
      </c>
    </row>
    <row r="6466" spans="1:3" ht="12.95" customHeight="1" x14ac:dyDescent="0.2">
      <c r="A6466" s="9">
        <v>41891</v>
      </c>
      <c r="B6466" s="17">
        <v>7.6207469999999997</v>
      </c>
      <c r="C6466" s="18">
        <v>6.3195509999999997</v>
      </c>
    </row>
    <row r="6467" spans="1:3" ht="12.95" customHeight="1" x14ac:dyDescent="0.2">
      <c r="A6467" s="9">
        <v>41892</v>
      </c>
      <c r="B6467" s="17">
        <v>7.6188779999999996</v>
      </c>
      <c r="C6467" s="18">
        <v>6.3195740000000002</v>
      </c>
    </row>
    <row r="6468" spans="1:3" ht="12.95" customHeight="1" x14ac:dyDescent="0.2">
      <c r="A6468" s="9">
        <v>41893</v>
      </c>
      <c r="B6468" s="17">
        <v>7.6125769999999999</v>
      </c>
      <c r="C6468" s="18">
        <v>6.3049340000000003</v>
      </c>
    </row>
    <row r="6469" spans="1:3" ht="12.95" customHeight="1" x14ac:dyDescent="0.2">
      <c r="A6469" s="9">
        <v>41894</v>
      </c>
      <c r="B6469" s="17">
        <v>7.616873</v>
      </c>
      <c r="C6469" s="18">
        <v>6.2970179999999996</v>
      </c>
    </row>
    <row r="6470" spans="1:3" ht="12.95" customHeight="1" x14ac:dyDescent="0.2">
      <c r="A6470" s="9">
        <v>41895</v>
      </c>
      <c r="B6470" s="17">
        <v>7.617896</v>
      </c>
      <c r="C6470" s="18">
        <v>6.3015100000000004</v>
      </c>
    </row>
    <row r="6471" spans="1:3" ht="12.95" customHeight="1" x14ac:dyDescent="0.2">
      <c r="A6471" s="9">
        <v>41896</v>
      </c>
      <c r="B6471" s="17">
        <v>7.617896</v>
      </c>
      <c r="C6471" s="18">
        <v>6.3015100000000004</v>
      </c>
    </row>
    <row r="6472" spans="1:3" ht="12.95" customHeight="1" x14ac:dyDescent="0.2">
      <c r="A6472" s="9">
        <v>41897</v>
      </c>
      <c r="B6472" s="17">
        <v>7.617896</v>
      </c>
      <c r="C6472" s="18">
        <v>6.3015100000000004</v>
      </c>
    </row>
    <row r="6473" spans="1:3" ht="12.95" customHeight="1" x14ac:dyDescent="0.2">
      <c r="A6473" s="9">
        <v>41898</v>
      </c>
      <c r="B6473" s="17">
        <v>7.6204280000000004</v>
      </c>
      <c r="C6473" s="18">
        <v>6.2989160000000002</v>
      </c>
    </row>
    <row r="6474" spans="1:3" ht="12.95" customHeight="1" x14ac:dyDescent="0.2">
      <c r="A6474" s="9">
        <v>41899</v>
      </c>
      <c r="B6474" s="17">
        <v>7.6119240000000001</v>
      </c>
      <c r="C6474" s="18">
        <v>6.297091</v>
      </c>
    </row>
    <row r="6475" spans="1:3" ht="12.95" customHeight="1" x14ac:dyDescent="0.2">
      <c r="A6475" s="9">
        <v>41900</v>
      </c>
      <c r="B6475" s="17">
        <v>7.6175480000000002</v>
      </c>
      <c r="C6475" s="18">
        <v>6.2918539999999998</v>
      </c>
    </row>
    <row r="6476" spans="1:3" ht="12.95" customHeight="1" x14ac:dyDescent="0.2">
      <c r="A6476" s="9">
        <v>41901</v>
      </c>
      <c r="B6476" s="17">
        <v>7.6218820000000003</v>
      </c>
      <c r="C6476" s="18">
        <v>6.3110720000000002</v>
      </c>
    </row>
    <row r="6477" spans="1:3" ht="12.95" customHeight="1" x14ac:dyDescent="0.2">
      <c r="A6477" s="9">
        <v>41902</v>
      </c>
      <c r="B6477" s="17">
        <v>7.6214979999999999</v>
      </c>
      <c r="C6477" s="18">
        <v>6.315461</v>
      </c>
    </row>
    <row r="6478" spans="1:3" ht="12.95" customHeight="1" x14ac:dyDescent="0.2">
      <c r="A6478" s="9">
        <v>41903</v>
      </c>
      <c r="B6478" s="17">
        <v>7.6214979999999999</v>
      </c>
      <c r="C6478" s="18">
        <v>6.315461</v>
      </c>
    </row>
    <row r="6479" spans="1:3" ht="12.95" customHeight="1" x14ac:dyDescent="0.2">
      <c r="A6479" s="9">
        <v>41904</v>
      </c>
      <c r="B6479" s="17">
        <v>7.6214979999999999</v>
      </c>
      <c r="C6479" s="18">
        <v>6.315461</v>
      </c>
    </row>
    <row r="6480" spans="1:3" ht="12.95" customHeight="1" x14ac:dyDescent="0.2">
      <c r="A6480" s="9">
        <v>41905</v>
      </c>
      <c r="B6480" s="17">
        <v>7.6228530000000001</v>
      </c>
      <c r="C6480" s="18">
        <v>6.317107</v>
      </c>
    </row>
    <row r="6481" spans="1:3" ht="12.95" customHeight="1" x14ac:dyDescent="0.2">
      <c r="A6481" s="9">
        <v>41906</v>
      </c>
      <c r="B6481" s="17">
        <v>7.6207339999999997</v>
      </c>
      <c r="C6481" s="18">
        <v>6.3137809999999996</v>
      </c>
    </row>
    <row r="6482" spans="1:3" ht="12.95" customHeight="1" x14ac:dyDescent="0.2">
      <c r="A6482" s="9">
        <v>41907</v>
      </c>
      <c r="B6482" s="17">
        <v>7.6221990000000002</v>
      </c>
      <c r="C6482" s="18">
        <v>6.3134259999999998</v>
      </c>
    </row>
    <row r="6483" spans="1:3" ht="12.95" customHeight="1" x14ac:dyDescent="0.2">
      <c r="A6483" s="9">
        <v>41908</v>
      </c>
      <c r="B6483" s="17">
        <v>7.6205619999999996</v>
      </c>
      <c r="C6483" s="18">
        <v>6.311547</v>
      </c>
    </row>
    <row r="6484" spans="1:3" ht="12.95" customHeight="1" x14ac:dyDescent="0.2">
      <c r="A6484" s="9">
        <v>41909</v>
      </c>
      <c r="B6484" s="17">
        <v>7.6189609999999997</v>
      </c>
      <c r="C6484" s="18">
        <v>6.3123120000000004</v>
      </c>
    </row>
    <row r="6485" spans="1:3" ht="12.95" customHeight="1" x14ac:dyDescent="0.2">
      <c r="A6485" s="9">
        <v>41910</v>
      </c>
      <c r="B6485" s="17">
        <v>7.6189609999999997</v>
      </c>
      <c r="C6485" s="18">
        <v>6.3123120000000004</v>
      </c>
    </row>
    <row r="6486" spans="1:3" ht="12.95" customHeight="1" x14ac:dyDescent="0.2">
      <c r="A6486" s="9">
        <v>41911</v>
      </c>
      <c r="B6486" s="17">
        <v>7.6189609999999997</v>
      </c>
      <c r="C6486" s="18">
        <v>6.3123120000000004</v>
      </c>
    </row>
    <row r="6487" spans="1:3" ht="12.95" customHeight="1" x14ac:dyDescent="0.2">
      <c r="A6487" s="9">
        <v>41912</v>
      </c>
      <c r="B6487" s="17">
        <v>7.6262670000000004</v>
      </c>
      <c r="C6487" s="18">
        <v>6.3167949999999999</v>
      </c>
    </row>
    <row r="6488" spans="1:3" ht="12.95" customHeight="1" x14ac:dyDescent="0.2">
      <c r="A6488" s="9">
        <v>41913</v>
      </c>
      <c r="B6488" s="17">
        <v>7.6267440000000004</v>
      </c>
      <c r="C6488" s="18">
        <v>6.3219029999999998</v>
      </c>
    </row>
    <row r="6489" spans="1:3" ht="12.95" customHeight="1" x14ac:dyDescent="0.2">
      <c r="A6489" s="9">
        <v>41914</v>
      </c>
      <c r="B6489" s="17">
        <v>7.6330920000000004</v>
      </c>
      <c r="C6489" s="18">
        <v>6.3271649999999999</v>
      </c>
    </row>
    <row r="6490" spans="1:3" ht="12.95" customHeight="1" x14ac:dyDescent="0.2">
      <c r="A6490" s="9">
        <v>41915</v>
      </c>
      <c r="B6490" s="17">
        <v>7.6379339999999996</v>
      </c>
      <c r="C6490" s="18">
        <v>6.3264589999999998</v>
      </c>
    </row>
    <row r="6491" spans="1:3" ht="12.95" customHeight="1" x14ac:dyDescent="0.2">
      <c r="A6491" s="9">
        <v>41916</v>
      </c>
      <c r="B6491" s="17">
        <v>7.6348349999999998</v>
      </c>
      <c r="C6491" s="18">
        <v>6.318136</v>
      </c>
    </row>
    <row r="6492" spans="1:3" ht="12.95" customHeight="1" x14ac:dyDescent="0.2">
      <c r="A6492" s="9">
        <v>41917</v>
      </c>
      <c r="B6492" s="17">
        <v>7.6348349999999998</v>
      </c>
      <c r="C6492" s="18">
        <v>6.318136</v>
      </c>
    </row>
    <row r="6493" spans="1:3" ht="12.95" customHeight="1" x14ac:dyDescent="0.2">
      <c r="A6493" s="9">
        <v>41918</v>
      </c>
      <c r="B6493" s="17">
        <v>7.6348349999999998</v>
      </c>
      <c r="C6493" s="18">
        <v>6.318136</v>
      </c>
    </row>
    <row r="6494" spans="1:3" ht="12.95" customHeight="1" x14ac:dyDescent="0.2">
      <c r="A6494" s="9">
        <v>41919</v>
      </c>
      <c r="B6494" s="17">
        <v>7.6341890000000001</v>
      </c>
      <c r="C6494" s="18">
        <v>6.2998750000000001</v>
      </c>
    </row>
    <row r="6495" spans="1:3" ht="12.95" customHeight="1" x14ac:dyDescent="0.2">
      <c r="A6495" s="9">
        <v>41920</v>
      </c>
      <c r="B6495" s="17">
        <v>7.6339240000000004</v>
      </c>
      <c r="C6495" s="18">
        <v>6.3069430000000004</v>
      </c>
    </row>
    <row r="6496" spans="1:3" ht="12.95" customHeight="1" x14ac:dyDescent="0.2">
      <c r="A6496" s="9">
        <v>41921</v>
      </c>
      <c r="B6496" s="17">
        <v>7.6339240000000004</v>
      </c>
      <c r="C6496" s="18">
        <v>6.3069430000000004</v>
      </c>
    </row>
    <row r="6497" spans="1:3" ht="12.95" customHeight="1" x14ac:dyDescent="0.2">
      <c r="A6497" s="9">
        <v>41922</v>
      </c>
      <c r="B6497" s="17">
        <v>7.6373139999999999</v>
      </c>
      <c r="C6497" s="18">
        <v>6.3040149999999997</v>
      </c>
    </row>
    <row r="6498" spans="1:3" ht="12.95" customHeight="1" x14ac:dyDescent="0.2">
      <c r="A6498" s="9">
        <v>41923</v>
      </c>
      <c r="B6498" s="17">
        <v>7.6416690000000003</v>
      </c>
      <c r="C6498" s="18">
        <v>6.3190850000000003</v>
      </c>
    </row>
    <row r="6499" spans="1:3" ht="12.95" customHeight="1" x14ac:dyDescent="0.2">
      <c r="A6499" s="9">
        <v>41924</v>
      </c>
      <c r="B6499" s="17">
        <v>7.6416690000000003</v>
      </c>
      <c r="C6499" s="18">
        <v>6.3190850000000003</v>
      </c>
    </row>
    <row r="6500" spans="1:3" ht="12.95" customHeight="1" x14ac:dyDescent="0.2">
      <c r="A6500" s="9">
        <v>41925</v>
      </c>
      <c r="B6500" s="17">
        <v>7.6416690000000003</v>
      </c>
      <c r="C6500" s="18">
        <v>6.3190850000000003</v>
      </c>
    </row>
    <row r="6501" spans="1:3" ht="12.95" customHeight="1" x14ac:dyDescent="0.2">
      <c r="A6501" s="9">
        <v>41926</v>
      </c>
      <c r="B6501" s="17">
        <v>7.6403809999999996</v>
      </c>
      <c r="C6501" s="18">
        <v>6.3211560000000002</v>
      </c>
    </row>
    <row r="6502" spans="1:3" ht="12.95" customHeight="1" x14ac:dyDescent="0.2">
      <c r="A6502" s="9">
        <v>41927</v>
      </c>
      <c r="B6502" s="17">
        <v>7.6483980000000003</v>
      </c>
      <c r="C6502" s="18">
        <v>6.3330279999999997</v>
      </c>
    </row>
    <row r="6503" spans="1:3" ht="12.95" customHeight="1" x14ac:dyDescent="0.2">
      <c r="A6503" s="9">
        <v>41928</v>
      </c>
      <c r="B6503" s="17">
        <v>7.6493529999999996</v>
      </c>
      <c r="C6503" s="18">
        <v>6.3359170000000002</v>
      </c>
    </row>
    <row r="6504" spans="1:3" ht="12.95" customHeight="1" x14ac:dyDescent="0.2">
      <c r="A6504" s="9">
        <v>41929</v>
      </c>
      <c r="B6504" s="17">
        <v>7.6521780000000001</v>
      </c>
      <c r="C6504" s="18">
        <v>6.3461420000000004</v>
      </c>
    </row>
    <row r="6505" spans="1:3" ht="12.95" customHeight="1" x14ac:dyDescent="0.2">
      <c r="A6505" s="9">
        <v>41930</v>
      </c>
      <c r="B6505" s="17">
        <v>7.6599570000000003</v>
      </c>
      <c r="C6505" s="18">
        <v>6.3447009999999997</v>
      </c>
    </row>
    <row r="6506" spans="1:3" ht="12.95" customHeight="1" x14ac:dyDescent="0.2">
      <c r="A6506" s="9">
        <v>41931</v>
      </c>
      <c r="B6506" s="17">
        <v>7.6599570000000003</v>
      </c>
      <c r="C6506" s="18">
        <v>6.3447009999999997</v>
      </c>
    </row>
    <row r="6507" spans="1:3" ht="12.95" customHeight="1" x14ac:dyDescent="0.2">
      <c r="A6507" s="9">
        <v>41932</v>
      </c>
      <c r="B6507" s="17">
        <v>7.6599570000000003</v>
      </c>
      <c r="C6507" s="18">
        <v>6.3447009999999997</v>
      </c>
    </row>
    <row r="6508" spans="1:3" ht="12.95" customHeight="1" x14ac:dyDescent="0.2">
      <c r="A6508" s="9">
        <v>41933</v>
      </c>
      <c r="B6508" s="17">
        <v>7.6602370000000004</v>
      </c>
      <c r="C6508" s="18">
        <v>6.3501919999999998</v>
      </c>
    </row>
    <row r="6509" spans="1:3" ht="12.95" customHeight="1" x14ac:dyDescent="0.2">
      <c r="A6509" s="9">
        <v>41934</v>
      </c>
      <c r="B6509" s="17">
        <v>7.6605689999999997</v>
      </c>
      <c r="C6509" s="18">
        <v>6.3473100000000002</v>
      </c>
    </row>
    <row r="6510" spans="1:3" ht="12.95" customHeight="1" x14ac:dyDescent="0.2">
      <c r="A6510" s="9">
        <v>41935</v>
      </c>
      <c r="B6510" s="17">
        <v>7.6562640000000002</v>
      </c>
      <c r="C6510" s="18">
        <v>6.3490039999999999</v>
      </c>
    </row>
    <row r="6511" spans="1:3" ht="12.95" customHeight="1" x14ac:dyDescent="0.2">
      <c r="A6511" s="9">
        <v>41936</v>
      </c>
      <c r="B6511" s="17">
        <v>7.6669029999999996</v>
      </c>
      <c r="C6511" s="18">
        <v>6.3551909999999996</v>
      </c>
    </row>
    <row r="6512" spans="1:3" ht="12.95" customHeight="1" x14ac:dyDescent="0.2">
      <c r="A6512" s="9">
        <v>41937</v>
      </c>
      <c r="B6512" s="17">
        <v>7.6707660000000004</v>
      </c>
      <c r="C6512" s="18">
        <v>6.3589209999999996</v>
      </c>
    </row>
    <row r="6513" spans="1:3" ht="12.95" customHeight="1" x14ac:dyDescent="0.2">
      <c r="A6513" s="9">
        <v>41938</v>
      </c>
      <c r="B6513" s="17">
        <v>7.6707660000000004</v>
      </c>
      <c r="C6513" s="18">
        <v>6.3589209999999996</v>
      </c>
    </row>
    <row r="6514" spans="1:3" ht="12.95" customHeight="1" x14ac:dyDescent="0.2">
      <c r="A6514" s="9">
        <v>41939</v>
      </c>
      <c r="B6514" s="17">
        <v>7.6707660000000004</v>
      </c>
      <c r="C6514" s="18">
        <v>6.3589209999999996</v>
      </c>
    </row>
    <row r="6515" spans="1:3" ht="12.95" customHeight="1" x14ac:dyDescent="0.2">
      <c r="A6515" s="9">
        <v>41940</v>
      </c>
      <c r="B6515" s="17">
        <v>7.6673210000000003</v>
      </c>
      <c r="C6515" s="18">
        <v>6.3586999999999998</v>
      </c>
    </row>
    <row r="6516" spans="1:3" ht="12.95" customHeight="1" x14ac:dyDescent="0.2">
      <c r="A6516" s="9">
        <v>41941</v>
      </c>
      <c r="B6516" s="17">
        <v>7.6681480000000004</v>
      </c>
      <c r="C6516" s="18">
        <v>6.3583319999999999</v>
      </c>
    </row>
    <row r="6517" spans="1:3" ht="12.95" customHeight="1" x14ac:dyDescent="0.2">
      <c r="A6517" s="9">
        <v>41942</v>
      </c>
      <c r="B6517" s="17">
        <v>7.6672969999999996</v>
      </c>
      <c r="C6517" s="18">
        <v>6.3586809999999998</v>
      </c>
    </row>
    <row r="6518" spans="1:3" ht="12.95" customHeight="1" x14ac:dyDescent="0.2">
      <c r="A6518" s="9">
        <v>41943</v>
      </c>
      <c r="B6518" s="17">
        <v>7.6626219999999998</v>
      </c>
      <c r="C6518" s="18">
        <v>6.3569120000000003</v>
      </c>
    </row>
    <row r="6519" spans="1:3" ht="12.95" customHeight="1" x14ac:dyDescent="0.2">
      <c r="A6519" s="9">
        <v>41944</v>
      </c>
      <c r="B6519" s="17">
        <v>7.6569409999999998</v>
      </c>
      <c r="C6519" s="18">
        <v>6.3474599999999999</v>
      </c>
    </row>
    <row r="6520" spans="1:3" ht="12.95" customHeight="1" x14ac:dyDescent="0.2">
      <c r="A6520" s="9">
        <v>41945</v>
      </c>
      <c r="B6520" s="17">
        <v>7.6569409999999998</v>
      </c>
      <c r="C6520" s="18">
        <v>6.3474599999999999</v>
      </c>
    </row>
    <row r="6521" spans="1:3" ht="12.95" customHeight="1" x14ac:dyDescent="0.2">
      <c r="A6521" s="9">
        <v>41946</v>
      </c>
      <c r="B6521" s="17">
        <v>7.6569409999999998</v>
      </c>
      <c r="C6521" s="18">
        <v>6.3474599999999999</v>
      </c>
    </row>
    <row r="6522" spans="1:3" ht="12.95" customHeight="1" x14ac:dyDescent="0.2">
      <c r="A6522" s="9">
        <v>41947</v>
      </c>
      <c r="B6522" s="17">
        <v>7.6576829999999996</v>
      </c>
      <c r="C6522" s="18">
        <v>6.3522879999999997</v>
      </c>
    </row>
    <row r="6523" spans="1:3" ht="12.95" customHeight="1" x14ac:dyDescent="0.2">
      <c r="A6523" s="9">
        <v>41948</v>
      </c>
      <c r="B6523" s="17">
        <v>7.6593020000000003</v>
      </c>
      <c r="C6523" s="18">
        <v>6.3552119999999999</v>
      </c>
    </row>
    <row r="6524" spans="1:3" ht="12.95" customHeight="1" x14ac:dyDescent="0.2">
      <c r="A6524" s="9">
        <v>41949</v>
      </c>
      <c r="B6524" s="17">
        <v>7.6614339999999999</v>
      </c>
      <c r="C6524" s="18">
        <v>6.3627890000000003</v>
      </c>
    </row>
    <row r="6525" spans="1:3" ht="12.95" customHeight="1" x14ac:dyDescent="0.2">
      <c r="A6525" s="9">
        <v>41950</v>
      </c>
      <c r="B6525" s="17">
        <v>7.6554599999999997</v>
      </c>
      <c r="C6525" s="18">
        <v>6.3514980000000003</v>
      </c>
    </row>
    <row r="6526" spans="1:3" ht="12.95" customHeight="1" x14ac:dyDescent="0.2">
      <c r="A6526" s="9">
        <v>41951</v>
      </c>
      <c r="B6526" s="17">
        <v>7.6617319999999998</v>
      </c>
      <c r="C6526" s="18">
        <v>6.3640930000000004</v>
      </c>
    </row>
    <row r="6527" spans="1:3" ht="12.95" customHeight="1" x14ac:dyDescent="0.2">
      <c r="A6527" s="9">
        <v>41952</v>
      </c>
      <c r="B6527" s="17">
        <v>7.6617319999999998</v>
      </c>
      <c r="C6527" s="18">
        <v>6.3640930000000004</v>
      </c>
    </row>
    <row r="6528" spans="1:3" ht="12.95" customHeight="1" x14ac:dyDescent="0.2">
      <c r="A6528" s="9">
        <v>41953</v>
      </c>
      <c r="B6528" s="17">
        <v>7.6617319999999998</v>
      </c>
      <c r="C6528" s="18">
        <v>6.3640930000000004</v>
      </c>
    </row>
    <row r="6529" spans="1:3" ht="12.95" customHeight="1" x14ac:dyDescent="0.2">
      <c r="A6529" s="9">
        <v>41954</v>
      </c>
      <c r="B6529" s="17">
        <v>7.6584130000000004</v>
      </c>
      <c r="C6529" s="18">
        <v>6.3682129999999999</v>
      </c>
    </row>
    <row r="6530" spans="1:3" ht="12.95" customHeight="1" x14ac:dyDescent="0.2">
      <c r="A6530" s="9">
        <v>41955</v>
      </c>
      <c r="B6530" s="17">
        <v>7.65991</v>
      </c>
      <c r="C6530" s="18">
        <v>6.3726370000000001</v>
      </c>
    </row>
    <row r="6531" spans="1:3" ht="12.95" customHeight="1" x14ac:dyDescent="0.2">
      <c r="A6531" s="9">
        <v>41956</v>
      </c>
      <c r="B6531" s="17">
        <v>7.658766</v>
      </c>
      <c r="C6531" s="18">
        <v>6.3685070000000001</v>
      </c>
    </row>
    <row r="6532" spans="1:3" ht="12.95" customHeight="1" x14ac:dyDescent="0.2">
      <c r="A6532" s="9">
        <v>41957</v>
      </c>
      <c r="B6532" s="17">
        <v>7.6622979999999998</v>
      </c>
      <c r="C6532" s="18">
        <v>6.3756849999999998</v>
      </c>
    </row>
    <row r="6533" spans="1:3" ht="12.95" customHeight="1" x14ac:dyDescent="0.2">
      <c r="A6533" s="9">
        <v>41958</v>
      </c>
      <c r="B6533" s="17">
        <v>7.6653909999999996</v>
      </c>
      <c r="C6533" s="18">
        <v>6.3782579999999998</v>
      </c>
    </row>
    <row r="6534" spans="1:3" ht="12.95" customHeight="1" x14ac:dyDescent="0.2">
      <c r="A6534" s="9">
        <v>41959</v>
      </c>
      <c r="B6534" s="17">
        <v>7.6653909999999996</v>
      </c>
      <c r="C6534" s="18">
        <v>6.3782579999999998</v>
      </c>
    </row>
    <row r="6535" spans="1:3" ht="12.95" customHeight="1" x14ac:dyDescent="0.2">
      <c r="A6535" s="9">
        <v>41960</v>
      </c>
      <c r="B6535" s="17">
        <v>7.6653909999999996</v>
      </c>
      <c r="C6535" s="18">
        <v>6.3782579999999998</v>
      </c>
    </row>
    <row r="6536" spans="1:3" ht="12.95" customHeight="1" x14ac:dyDescent="0.2">
      <c r="A6536" s="9">
        <v>41961</v>
      </c>
      <c r="B6536" s="17">
        <v>7.6663389999999998</v>
      </c>
      <c r="C6536" s="18">
        <v>6.382765</v>
      </c>
    </row>
    <row r="6537" spans="1:3" ht="12.95" customHeight="1" x14ac:dyDescent="0.2">
      <c r="A6537" s="9">
        <v>41962</v>
      </c>
      <c r="B6537" s="17">
        <v>7.6683450000000004</v>
      </c>
      <c r="C6537" s="18">
        <v>6.3833719999999996</v>
      </c>
    </row>
    <row r="6538" spans="1:3" ht="12.95" customHeight="1" x14ac:dyDescent="0.2">
      <c r="A6538" s="9">
        <v>41963</v>
      </c>
      <c r="B6538" s="17">
        <v>7.6688489999999998</v>
      </c>
      <c r="C6538" s="18">
        <v>6.3848549999999999</v>
      </c>
    </row>
    <row r="6539" spans="1:3" ht="12.95" customHeight="1" x14ac:dyDescent="0.2">
      <c r="A6539" s="9">
        <v>41964</v>
      </c>
      <c r="B6539" s="17">
        <v>7.6710330000000004</v>
      </c>
      <c r="C6539" s="18">
        <v>6.386673</v>
      </c>
    </row>
    <row r="6540" spans="1:3" ht="12.95" customHeight="1" x14ac:dyDescent="0.2">
      <c r="A6540" s="9">
        <v>41965</v>
      </c>
      <c r="B6540" s="17">
        <v>7.671913</v>
      </c>
      <c r="C6540" s="18">
        <v>6.3810310000000001</v>
      </c>
    </row>
    <row r="6541" spans="1:3" ht="12.95" customHeight="1" x14ac:dyDescent="0.2">
      <c r="A6541" s="9">
        <v>41966</v>
      </c>
      <c r="B6541" s="17">
        <v>7.671913</v>
      </c>
      <c r="C6541" s="18">
        <v>6.3810310000000001</v>
      </c>
    </row>
    <row r="6542" spans="1:3" ht="12.95" customHeight="1" x14ac:dyDescent="0.2">
      <c r="A6542" s="9">
        <v>41967</v>
      </c>
      <c r="B6542" s="17">
        <v>7.671913</v>
      </c>
      <c r="C6542" s="18">
        <v>6.3810310000000001</v>
      </c>
    </row>
    <row r="6543" spans="1:3" ht="12.95" customHeight="1" x14ac:dyDescent="0.2">
      <c r="A6543" s="9">
        <v>41968</v>
      </c>
      <c r="B6543" s="17">
        <v>7.6664079999999997</v>
      </c>
      <c r="C6543" s="18">
        <v>6.3764519999999996</v>
      </c>
    </row>
    <row r="6544" spans="1:3" ht="12.95" customHeight="1" x14ac:dyDescent="0.2">
      <c r="A6544" s="9">
        <v>41969</v>
      </c>
      <c r="B6544" s="17">
        <v>7.666804</v>
      </c>
      <c r="C6544" s="18">
        <v>6.3762509999999999</v>
      </c>
    </row>
    <row r="6545" spans="1:3" ht="12.95" customHeight="1" x14ac:dyDescent="0.2">
      <c r="A6545" s="9">
        <v>41970</v>
      </c>
      <c r="B6545" s="17">
        <v>7.6686620000000003</v>
      </c>
      <c r="C6545" s="18">
        <v>6.376735</v>
      </c>
    </row>
    <row r="6546" spans="1:3" ht="12.95" customHeight="1" x14ac:dyDescent="0.2">
      <c r="A6546" s="9">
        <v>41971</v>
      </c>
      <c r="B6546" s="17">
        <v>7.6722149999999996</v>
      </c>
      <c r="C6546" s="18">
        <v>6.3828740000000002</v>
      </c>
    </row>
    <row r="6547" spans="1:3" ht="12.95" customHeight="1" x14ac:dyDescent="0.2">
      <c r="A6547" s="9">
        <v>41972</v>
      </c>
      <c r="B6547" s="17">
        <v>7.6731280000000002</v>
      </c>
      <c r="C6547" s="18">
        <v>6.3841650000000003</v>
      </c>
    </row>
    <row r="6548" spans="1:3" ht="12.95" customHeight="1" x14ac:dyDescent="0.2">
      <c r="A6548" s="9">
        <v>41973</v>
      </c>
      <c r="B6548" s="17">
        <v>7.6731280000000002</v>
      </c>
      <c r="C6548" s="18">
        <v>6.3841650000000003</v>
      </c>
    </row>
    <row r="6549" spans="1:3" ht="12.95" customHeight="1" x14ac:dyDescent="0.2">
      <c r="A6549" s="9">
        <v>41974</v>
      </c>
      <c r="B6549" s="17">
        <v>7.6731280000000002</v>
      </c>
      <c r="C6549" s="18">
        <v>6.3841650000000003</v>
      </c>
    </row>
    <row r="6550" spans="1:3" ht="12.95" customHeight="1" x14ac:dyDescent="0.2">
      <c r="A6550" s="9">
        <v>41975</v>
      </c>
      <c r="B6550" s="17">
        <v>7.67225</v>
      </c>
      <c r="C6550" s="18">
        <v>6.3802490000000001</v>
      </c>
    </row>
    <row r="6551" spans="1:3" ht="12.95" customHeight="1" x14ac:dyDescent="0.2">
      <c r="A6551" s="9">
        <v>41976</v>
      </c>
      <c r="B6551" s="17">
        <v>7.6707700000000001</v>
      </c>
      <c r="C6551" s="18">
        <v>6.3710709999999997</v>
      </c>
    </row>
    <row r="6552" spans="1:3" ht="12.95" customHeight="1" x14ac:dyDescent="0.2">
      <c r="A6552" s="9">
        <v>41977</v>
      </c>
      <c r="B6552" s="17">
        <v>7.6697360000000003</v>
      </c>
      <c r="C6552" s="18">
        <v>6.3776279999999996</v>
      </c>
    </row>
    <row r="6553" spans="1:3" ht="12.95" customHeight="1" x14ac:dyDescent="0.2">
      <c r="A6553" s="9">
        <v>41978</v>
      </c>
      <c r="B6553" s="17">
        <v>7.6721899999999996</v>
      </c>
      <c r="C6553" s="18">
        <v>6.3754280000000003</v>
      </c>
    </row>
    <row r="6554" spans="1:3" ht="12.95" customHeight="1" x14ac:dyDescent="0.2">
      <c r="A6554" s="9">
        <v>41979</v>
      </c>
      <c r="B6554" s="17">
        <v>7.6721159999999999</v>
      </c>
      <c r="C6554" s="18">
        <v>6.3827920000000002</v>
      </c>
    </row>
    <row r="6555" spans="1:3" ht="12.95" customHeight="1" x14ac:dyDescent="0.2">
      <c r="A6555" s="9">
        <v>41980</v>
      </c>
      <c r="B6555" s="17">
        <v>7.6721159999999999</v>
      </c>
      <c r="C6555" s="18">
        <v>6.3827920000000002</v>
      </c>
    </row>
    <row r="6556" spans="1:3" ht="12.95" customHeight="1" x14ac:dyDescent="0.2">
      <c r="A6556" s="9">
        <v>41981</v>
      </c>
      <c r="B6556" s="17">
        <v>7.6721159999999999</v>
      </c>
      <c r="C6556" s="18">
        <v>6.3827920000000002</v>
      </c>
    </row>
    <row r="6557" spans="1:3" ht="12.95" customHeight="1" x14ac:dyDescent="0.2">
      <c r="A6557" s="9">
        <v>41982</v>
      </c>
      <c r="B6557" s="17">
        <v>7.6692099999999996</v>
      </c>
      <c r="C6557" s="18">
        <v>6.3782519999999998</v>
      </c>
    </row>
    <row r="6558" spans="1:3" ht="12.95" customHeight="1" x14ac:dyDescent="0.2">
      <c r="A6558" s="9">
        <v>41983</v>
      </c>
      <c r="B6558" s="17">
        <v>7.6688390000000002</v>
      </c>
      <c r="C6558" s="18">
        <v>6.3800660000000002</v>
      </c>
    </row>
    <row r="6559" spans="1:3" ht="12.95" customHeight="1" x14ac:dyDescent="0.2">
      <c r="A6559" s="9">
        <v>41984</v>
      </c>
      <c r="B6559" s="17">
        <v>7.6686810000000003</v>
      </c>
      <c r="C6559" s="18">
        <v>6.3804650000000001</v>
      </c>
    </row>
    <row r="6560" spans="1:3" ht="12.95" customHeight="1" x14ac:dyDescent="0.2">
      <c r="A6560" s="9">
        <v>41985</v>
      </c>
      <c r="B6560" s="17">
        <v>7.6653250000000002</v>
      </c>
      <c r="C6560" s="18">
        <v>6.3803270000000003</v>
      </c>
    </row>
    <row r="6561" spans="1:3" ht="12.95" customHeight="1" x14ac:dyDescent="0.2">
      <c r="A6561" s="9">
        <v>41986</v>
      </c>
      <c r="B6561" s="17">
        <v>7.669861</v>
      </c>
      <c r="C6561" s="18">
        <v>6.3867609999999999</v>
      </c>
    </row>
    <row r="6562" spans="1:3" ht="12.95" customHeight="1" x14ac:dyDescent="0.2">
      <c r="A6562" s="9">
        <v>41987</v>
      </c>
      <c r="B6562" s="17">
        <v>7.669861</v>
      </c>
      <c r="C6562" s="18">
        <v>6.3867609999999999</v>
      </c>
    </row>
    <row r="6563" spans="1:3" ht="12.95" customHeight="1" x14ac:dyDescent="0.2">
      <c r="A6563" s="9">
        <v>41988</v>
      </c>
      <c r="B6563" s="17">
        <v>7.669861</v>
      </c>
      <c r="C6563" s="18">
        <v>6.3867609999999999</v>
      </c>
    </row>
    <row r="6564" spans="1:3" ht="12.95" customHeight="1" x14ac:dyDescent="0.2">
      <c r="A6564" s="9">
        <v>41989</v>
      </c>
      <c r="B6564" s="17">
        <v>7.6699729999999997</v>
      </c>
      <c r="C6564" s="18">
        <v>6.3857910000000002</v>
      </c>
    </row>
    <row r="6565" spans="1:3" ht="12.95" customHeight="1" x14ac:dyDescent="0.2">
      <c r="A6565" s="9">
        <v>41990</v>
      </c>
      <c r="B6565" s="17">
        <v>7.6684530000000004</v>
      </c>
      <c r="C6565" s="18">
        <v>6.38612</v>
      </c>
    </row>
    <row r="6566" spans="1:3" ht="12.95" customHeight="1" x14ac:dyDescent="0.2">
      <c r="A6566" s="9">
        <v>41991</v>
      </c>
      <c r="B6566" s="17">
        <v>7.661988</v>
      </c>
      <c r="C6566" s="18">
        <v>6.3807359999999997</v>
      </c>
    </row>
    <row r="6567" spans="1:3" ht="12.95" customHeight="1" x14ac:dyDescent="0.2">
      <c r="A6567" s="9">
        <v>41992</v>
      </c>
      <c r="B6567" s="17">
        <v>7.6655329999999999</v>
      </c>
      <c r="C6567" s="18">
        <v>6.3693669999999996</v>
      </c>
    </row>
    <row r="6568" spans="1:3" ht="12.95" customHeight="1" x14ac:dyDescent="0.2">
      <c r="A6568" s="9">
        <v>41993</v>
      </c>
      <c r="B6568" s="17">
        <v>7.6639860000000004</v>
      </c>
      <c r="C6568" s="18">
        <v>6.3675519999999999</v>
      </c>
    </row>
    <row r="6569" spans="1:3" ht="12.95" customHeight="1" x14ac:dyDescent="0.2">
      <c r="A6569" s="9">
        <v>41994</v>
      </c>
      <c r="B6569" s="17">
        <v>7.6639860000000004</v>
      </c>
      <c r="C6569" s="18">
        <v>6.3675519999999999</v>
      </c>
    </row>
    <row r="6570" spans="1:3" ht="12.95" customHeight="1" x14ac:dyDescent="0.2">
      <c r="A6570" s="9">
        <v>41995</v>
      </c>
      <c r="B6570" s="17">
        <v>7.6639860000000004</v>
      </c>
      <c r="C6570" s="18">
        <v>6.3675519999999999</v>
      </c>
    </row>
    <row r="6571" spans="1:3" ht="12.95" customHeight="1" x14ac:dyDescent="0.2">
      <c r="A6571" s="9">
        <v>41996</v>
      </c>
      <c r="B6571" s="17">
        <v>7.6604919999999996</v>
      </c>
      <c r="C6571" s="18">
        <v>6.366765</v>
      </c>
    </row>
    <row r="6572" spans="1:3" ht="12.95" customHeight="1" x14ac:dyDescent="0.2">
      <c r="A6572" s="9">
        <v>41997</v>
      </c>
      <c r="B6572" s="17">
        <v>7.6609590000000001</v>
      </c>
      <c r="C6572" s="18">
        <v>6.3692710000000003</v>
      </c>
    </row>
    <row r="6573" spans="1:3" ht="12.95" customHeight="1" x14ac:dyDescent="0.2">
      <c r="A6573" s="9">
        <v>41998</v>
      </c>
      <c r="B6573" s="17">
        <v>7.6619729999999997</v>
      </c>
      <c r="C6573" s="18">
        <v>6.372763</v>
      </c>
    </row>
    <row r="6574" spans="1:3" ht="12.95" customHeight="1" x14ac:dyDescent="0.2">
      <c r="A6574" s="9">
        <v>41999</v>
      </c>
      <c r="B6574" s="17">
        <v>7.6619729999999997</v>
      </c>
      <c r="C6574" s="18">
        <v>6.372763</v>
      </c>
    </row>
    <row r="6575" spans="1:3" ht="12.95" customHeight="1" x14ac:dyDescent="0.2">
      <c r="A6575" s="9">
        <v>42000</v>
      </c>
      <c r="B6575" s="17">
        <v>7.6619729999999997</v>
      </c>
      <c r="C6575" s="18">
        <v>6.372763</v>
      </c>
    </row>
    <row r="6576" spans="1:3" ht="12.95" customHeight="1" x14ac:dyDescent="0.2">
      <c r="A6576" s="9">
        <v>42001</v>
      </c>
      <c r="B6576" s="17">
        <v>7.6619729999999997</v>
      </c>
      <c r="C6576" s="18">
        <v>6.372763</v>
      </c>
    </row>
    <row r="6577" spans="1:3" ht="12.95" customHeight="1" x14ac:dyDescent="0.2">
      <c r="A6577" s="9">
        <v>42002</v>
      </c>
      <c r="B6577" s="17">
        <v>7.6619729999999997</v>
      </c>
      <c r="C6577" s="18">
        <v>6.372763</v>
      </c>
    </row>
    <row r="6578" spans="1:3" ht="12.95" customHeight="1" x14ac:dyDescent="0.2">
      <c r="A6578" s="9">
        <v>42003</v>
      </c>
      <c r="B6578" s="17">
        <v>7.6616369999999998</v>
      </c>
      <c r="C6578" s="18">
        <v>6.3703640000000004</v>
      </c>
    </row>
    <row r="6579" spans="1:3" ht="12.95" customHeight="1" x14ac:dyDescent="0.2">
      <c r="A6579" s="9">
        <v>42004</v>
      </c>
      <c r="B6579" s="17">
        <v>7.6614709999999997</v>
      </c>
      <c r="C6579" s="18">
        <v>6.3681080000000003</v>
      </c>
    </row>
    <row r="6580" spans="1:3" ht="12.95" customHeight="1" x14ac:dyDescent="0.2">
      <c r="A6580" s="9">
        <v>42005</v>
      </c>
      <c r="B6580" s="17">
        <v>7.6577080000000004</v>
      </c>
      <c r="C6580" s="18">
        <v>6.3692159999999998</v>
      </c>
    </row>
    <row r="6581" spans="1:3" ht="12.95" customHeight="1" x14ac:dyDescent="0.2">
      <c r="A6581" s="9">
        <v>42006</v>
      </c>
      <c r="B6581" s="17">
        <v>7.6577080000000004</v>
      </c>
      <c r="C6581" s="18">
        <v>6.3692159999999998</v>
      </c>
    </row>
    <row r="6582" spans="1:3" ht="12.95" customHeight="1" x14ac:dyDescent="0.2">
      <c r="A6582" s="9">
        <v>42007</v>
      </c>
      <c r="B6582" s="17">
        <v>7.6556439999999997</v>
      </c>
      <c r="C6582" s="18">
        <v>6.369618</v>
      </c>
    </row>
    <row r="6583" spans="1:3" ht="12.95" customHeight="1" x14ac:dyDescent="0.2">
      <c r="A6583" s="9">
        <v>42008</v>
      </c>
      <c r="B6583" s="17">
        <v>7.6556439999999997</v>
      </c>
      <c r="C6583" s="18">
        <v>6.369618</v>
      </c>
    </row>
    <row r="6584" spans="1:3" ht="12.95" customHeight="1" x14ac:dyDescent="0.2">
      <c r="A6584" s="9">
        <v>42009</v>
      </c>
      <c r="B6584" s="17">
        <v>7.6556439999999997</v>
      </c>
      <c r="C6584" s="18">
        <v>6.369618</v>
      </c>
    </row>
    <row r="6585" spans="1:3" ht="12.95" customHeight="1" x14ac:dyDescent="0.2">
      <c r="A6585" s="9">
        <v>42010</v>
      </c>
      <c r="B6585" s="17">
        <v>7.6588250000000002</v>
      </c>
      <c r="C6585" s="18">
        <v>6.3749169999999999</v>
      </c>
    </row>
    <row r="6586" spans="1:3" ht="12.95" customHeight="1" x14ac:dyDescent="0.2">
      <c r="A6586" s="9">
        <v>42011</v>
      </c>
      <c r="B6586" s="17">
        <v>7.6588250000000002</v>
      </c>
      <c r="C6586" s="18">
        <v>6.3749169999999999</v>
      </c>
    </row>
    <row r="6587" spans="1:3" ht="12.95" customHeight="1" x14ac:dyDescent="0.2">
      <c r="A6587" s="9">
        <v>42012</v>
      </c>
      <c r="B6587" s="17">
        <v>7.6714539999999998</v>
      </c>
      <c r="C6587" s="18">
        <v>6.3880869999999996</v>
      </c>
    </row>
    <row r="6588" spans="1:3" ht="12.95" customHeight="1" x14ac:dyDescent="0.2">
      <c r="A6588" s="9">
        <v>42013</v>
      </c>
      <c r="B6588" s="17">
        <v>7.6686820000000004</v>
      </c>
      <c r="C6588" s="18">
        <v>6.3857790000000003</v>
      </c>
    </row>
    <row r="6589" spans="1:3" ht="12.95" customHeight="1" x14ac:dyDescent="0.2">
      <c r="A6589" s="9">
        <v>42014</v>
      </c>
      <c r="B6589" s="17">
        <v>7.669333</v>
      </c>
      <c r="C6589" s="18">
        <v>6.3863209999999997</v>
      </c>
    </row>
    <row r="6590" spans="1:3" ht="12.95" customHeight="1" x14ac:dyDescent="0.2">
      <c r="A6590" s="9">
        <v>42015</v>
      </c>
      <c r="B6590" s="17">
        <v>7.669333</v>
      </c>
      <c r="C6590" s="18">
        <v>6.3863209999999997</v>
      </c>
    </row>
    <row r="6591" spans="1:3" ht="12.95" customHeight="1" x14ac:dyDescent="0.2">
      <c r="A6591" s="9">
        <v>42016</v>
      </c>
      <c r="B6591" s="17">
        <v>7.669333</v>
      </c>
      <c r="C6591" s="18">
        <v>6.3863209999999997</v>
      </c>
    </row>
    <row r="6592" spans="1:3" ht="12.95" customHeight="1" x14ac:dyDescent="0.2">
      <c r="A6592" s="9">
        <v>42017</v>
      </c>
      <c r="B6592" s="17">
        <v>7.6741799999999998</v>
      </c>
      <c r="C6592" s="18">
        <v>6.3903569999999998</v>
      </c>
    </row>
    <row r="6593" spans="1:4" ht="12.95" customHeight="1" x14ac:dyDescent="0.2">
      <c r="A6593" s="9">
        <v>42018</v>
      </c>
      <c r="B6593" s="17">
        <v>7.6735660000000001</v>
      </c>
      <c r="C6593" s="18">
        <v>6.3914429999999998</v>
      </c>
    </row>
    <row r="6594" spans="1:4" ht="12.95" customHeight="1" x14ac:dyDescent="0.2">
      <c r="A6594" s="9">
        <v>42019</v>
      </c>
      <c r="B6594" s="17">
        <v>7.6778399999999998</v>
      </c>
      <c r="C6594" s="18">
        <v>6.3934049999999996</v>
      </c>
    </row>
    <row r="6595" spans="1:4" ht="12.95" customHeight="1" x14ac:dyDescent="0.2">
      <c r="A6595" s="9">
        <v>42020</v>
      </c>
      <c r="B6595" s="17">
        <v>7.6766120000000004</v>
      </c>
      <c r="C6595" s="18">
        <v>7.3984310000000004</v>
      </c>
    </row>
    <row r="6596" spans="1:4" ht="12.95" customHeight="1" x14ac:dyDescent="0.2">
      <c r="A6596" s="9">
        <v>42021</v>
      </c>
      <c r="B6596" s="17">
        <v>7.6778219999999999</v>
      </c>
      <c r="C6596" s="18">
        <v>7.5383620000000002</v>
      </c>
    </row>
    <row r="6597" spans="1:4" ht="12.95" customHeight="1" x14ac:dyDescent="0.2">
      <c r="A6597" s="9">
        <v>42022</v>
      </c>
      <c r="B6597" s="17">
        <v>7.6778219999999999</v>
      </c>
      <c r="C6597" s="18">
        <v>7.5383620000000002</v>
      </c>
    </row>
    <row r="6598" spans="1:4" ht="12.95" customHeight="1" x14ac:dyDescent="0.2">
      <c r="A6598" s="9">
        <v>42023</v>
      </c>
      <c r="B6598" s="17">
        <v>7.6778219999999999</v>
      </c>
      <c r="C6598" s="18">
        <v>7.5383620000000002</v>
      </c>
    </row>
    <row r="6599" spans="1:4" ht="12.95" customHeight="1" x14ac:dyDescent="0.2">
      <c r="A6599" s="9">
        <v>42024</v>
      </c>
      <c r="B6599" s="17">
        <v>7.6845129999999999</v>
      </c>
      <c r="C6599" s="18">
        <v>7.6607649999999996</v>
      </c>
    </row>
    <row r="6600" spans="1:4" ht="12.95" customHeight="1" x14ac:dyDescent="0.2">
      <c r="A6600" s="9">
        <v>42025</v>
      </c>
      <c r="B6600" s="17">
        <v>7.6841369999999998</v>
      </c>
      <c r="C6600" s="18">
        <v>7.5705780000000003</v>
      </c>
    </row>
    <row r="6601" spans="1:4" ht="12.95" customHeight="1" x14ac:dyDescent="0.2">
      <c r="A6601" s="9">
        <v>42026</v>
      </c>
      <c r="B6601" s="17">
        <v>7.696993</v>
      </c>
      <c r="C6601" s="18">
        <v>7.7039270000000002</v>
      </c>
    </row>
    <row r="6602" spans="1:4" ht="12.95" customHeight="1" x14ac:dyDescent="0.2">
      <c r="A6602" s="9">
        <v>42027</v>
      </c>
      <c r="B6602" s="17">
        <v>7.69374</v>
      </c>
      <c r="C6602" s="18">
        <v>7.7199879999999999</v>
      </c>
    </row>
    <row r="6603" spans="1:4" ht="12.95" customHeight="1" x14ac:dyDescent="0.2">
      <c r="A6603" s="9">
        <v>42028</v>
      </c>
      <c r="B6603" s="17">
        <v>7.7064320000000004</v>
      </c>
      <c r="C6603" s="18">
        <v>7.8588950000000004</v>
      </c>
    </row>
    <row r="6604" spans="1:4" ht="12.95" customHeight="1" x14ac:dyDescent="0.2">
      <c r="A6604" s="9">
        <v>42029</v>
      </c>
      <c r="B6604" s="17">
        <v>7.7064320000000004</v>
      </c>
      <c r="C6604" s="18">
        <v>7.8588950000000004</v>
      </c>
    </row>
    <row r="6605" spans="1:4" ht="12.95" customHeight="1" x14ac:dyDescent="0.2">
      <c r="A6605" s="9">
        <v>42030</v>
      </c>
      <c r="B6605" s="17">
        <v>7.7064320000000004</v>
      </c>
      <c r="C6605" s="18">
        <v>7.8588950000000004</v>
      </c>
    </row>
    <row r="6606" spans="1:4" ht="12.95" customHeight="1" x14ac:dyDescent="0.2">
      <c r="A6606" s="9">
        <v>42031</v>
      </c>
      <c r="B6606" s="17">
        <v>7.6858389999999996</v>
      </c>
      <c r="C6606" s="19">
        <v>6.39</v>
      </c>
      <c r="D6606" s="4" t="s">
        <v>4</v>
      </c>
    </row>
    <row r="6607" spans="1:4" ht="12.95" customHeight="1" x14ac:dyDescent="0.2">
      <c r="A6607" s="9">
        <v>42032</v>
      </c>
      <c r="B6607" s="17">
        <v>7.7009949999999998</v>
      </c>
      <c r="C6607" s="19">
        <v>6.39</v>
      </c>
    </row>
    <row r="6608" spans="1:4" ht="12.95" customHeight="1" x14ac:dyDescent="0.2">
      <c r="A6608" s="9">
        <v>42033</v>
      </c>
      <c r="B6608" s="17">
        <v>7.6935320000000003</v>
      </c>
      <c r="C6608" s="19">
        <v>6.39</v>
      </c>
    </row>
    <row r="6609" spans="1:3" ht="12.95" customHeight="1" x14ac:dyDescent="0.2">
      <c r="A6609" s="9">
        <v>42034</v>
      </c>
      <c r="B6609" s="17">
        <v>7.688669</v>
      </c>
      <c r="C6609" s="19">
        <v>6.39</v>
      </c>
    </row>
    <row r="6610" spans="1:3" ht="12.95" customHeight="1" x14ac:dyDescent="0.2">
      <c r="A6610" s="9">
        <v>42035</v>
      </c>
      <c r="B6610" s="17">
        <v>7.694064</v>
      </c>
      <c r="C6610" s="19">
        <v>6.39</v>
      </c>
    </row>
    <row r="6611" spans="1:3" ht="12.95" customHeight="1" x14ac:dyDescent="0.2">
      <c r="A6611" s="9">
        <v>42036</v>
      </c>
      <c r="B6611" s="17">
        <v>7.694064</v>
      </c>
      <c r="C6611" s="19">
        <v>6.39</v>
      </c>
    </row>
    <row r="6612" spans="1:3" ht="12.95" customHeight="1" x14ac:dyDescent="0.2">
      <c r="A6612" s="9">
        <v>42037</v>
      </c>
      <c r="B6612" s="17">
        <v>7.694064</v>
      </c>
      <c r="C6612" s="19">
        <v>6.39</v>
      </c>
    </row>
    <row r="6613" spans="1:3" ht="12.95" customHeight="1" x14ac:dyDescent="0.2">
      <c r="A6613" s="9">
        <v>42038</v>
      </c>
      <c r="B6613" s="17">
        <v>7.6959</v>
      </c>
      <c r="C6613" s="19">
        <v>6.39</v>
      </c>
    </row>
    <row r="6614" spans="1:3" ht="12.95" customHeight="1" x14ac:dyDescent="0.2">
      <c r="A6614" s="9">
        <v>42039</v>
      </c>
      <c r="B6614" s="17">
        <v>7.6977650000000004</v>
      </c>
      <c r="C6614" s="19">
        <v>6.39</v>
      </c>
    </row>
    <row r="6615" spans="1:3" ht="12.95" customHeight="1" x14ac:dyDescent="0.2">
      <c r="A6615" s="9">
        <v>42040</v>
      </c>
      <c r="B6615" s="17">
        <v>7.7076229999999999</v>
      </c>
      <c r="C6615" s="19">
        <v>6.39</v>
      </c>
    </row>
    <row r="6616" spans="1:3" ht="12.95" customHeight="1" x14ac:dyDescent="0.2">
      <c r="A6616" s="9">
        <v>42041</v>
      </c>
      <c r="B6616" s="17">
        <v>7.7107289999999997</v>
      </c>
      <c r="C6616" s="19">
        <v>6.39</v>
      </c>
    </row>
    <row r="6617" spans="1:3" ht="12.95" customHeight="1" x14ac:dyDescent="0.2">
      <c r="A6617" s="9">
        <v>42042</v>
      </c>
      <c r="B6617" s="17">
        <v>7.7126960000000002</v>
      </c>
      <c r="C6617" s="19">
        <v>6.39</v>
      </c>
    </row>
    <row r="6618" spans="1:3" ht="12.95" customHeight="1" x14ac:dyDescent="0.2">
      <c r="A6618" s="9">
        <v>42043</v>
      </c>
      <c r="B6618" s="17">
        <v>7.7126960000000002</v>
      </c>
      <c r="C6618" s="19">
        <v>6.39</v>
      </c>
    </row>
    <row r="6619" spans="1:3" ht="12.95" customHeight="1" x14ac:dyDescent="0.2">
      <c r="A6619" s="9">
        <v>42044</v>
      </c>
      <c r="B6619" s="17">
        <v>7.7126960000000002</v>
      </c>
      <c r="C6619" s="19">
        <v>6.39</v>
      </c>
    </row>
    <row r="6620" spans="1:3" ht="12.95" customHeight="1" x14ac:dyDescent="0.2">
      <c r="A6620" s="9">
        <v>42045</v>
      </c>
      <c r="B6620" s="17">
        <v>7.7096179999999999</v>
      </c>
      <c r="C6620" s="19">
        <v>6.39</v>
      </c>
    </row>
    <row r="6621" spans="1:3" ht="12.95" customHeight="1" x14ac:dyDescent="0.2">
      <c r="A6621" s="9">
        <v>42046</v>
      </c>
      <c r="B6621" s="17">
        <v>7.7106279999999998</v>
      </c>
      <c r="C6621" s="19">
        <v>6.39</v>
      </c>
    </row>
    <row r="6622" spans="1:3" ht="12.95" customHeight="1" x14ac:dyDescent="0.2">
      <c r="A6622" s="9">
        <v>42047</v>
      </c>
      <c r="B6622" s="17">
        <v>7.7120290000000002</v>
      </c>
      <c r="C6622" s="19">
        <v>6.39</v>
      </c>
    </row>
    <row r="6623" spans="1:3" ht="12.95" customHeight="1" x14ac:dyDescent="0.2">
      <c r="A6623" s="9">
        <v>42048</v>
      </c>
      <c r="B6623" s="17">
        <v>7.7185180000000004</v>
      </c>
      <c r="C6623" s="19">
        <v>6.39</v>
      </c>
    </row>
    <row r="6624" spans="1:3" ht="12.95" customHeight="1" x14ac:dyDescent="0.2">
      <c r="A6624" s="9">
        <v>42049</v>
      </c>
      <c r="B6624" s="17">
        <v>7.7185560000000004</v>
      </c>
      <c r="C6624" s="19">
        <v>6.39</v>
      </c>
    </row>
    <row r="6625" spans="1:3" ht="12.95" customHeight="1" x14ac:dyDescent="0.2">
      <c r="A6625" s="9">
        <v>42050</v>
      </c>
      <c r="B6625" s="17">
        <v>7.7185560000000004</v>
      </c>
      <c r="C6625" s="19">
        <v>6.39</v>
      </c>
    </row>
    <row r="6626" spans="1:3" ht="12.95" customHeight="1" x14ac:dyDescent="0.2">
      <c r="A6626" s="9">
        <v>42051</v>
      </c>
      <c r="B6626" s="17">
        <v>7.7185560000000004</v>
      </c>
      <c r="C6626" s="19">
        <v>6.39</v>
      </c>
    </row>
    <row r="6627" spans="1:3" ht="12.95" customHeight="1" x14ac:dyDescent="0.2">
      <c r="A6627" s="9">
        <v>42052</v>
      </c>
      <c r="B6627" s="17">
        <v>7.7173600000000002</v>
      </c>
      <c r="C6627" s="19">
        <v>6.39</v>
      </c>
    </row>
    <row r="6628" spans="1:3" ht="12.95" customHeight="1" x14ac:dyDescent="0.2">
      <c r="A6628" s="9">
        <v>42053</v>
      </c>
      <c r="B6628" s="17">
        <v>7.7111080000000003</v>
      </c>
      <c r="C6628" s="19">
        <v>6.39</v>
      </c>
    </row>
    <row r="6629" spans="1:3" ht="12.95" customHeight="1" x14ac:dyDescent="0.2">
      <c r="A6629" s="9">
        <v>42054</v>
      </c>
      <c r="B6629" s="17">
        <v>7.7175260000000003</v>
      </c>
      <c r="C6629" s="19">
        <v>6.39</v>
      </c>
    </row>
    <row r="6630" spans="1:3" ht="12.95" customHeight="1" x14ac:dyDescent="0.2">
      <c r="A6630" s="9">
        <v>42055</v>
      </c>
      <c r="B6630" s="17">
        <v>7.7204370000000004</v>
      </c>
      <c r="C6630" s="19">
        <v>6.39</v>
      </c>
    </row>
    <row r="6631" spans="1:3" ht="12.95" customHeight="1" x14ac:dyDescent="0.2">
      <c r="A6631" s="9">
        <v>42056</v>
      </c>
      <c r="B6631" s="17">
        <v>7.7183229999999998</v>
      </c>
      <c r="C6631" s="19">
        <v>6.39</v>
      </c>
    </row>
    <row r="6632" spans="1:3" ht="12.95" customHeight="1" x14ac:dyDescent="0.2">
      <c r="A6632" s="9">
        <v>42057</v>
      </c>
      <c r="B6632" s="17">
        <v>7.7183229999999998</v>
      </c>
      <c r="C6632" s="19">
        <v>6.39</v>
      </c>
    </row>
    <row r="6633" spans="1:3" ht="12.95" customHeight="1" x14ac:dyDescent="0.2">
      <c r="A6633" s="9">
        <v>42058</v>
      </c>
      <c r="B6633" s="17">
        <v>7.7183229999999998</v>
      </c>
      <c r="C6633" s="19">
        <v>6.39</v>
      </c>
    </row>
    <row r="6634" spans="1:3" ht="12.95" customHeight="1" x14ac:dyDescent="0.2">
      <c r="A6634" s="9">
        <v>42059</v>
      </c>
      <c r="B6634" s="17">
        <v>7.7149049999999999</v>
      </c>
      <c r="C6634" s="19">
        <v>6.39</v>
      </c>
    </row>
    <row r="6635" spans="1:3" ht="12.95" customHeight="1" x14ac:dyDescent="0.2">
      <c r="A6635" s="9">
        <v>42060</v>
      </c>
      <c r="B6635" s="17">
        <v>7.7056760000000004</v>
      </c>
      <c r="C6635" s="19">
        <v>6.39</v>
      </c>
    </row>
    <row r="6636" spans="1:3" ht="12.95" customHeight="1" x14ac:dyDescent="0.2">
      <c r="A6636" s="9">
        <v>42061</v>
      </c>
      <c r="B6636" s="17">
        <v>7.7066929999999996</v>
      </c>
      <c r="C6636" s="19">
        <v>6.39</v>
      </c>
    </row>
    <row r="6637" spans="1:3" ht="12.95" customHeight="1" x14ac:dyDescent="0.2">
      <c r="A6637" s="9">
        <v>42062</v>
      </c>
      <c r="B6637" s="17">
        <v>7.690728</v>
      </c>
      <c r="C6637" s="19">
        <v>6.39</v>
      </c>
    </row>
    <row r="6638" spans="1:3" ht="12.95" customHeight="1" x14ac:dyDescent="0.2">
      <c r="A6638" s="9">
        <v>42063</v>
      </c>
      <c r="B6638" s="17">
        <v>7.687811</v>
      </c>
      <c r="C6638" s="19">
        <v>6.39</v>
      </c>
    </row>
    <row r="6639" spans="1:3" ht="12.95" customHeight="1" x14ac:dyDescent="0.2">
      <c r="A6639" s="9">
        <v>42064</v>
      </c>
      <c r="B6639" s="17">
        <v>7.687811</v>
      </c>
      <c r="C6639" s="19">
        <v>6.39</v>
      </c>
    </row>
    <row r="6640" spans="1:3" ht="12.95" customHeight="1" x14ac:dyDescent="0.2">
      <c r="A6640" s="9">
        <v>42065</v>
      </c>
      <c r="B6640" s="17">
        <v>7.687811</v>
      </c>
      <c r="C6640" s="19">
        <v>6.39</v>
      </c>
    </row>
    <row r="6641" spans="1:3" ht="12.95" customHeight="1" x14ac:dyDescent="0.2">
      <c r="A6641" s="9">
        <v>42066</v>
      </c>
      <c r="B6641" s="17">
        <v>7.6875489999999997</v>
      </c>
      <c r="C6641" s="19">
        <v>6.39</v>
      </c>
    </row>
    <row r="6642" spans="1:3" ht="12.95" customHeight="1" x14ac:dyDescent="0.2">
      <c r="A6642" s="9">
        <v>42067</v>
      </c>
      <c r="B6642" s="17">
        <v>7.6804870000000003</v>
      </c>
      <c r="C6642" s="19">
        <v>6.39</v>
      </c>
    </row>
    <row r="6643" spans="1:3" ht="12.95" customHeight="1" x14ac:dyDescent="0.2">
      <c r="A6643" s="9">
        <v>42068</v>
      </c>
      <c r="B6643" s="17">
        <v>7.6668260000000004</v>
      </c>
      <c r="C6643" s="19">
        <v>6.39</v>
      </c>
    </row>
    <row r="6644" spans="1:3" ht="12.95" customHeight="1" x14ac:dyDescent="0.2">
      <c r="A6644" s="9">
        <v>42069</v>
      </c>
      <c r="B6644" s="17">
        <v>7.6607539999999998</v>
      </c>
      <c r="C6644" s="19">
        <v>6.39</v>
      </c>
    </row>
    <row r="6645" spans="1:3" ht="12.95" customHeight="1" x14ac:dyDescent="0.2">
      <c r="A6645" s="9">
        <v>42070</v>
      </c>
      <c r="B6645" s="17">
        <v>7.6546960000000004</v>
      </c>
      <c r="C6645" s="19">
        <v>6.39</v>
      </c>
    </row>
    <row r="6646" spans="1:3" ht="12.95" customHeight="1" x14ac:dyDescent="0.2">
      <c r="A6646" s="9">
        <v>42071</v>
      </c>
      <c r="B6646" s="17">
        <v>7.6546960000000004</v>
      </c>
      <c r="C6646" s="19">
        <v>6.39</v>
      </c>
    </row>
    <row r="6647" spans="1:3" ht="12.95" customHeight="1" x14ac:dyDescent="0.2">
      <c r="A6647" s="9">
        <v>42072</v>
      </c>
      <c r="B6647" s="17">
        <v>7.6546960000000004</v>
      </c>
      <c r="C6647" s="19">
        <v>6.39</v>
      </c>
    </row>
    <row r="6648" spans="1:3" ht="12.95" customHeight="1" x14ac:dyDescent="0.2">
      <c r="A6648" s="9">
        <v>42073</v>
      </c>
      <c r="B6648" s="17">
        <v>7.6297540000000001</v>
      </c>
      <c r="C6648" s="19">
        <v>6.39</v>
      </c>
    </row>
    <row r="6649" spans="1:3" ht="12.95" customHeight="1" x14ac:dyDescent="0.2">
      <c r="A6649" s="9">
        <v>42074</v>
      </c>
      <c r="B6649" s="17">
        <v>7.6271050000000002</v>
      </c>
      <c r="C6649" s="19">
        <v>6.39</v>
      </c>
    </row>
    <row r="6650" spans="1:3" ht="12.95" customHeight="1" x14ac:dyDescent="0.2">
      <c r="A6650" s="9">
        <v>42075</v>
      </c>
      <c r="B6650" s="17">
        <v>7.6106059999999998</v>
      </c>
      <c r="C6650" s="19">
        <v>6.39</v>
      </c>
    </row>
    <row r="6651" spans="1:3" ht="12.95" customHeight="1" x14ac:dyDescent="0.2">
      <c r="A6651" s="9">
        <v>42076</v>
      </c>
      <c r="B6651" s="17">
        <v>7.6229810000000002</v>
      </c>
      <c r="C6651" s="19">
        <v>6.39</v>
      </c>
    </row>
    <row r="6652" spans="1:3" ht="12.95" customHeight="1" x14ac:dyDescent="0.2">
      <c r="A6652" s="9">
        <v>42077</v>
      </c>
      <c r="B6652" s="17">
        <v>7.6380039999999996</v>
      </c>
      <c r="C6652" s="19">
        <v>6.39</v>
      </c>
    </row>
    <row r="6653" spans="1:3" ht="12.95" customHeight="1" x14ac:dyDescent="0.2">
      <c r="A6653" s="9">
        <v>42078</v>
      </c>
      <c r="B6653" s="17">
        <v>7.6380039999999996</v>
      </c>
      <c r="C6653" s="19">
        <v>6.39</v>
      </c>
    </row>
    <row r="6654" spans="1:3" ht="12.95" customHeight="1" x14ac:dyDescent="0.2">
      <c r="A6654" s="9">
        <v>42079</v>
      </c>
      <c r="B6654" s="17">
        <v>7.6380039999999996</v>
      </c>
      <c r="C6654" s="19">
        <v>6.39</v>
      </c>
    </row>
    <row r="6655" spans="1:3" ht="12.95" customHeight="1" x14ac:dyDescent="0.2">
      <c r="A6655" s="9">
        <v>42080</v>
      </c>
      <c r="B6655" s="17">
        <v>7.6444080000000003</v>
      </c>
      <c r="C6655" s="19">
        <v>6.39</v>
      </c>
    </row>
    <row r="6656" spans="1:3" ht="12.95" customHeight="1" x14ac:dyDescent="0.2">
      <c r="A6656" s="9">
        <v>42081</v>
      </c>
      <c r="B6656" s="17">
        <v>7.6472720000000001</v>
      </c>
      <c r="C6656" s="19">
        <v>6.39</v>
      </c>
    </row>
    <row r="6657" spans="1:3" ht="12.95" customHeight="1" x14ac:dyDescent="0.2">
      <c r="A6657" s="9">
        <v>42082</v>
      </c>
      <c r="B6657" s="17">
        <v>7.6478229999999998</v>
      </c>
      <c r="C6657" s="19">
        <v>6.39</v>
      </c>
    </row>
    <row r="6658" spans="1:3" ht="12.95" customHeight="1" x14ac:dyDescent="0.2">
      <c r="A6658" s="9">
        <v>42083</v>
      </c>
      <c r="B6658" s="17">
        <v>7.6429419999999997</v>
      </c>
      <c r="C6658" s="19">
        <v>6.39</v>
      </c>
    </row>
    <row r="6659" spans="1:3" ht="12.95" customHeight="1" x14ac:dyDescent="0.2">
      <c r="A6659" s="9">
        <v>42084</v>
      </c>
      <c r="B6659" s="17">
        <v>7.6473009999999997</v>
      </c>
      <c r="C6659" s="19">
        <v>6.39</v>
      </c>
    </row>
    <row r="6660" spans="1:3" ht="12.95" customHeight="1" x14ac:dyDescent="0.2">
      <c r="A6660" s="9">
        <v>42085</v>
      </c>
      <c r="B6660" s="17">
        <v>7.6473009999999997</v>
      </c>
      <c r="C6660" s="19">
        <v>6.39</v>
      </c>
    </row>
    <row r="6661" spans="1:3" ht="12.95" customHeight="1" x14ac:dyDescent="0.2">
      <c r="A6661" s="9">
        <v>42086</v>
      </c>
      <c r="B6661" s="17">
        <v>7.6473009999999997</v>
      </c>
      <c r="C6661" s="19">
        <v>6.39</v>
      </c>
    </row>
    <row r="6662" spans="1:3" ht="12.95" customHeight="1" x14ac:dyDescent="0.2">
      <c r="A6662" s="9">
        <v>42087</v>
      </c>
      <c r="B6662" s="17">
        <v>7.641057</v>
      </c>
      <c r="C6662" s="19">
        <v>6.39</v>
      </c>
    </row>
    <row r="6663" spans="1:3" ht="12.95" customHeight="1" x14ac:dyDescent="0.2">
      <c r="A6663" s="9">
        <v>42088</v>
      </c>
      <c r="B6663" s="17">
        <v>7.6397469999999998</v>
      </c>
      <c r="C6663" s="19">
        <v>6.39</v>
      </c>
    </row>
    <row r="6664" spans="1:3" ht="12.95" customHeight="1" x14ac:dyDescent="0.2">
      <c r="A6664" s="9">
        <v>42089</v>
      </c>
      <c r="B6664" s="17">
        <v>7.645086</v>
      </c>
      <c r="C6664" s="19">
        <v>6.39</v>
      </c>
    </row>
    <row r="6665" spans="1:3" ht="12.95" customHeight="1" x14ac:dyDescent="0.2">
      <c r="A6665" s="9">
        <v>42090</v>
      </c>
      <c r="B6665" s="17">
        <v>7.648028</v>
      </c>
      <c r="C6665" s="19">
        <v>6.39</v>
      </c>
    </row>
    <row r="6666" spans="1:3" ht="12.95" customHeight="1" x14ac:dyDescent="0.2">
      <c r="A6666" s="9">
        <v>42091</v>
      </c>
      <c r="B6666" s="17">
        <v>7.6438980000000001</v>
      </c>
      <c r="C6666" s="19">
        <v>6.39</v>
      </c>
    </row>
    <row r="6667" spans="1:3" ht="12.95" customHeight="1" x14ac:dyDescent="0.2">
      <c r="A6667" s="9">
        <v>42092</v>
      </c>
      <c r="B6667" s="17">
        <v>7.6438980000000001</v>
      </c>
      <c r="C6667" s="19">
        <v>6.39</v>
      </c>
    </row>
    <row r="6668" spans="1:3" ht="12.95" customHeight="1" x14ac:dyDescent="0.2">
      <c r="A6668" s="9">
        <v>42093</v>
      </c>
      <c r="B6668" s="17">
        <v>7.6438980000000001</v>
      </c>
      <c r="C6668" s="19">
        <v>6.39</v>
      </c>
    </row>
    <row r="6669" spans="1:3" ht="12.95" customHeight="1" x14ac:dyDescent="0.2">
      <c r="A6669" s="9">
        <v>42094</v>
      </c>
      <c r="B6669" s="17">
        <v>7.6445959999999999</v>
      </c>
      <c r="C6669" s="19">
        <v>6.39</v>
      </c>
    </row>
    <row r="6670" spans="1:3" ht="12.95" customHeight="1" x14ac:dyDescent="0.2">
      <c r="A6670" s="9">
        <v>42095</v>
      </c>
      <c r="B6670" s="17">
        <v>7.6412930000000001</v>
      </c>
      <c r="C6670" s="19">
        <v>6.39</v>
      </c>
    </row>
    <row r="6671" spans="1:3" ht="12.95" customHeight="1" x14ac:dyDescent="0.2">
      <c r="A6671" s="9">
        <v>42096</v>
      </c>
      <c r="B6671" s="17">
        <v>7.6358949999999997</v>
      </c>
      <c r="C6671" s="19">
        <v>6.39</v>
      </c>
    </row>
    <row r="6672" spans="1:3" ht="12.95" customHeight="1" x14ac:dyDescent="0.2">
      <c r="A6672" s="9">
        <v>42097</v>
      </c>
      <c r="B6672" s="17">
        <v>7.6409469999999997</v>
      </c>
      <c r="C6672" s="19">
        <v>6.39</v>
      </c>
    </row>
    <row r="6673" spans="1:3" ht="12.95" customHeight="1" x14ac:dyDescent="0.2">
      <c r="A6673" s="9">
        <v>42098</v>
      </c>
      <c r="B6673" s="17">
        <v>7.6353569999999999</v>
      </c>
      <c r="C6673" s="19">
        <v>6.39</v>
      </c>
    </row>
    <row r="6674" spans="1:3" ht="12.95" customHeight="1" x14ac:dyDescent="0.2">
      <c r="A6674" s="9">
        <v>42099</v>
      </c>
      <c r="B6674" s="17">
        <v>7.6353569999999999</v>
      </c>
      <c r="C6674" s="19">
        <v>6.39</v>
      </c>
    </row>
    <row r="6675" spans="1:3" ht="12.95" customHeight="1" x14ac:dyDescent="0.2">
      <c r="A6675" s="9">
        <v>42100</v>
      </c>
      <c r="B6675" s="17">
        <v>7.6353569999999999</v>
      </c>
      <c r="C6675" s="19">
        <v>6.39</v>
      </c>
    </row>
    <row r="6676" spans="1:3" ht="12.95" customHeight="1" x14ac:dyDescent="0.2">
      <c r="A6676" s="9">
        <v>42101</v>
      </c>
      <c r="B6676" s="17">
        <v>7.6353569999999999</v>
      </c>
      <c r="C6676" s="19">
        <v>6.39</v>
      </c>
    </row>
    <row r="6677" spans="1:3" ht="12.95" customHeight="1" x14ac:dyDescent="0.2">
      <c r="A6677" s="9">
        <v>42102</v>
      </c>
      <c r="B6677" s="17">
        <v>7.6183529999999999</v>
      </c>
      <c r="C6677" s="19">
        <v>6.39</v>
      </c>
    </row>
    <row r="6678" spans="1:3" ht="12.95" customHeight="1" x14ac:dyDescent="0.2">
      <c r="A6678" s="9">
        <v>42103</v>
      </c>
      <c r="B6678" s="17">
        <v>7.6104459999999996</v>
      </c>
      <c r="C6678" s="19">
        <v>6.39</v>
      </c>
    </row>
    <row r="6679" spans="1:3" ht="12.95" customHeight="1" x14ac:dyDescent="0.2">
      <c r="A6679" s="9">
        <v>42104</v>
      </c>
      <c r="B6679" s="17">
        <v>7.6082869999999998</v>
      </c>
      <c r="C6679" s="19">
        <v>6.39</v>
      </c>
    </row>
    <row r="6680" spans="1:3" ht="12.95" customHeight="1" x14ac:dyDescent="0.2">
      <c r="A6680" s="9">
        <v>42105</v>
      </c>
      <c r="B6680" s="17">
        <v>7.5922749999999999</v>
      </c>
      <c r="C6680" s="19">
        <v>6.39</v>
      </c>
    </row>
    <row r="6681" spans="1:3" ht="12.95" customHeight="1" x14ac:dyDescent="0.2">
      <c r="A6681" s="9">
        <v>42106</v>
      </c>
      <c r="B6681" s="17">
        <v>7.5922749999999999</v>
      </c>
      <c r="C6681" s="19">
        <v>6.39</v>
      </c>
    </row>
    <row r="6682" spans="1:3" ht="12.95" customHeight="1" x14ac:dyDescent="0.2">
      <c r="A6682" s="9">
        <v>42107</v>
      </c>
      <c r="B6682" s="17">
        <v>7.5922749999999999</v>
      </c>
      <c r="C6682" s="19">
        <v>6.39</v>
      </c>
    </row>
    <row r="6683" spans="1:3" ht="12.95" customHeight="1" x14ac:dyDescent="0.2">
      <c r="A6683" s="9">
        <v>42108</v>
      </c>
      <c r="B6683" s="17">
        <v>7.5767449999999998</v>
      </c>
      <c r="C6683" s="19">
        <v>6.39</v>
      </c>
    </row>
    <row r="6684" spans="1:3" ht="12.95" customHeight="1" x14ac:dyDescent="0.2">
      <c r="A6684" s="9">
        <v>42109</v>
      </c>
      <c r="B6684" s="17">
        <v>7.561293</v>
      </c>
      <c r="C6684" s="19">
        <v>6.39</v>
      </c>
    </row>
    <row r="6685" spans="1:3" ht="12.95" customHeight="1" x14ac:dyDescent="0.2">
      <c r="A6685" s="9">
        <v>42110</v>
      </c>
      <c r="B6685" s="17">
        <v>7.5713509999999999</v>
      </c>
      <c r="C6685" s="19">
        <v>6.39</v>
      </c>
    </row>
    <row r="6686" spans="1:3" ht="12.95" customHeight="1" x14ac:dyDescent="0.2">
      <c r="A6686" s="9">
        <v>42111</v>
      </c>
      <c r="B6686" s="17">
        <v>7.571949</v>
      </c>
      <c r="C6686" s="19">
        <v>6.39</v>
      </c>
    </row>
    <row r="6687" spans="1:3" ht="12.95" customHeight="1" x14ac:dyDescent="0.2">
      <c r="A6687" s="9">
        <v>42112</v>
      </c>
      <c r="B6687" s="17">
        <v>7.5732340000000002</v>
      </c>
      <c r="C6687" s="19">
        <v>6.39</v>
      </c>
    </row>
    <row r="6688" spans="1:3" ht="12.95" customHeight="1" x14ac:dyDescent="0.2">
      <c r="A6688" s="9">
        <v>42113</v>
      </c>
      <c r="B6688" s="17">
        <v>7.5732340000000002</v>
      </c>
      <c r="C6688" s="19">
        <v>6.39</v>
      </c>
    </row>
    <row r="6689" spans="1:3" ht="12.95" customHeight="1" x14ac:dyDescent="0.2">
      <c r="A6689" s="9">
        <v>42114</v>
      </c>
      <c r="B6689" s="17">
        <v>7.5732340000000002</v>
      </c>
      <c r="C6689" s="19">
        <v>6.39</v>
      </c>
    </row>
    <row r="6690" spans="1:3" ht="12.95" customHeight="1" x14ac:dyDescent="0.2">
      <c r="A6690" s="9">
        <v>42115</v>
      </c>
      <c r="B6690" s="17">
        <v>7.5709210000000002</v>
      </c>
      <c r="C6690" s="19">
        <v>6.39</v>
      </c>
    </row>
    <row r="6691" spans="1:3" ht="12.95" customHeight="1" x14ac:dyDescent="0.2">
      <c r="A6691" s="9">
        <v>42116</v>
      </c>
      <c r="B6691" s="17">
        <v>7.558751</v>
      </c>
      <c r="C6691" s="19">
        <v>6.39</v>
      </c>
    </row>
    <row r="6692" spans="1:3" ht="12.95" customHeight="1" x14ac:dyDescent="0.2">
      <c r="A6692" s="9">
        <v>42117</v>
      </c>
      <c r="B6692" s="17">
        <v>7.5660910000000001</v>
      </c>
      <c r="C6692" s="19">
        <v>6.39</v>
      </c>
    </row>
    <row r="6693" spans="1:3" ht="12.95" customHeight="1" x14ac:dyDescent="0.2">
      <c r="A6693" s="9">
        <v>42118</v>
      </c>
      <c r="B6693" s="17">
        <v>7.5789260000000001</v>
      </c>
      <c r="C6693" s="19">
        <v>6.39</v>
      </c>
    </row>
    <row r="6694" spans="1:3" ht="12.95" customHeight="1" x14ac:dyDescent="0.2">
      <c r="A6694" s="9">
        <v>42119</v>
      </c>
      <c r="B6694" s="17">
        <v>7.5876279999999996</v>
      </c>
      <c r="C6694" s="19">
        <v>6.39</v>
      </c>
    </row>
    <row r="6695" spans="1:3" ht="12.95" customHeight="1" x14ac:dyDescent="0.2">
      <c r="A6695" s="9">
        <v>42120</v>
      </c>
      <c r="B6695" s="17">
        <v>7.5876279999999996</v>
      </c>
      <c r="C6695" s="19">
        <v>6.39</v>
      </c>
    </row>
    <row r="6696" spans="1:3" ht="12.95" customHeight="1" x14ac:dyDescent="0.2">
      <c r="A6696" s="9">
        <v>42121</v>
      </c>
      <c r="B6696" s="17">
        <v>7.5876279999999996</v>
      </c>
      <c r="C6696" s="19">
        <v>6.39</v>
      </c>
    </row>
    <row r="6697" spans="1:3" ht="12.95" customHeight="1" x14ac:dyDescent="0.2">
      <c r="A6697" s="9">
        <v>42122</v>
      </c>
      <c r="B6697" s="17">
        <v>7.6051339999999996</v>
      </c>
      <c r="C6697" s="19">
        <v>6.39</v>
      </c>
    </row>
    <row r="6698" spans="1:3" ht="12.95" customHeight="1" x14ac:dyDescent="0.2">
      <c r="A6698" s="9">
        <v>42123</v>
      </c>
      <c r="B6698" s="17">
        <v>7.5970500000000003</v>
      </c>
      <c r="C6698" s="19">
        <v>6.39</v>
      </c>
    </row>
    <row r="6699" spans="1:3" ht="12.95" customHeight="1" x14ac:dyDescent="0.2">
      <c r="A6699" s="9">
        <v>42124</v>
      </c>
      <c r="B6699" s="17">
        <v>7.5900999999999996</v>
      </c>
      <c r="C6699" s="19">
        <v>6.39</v>
      </c>
    </row>
    <row r="6700" spans="1:3" ht="12.95" customHeight="1" x14ac:dyDescent="0.2">
      <c r="A6700" s="9">
        <v>42125</v>
      </c>
      <c r="B6700" s="17">
        <v>7.5777619999999999</v>
      </c>
      <c r="C6700" s="19">
        <v>6.39</v>
      </c>
    </row>
    <row r="6701" spans="1:3" ht="12.95" customHeight="1" x14ac:dyDescent="0.2">
      <c r="A6701" s="9">
        <v>42126</v>
      </c>
      <c r="B6701" s="17">
        <v>7.5777619999999999</v>
      </c>
      <c r="C6701" s="19">
        <v>6.39</v>
      </c>
    </row>
    <row r="6702" spans="1:3" ht="12.95" customHeight="1" x14ac:dyDescent="0.2">
      <c r="A6702" s="9">
        <v>42127</v>
      </c>
      <c r="B6702" s="17">
        <v>7.5777619999999999</v>
      </c>
      <c r="C6702" s="19">
        <v>6.39</v>
      </c>
    </row>
    <row r="6703" spans="1:3" ht="12.95" customHeight="1" x14ac:dyDescent="0.2">
      <c r="A6703" s="9">
        <v>42128</v>
      </c>
      <c r="B6703" s="2">
        <v>7.5777619999999999</v>
      </c>
      <c r="C6703" s="19">
        <v>6.39</v>
      </c>
    </row>
    <row r="6704" spans="1:3" ht="12.95" customHeight="1" x14ac:dyDescent="0.2">
      <c r="A6704" s="9">
        <v>42129</v>
      </c>
      <c r="B6704" s="2">
        <v>7.5696389999999996</v>
      </c>
      <c r="C6704" s="19">
        <v>6.39</v>
      </c>
    </row>
    <row r="6705" spans="1:3" ht="12.95" customHeight="1" x14ac:dyDescent="0.2">
      <c r="A6705" s="9">
        <v>42130</v>
      </c>
      <c r="B6705" s="2">
        <v>7.5736290000000004</v>
      </c>
      <c r="C6705" s="19">
        <v>6.39</v>
      </c>
    </row>
    <row r="6706" spans="1:3" ht="12.95" customHeight="1" x14ac:dyDescent="0.2">
      <c r="A6706" s="9">
        <v>42131</v>
      </c>
      <c r="B6706" s="2">
        <v>7.5805179999999996</v>
      </c>
      <c r="C6706" s="19">
        <v>6.39</v>
      </c>
    </row>
    <row r="6707" spans="1:3" ht="12.95" customHeight="1" x14ac:dyDescent="0.2">
      <c r="A6707" s="9">
        <v>42132</v>
      </c>
      <c r="B6707" s="2">
        <v>7.5744720000000001</v>
      </c>
      <c r="C6707" s="19">
        <v>6.39</v>
      </c>
    </row>
    <row r="6708" spans="1:3" ht="12.95" customHeight="1" x14ac:dyDescent="0.2">
      <c r="A6708" s="9">
        <v>42133</v>
      </c>
      <c r="B6708" s="2">
        <v>7.5760949999999996</v>
      </c>
      <c r="C6708" s="19">
        <v>6.39</v>
      </c>
    </row>
    <row r="6709" spans="1:3" ht="12.95" customHeight="1" x14ac:dyDescent="0.2">
      <c r="A6709" s="9">
        <v>42134</v>
      </c>
      <c r="B6709" s="2">
        <v>7.5760949999999996</v>
      </c>
      <c r="C6709" s="19">
        <v>6.39</v>
      </c>
    </row>
    <row r="6710" spans="1:3" ht="12.95" customHeight="1" x14ac:dyDescent="0.2">
      <c r="A6710" s="9">
        <v>42135</v>
      </c>
      <c r="B6710" s="2">
        <v>7.5760949999999996</v>
      </c>
      <c r="C6710" s="19">
        <v>6.39</v>
      </c>
    </row>
    <row r="6711" spans="1:3" ht="12.95" customHeight="1" x14ac:dyDescent="0.2">
      <c r="A6711" s="9">
        <v>42136</v>
      </c>
      <c r="B6711" s="2">
        <v>7.5606900000000001</v>
      </c>
      <c r="C6711" s="19">
        <v>6.39</v>
      </c>
    </row>
    <row r="6712" spans="1:3" ht="12.95" customHeight="1" x14ac:dyDescent="0.2">
      <c r="A6712" s="9">
        <v>42137</v>
      </c>
      <c r="B6712" s="2">
        <v>7.5538939999999997</v>
      </c>
      <c r="C6712" s="19">
        <v>6.39</v>
      </c>
    </row>
    <row r="6713" spans="1:3" ht="12.95" customHeight="1" x14ac:dyDescent="0.2">
      <c r="A6713" s="9">
        <v>42138</v>
      </c>
      <c r="B6713" s="2">
        <v>7.5663369999999999</v>
      </c>
      <c r="C6713" s="19">
        <v>6.39</v>
      </c>
    </row>
    <row r="6714" spans="1:3" ht="12.95" customHeight="1" x14ac:dyDescent="0.2">
      <c r="A6714" s="9">
        <v>42139</v>
      </c>
      <c r="B6714" s="2">
        <v>7.5549749999999998</v>
      </c>
      <c r="C6714" s="19">
        <v>6.39</v>
      </c>
    </row>
    <row r="6715" spans="1:3" ht="12.95" customHeight="1" x14ac:dyDescent="0.2">
      <c r="A6715" s="9">
        <v>42140</v>
      </c>
      <c r="B6715" s="2">
        <v>7.5503080000000002</v>
      </c>
      <c r="C6715" s="19">
        <v>6.39</v>
      </c>
    </row>
    <row r="6716" spans="1:3" ht="12.95" customHeight="1" x14ac:dyDescent="0.2">
      <c r="A6716" s="9">
        <v>42141</v>
      </c>
      <c r="B6716" s="2">
        <v>7.5503080000000002</v>
      </c>
      <c r="C6716" s="19">
        <v>6.39</v>
      </c>
    </row>
    <row r="6717" spans="1:3" ht="12.95" customHeight="1" x14ac:dyDescent="0.2">
      <c r="A6717" s="9">
        <v>42142</v>
      </c>
      <c r="B6717" s="2">
        <v>7.5503080000000002</v>
      </c>
      <c r="C6717" s="19">
        <v>6.39</v>
      </c>
    </row>
    <row r="6718" spans="1:3" ht="12.95" customHeight="1" x14ac:dyDescent="0.2">
      <c r="A6718" s="9">
        <v>42143</v>
      </c>
      <c r="B6718" s="2">
        <v>7.5373320000000001</v>
      </c>
      <c r="C6718" s="19">
        <v>6.39</v>
      </c>
    </row>
    <row r="6719" spans="1:3" ht="12.95" customHeight="1" x14ac:dyDescent="0.2">
      <c r="A6719" s="9">
        <v>42144</v>
      </c>
      <c r="B6719" s="2">
        <v>7.533811</v>
      </c>
      <c r="C6719" s="19">
        <v>6.39</v>
      </c>
    </row>
    <row r="6720" spans="1:3" ht="12.95" customHeight="1" x14ac:dyDescent="0.2">
      <c r="A6720" s="9">
        <v>42145</v>
      </c>
      <c r="B6720" s="2">
        <v>7.5248600000000003</v>
      </c>
      <c r="C6720" s="19">
        <v>6.39</v>
      </c>
    </row>
    <row r="6721" spans="1:3" ht="12.95" customHeight="1" x14ac:dyDescent="0.2">
      <c r="A6721" s="9">
        <v>42146</v>
      </c>
      <c r="B6721" s="2">
        <v>7.5289239999999999</v>
      </c>
      <c r="C6721" s="19">
        <v>6.39</v>
      </c>
    </row>
    <row r="6722" spans="1:3" ht="12.95" customHeight="1" x14ac:dyDescent="0.2">
      <c r="A6722" s="9">
        <v>42147</v>
      </c>
      <c r="B6722" s="2">
        <v>7.5346399999999996</v>
      </c>
      <c r="C6722" s="19">
        <v>6.39</v>
      </c>
    </row>
    <row r="6723" spans="1:3" ht="12.95" customHeight="1" x14ac:dyDescent="0.2">
      <c r="A6723" s="9">
        <v>42148</v>
      </c>
      <c r="B6723" s="2">
        <v>7.5346399999999996</v>
      </c>
      <c r="C6723" s="19">
        <v>6.39</v>
      </c>
    </row>
    <row r="6724" spans="1:3" ht="12.95" customHeight="1" x14ac:dyDescent="0.2">
      <c r="A6724" s="9">
        <v>42149</v>
      </c>
      <c r="B6724" s="2">
        <v>7.5346399999999996</v>
      </c>
      <c r="C6724" s="19">
        <v>6.39</v>
      </c>
    </row>
    <row r="6725" spans="1:3" ht="12.95" customHeight="1" x14ac:dyDescent="0.2">
      <c r="A6725" s="9">
        <v>42150</v>
      </c>
      <c r="B6725" s="2">
        <v>7.53538</v>
      </c>
      <c r="C6725" s="19">
        <v>6.39</v>
      </c>
    </row>
    <row r="6726" spans="1:3" ht="12.95" customHeight="1" x14ac:dyDescent="0.2">
      <c r="A6726" s="9">
        <v>42151</v>
      </c>
      <c r="B6726" s="2">
        <v>7.5324220000000004</v>
      </c>
      <c r="C6726" s="19">
        <v>6.39</v>
      </c>
    </row>
    <row r="6727" spans="1:3" ht="12.95" customHeight="1" x14ac:dyDescent="0.2">
      <c r="A6727" s="9">
        <v>42152</v>
      </c>
      <c r="B6727" s="2">
        <v>7.5491799999999998</v>
      </c>
      <c r="C6727" s="19">
        <v>6.39</v>
      </c>
    </row>
    <row r="6728" spans="1:3" ht="12.95" customHeight="1" x14ac:dyDescent="0.2">
      <c r="A6728" s="9">
        <v>42153</v>
      </c>
      <c r="B6728" s="2">
        <v>7.56297</v>
      </c>
      <c r="C6728" s="19">
        <v>6.39</v>
      </c>
    </row>
    <row r="6729" spans="1:3" ht="12.95" customHeight="1" x14ac:dyDescent="0.2">
      <c r="A6729" s="9">
        <v>42154</v>
      </c>
      <c r="B6729" s="2">
        <v>7.5812580000000001</v>
      </c>
      <c r="C6729" s="19">
        <v>6.39</v>
      </c>
    </row>
    <row r="6730" spans="1:3" ht="12.95" customHeight="1" x14ac:dyDescent="0.2">
      <c r="A6730" s="9">
        <v>42155</v>
      </c>
      <c r="B6730" s="2">
        <v>7.5812580000000001</v>
      </c>
      <c r="C6730" s="19">
        <v>6.39</v>
      </c>
    </row>
    <row r="6731" spans="1:3" ht="12.95" customHeight="1" x14ac:dyDescent="0.2">
      <c r="A6731" s="9">
        <v>42156</v>
      </c>
      <c r="B6731" s="2">
        <v>7.5812580000000001</v>
      </c>
      <c r="C6731" s="19">
        <v>6.39</v>
      </c>
    </row>
    <row r="6732" spans="1:3" ht="12.95" customHeight="1" x14ac:dyDescent="0.2">
      <c r="A6732" s="9">
        <v>42157</v>
      </c>
      <c r="B6732" s="2">
        <v>7.573677</v>
      </c>
      <c r="C6732" s="19">
        <v>6.39</v>
      </c>
    </row>
    <row r="6733" spans="1:3" ht="12.95" customHeight="1" x14ac:dyDescent="0.2">
      <c r="A6733" s="9">
        <v>42158</v>
      </c>
      <c r="B6733" s="2">
        <v>7.5608139999999997</v>
      </c>
      <c r="C6733" s="19">
        <v>6.39</v>
      </c>
    </row>
    <row r="6734" spans="1:3" ht="12.95" customHeight="1" x14ac:dyDescent="0.2">
      <c r="A6734" s="9">
        <v>42159</v>
      </c>
      <c r="B6734" s="2">
        <v>7.5756079999999999</v>
      </c>
      <c r="C6734" s="19">
        <v>6.39</v>
      </c>
    </row>
    <row r="6735" spans="1:3" ht="12.95" customHeight="1" x14ac:dyDescent="0.2">
      <c r="A6735" s="9">
        <v>42160</v>
      </c>
      <c r="B6735" s="2">
        <v>7.5756079999999999</v>
      </c>
      <c r="C6735" s="19">
        <v>6.39</v>
      </c>
    </row>
    <row r="6736" spans="1:3" ht="12.95" customHeight="1" x14ac:dyDescent="0.2">
      <c r="A6736" s="9">
        <v>42161</v>
      </c>
      <c r="B6736" s="2">
        <v>7.5605789999999997</v>
      </c>
      <c r="C6736" s="19">
        <v>6.39</v>
      </c>
    </row>
    <row r="6737" spans="1:3" ht="12.95" customHeight="1" x14ac:dyDescent="0.2">
      <c r="A6737" s="9">
        <v>42162</v>
      </c>
      <c r="B6737" s="2">
        <v>7.5605789999999997</v>
      </c>
      <c r="C6737" s="19">
        <v>6.39</v>
      </c>
    </row>
    <row r="6738" spans="1:3" ht="12.95" customHeight="1" x14ac:dyDescent="0.2">
      <c r="A6738" s="9">
        <v>42163</v>
      </c>
      <c r="B6738" s="2">
        <v>7.5605789999999997</v>
      </c>
      <c r="C6738" s="19">
        <v>6.39</v>
      </c>
    </row>
    <row r="6739" spans="1:3" ht="12.95" customHeight="1" x14ac:dyDescent="0.2">
      <c r="A6739" s="9">
        <v>42164</v>
      </c>
      <c r="B6739" s="2">
        <v>7.5596180000000004</v>
      </c>
      <c r="C6739" s="19">
        <v>6.39</v>
      </c>
    </row>
    <row r="6740" spans="1:3" ht="12.95" customHeight="1" x14ac:dyDescent="0.2">
      <c r="A6740" s="9">
        <v>42165</v>
      </c>
      <c r="B6740" s="2">
        <v>7.5470269999999999</v>
      </c>
      <c r="C6740" s="19">
        <v>6.39</v>
      </c>
    </row>
    <row r="6741" spans="1:3" ht="12.95" customHeight="1" x14ac:dyDescent="0.2">
      <c r="A6741" s="9">
        <v>42166</v>
      </c>
      <c r="B6741" s="2">
        <v>7.5548780000000004</v>
      </c>
      <c r="C6741" s="19">
        <v>6.39</v>
      </c>
    </row>
    <row r="6742" spans="1:3" ht="12.95" customHeight="1" x14ac:dyDescent="0.2">
      <c r="A6742" s="9">
        <v>42167</v>
      </c>
      <c r="B6742" s="2">
        <v>7.5410950000000003</v>
      </c>
      <c r="C6742" s="19">
        <v>6.39</v>
      </c>
    </row>
    <row r="6743" spans="1:3" ht="12.95" customHeight="1" x14ac:dyDescent="0.2">
      <c r="A6743" s="9">
        <v>42168</v>
      </c>
      <c r="B6743" s="2">
        <v>7.5468900000000003</v>
      </c>
      <c r="C6743" s="19">
        <v>6.39</v>
      </c>
    </row>
    <row r="6744" spans="1:3" ht="12.95" customHeight="1" x14ac:dyDescent="0.2">
      <c r="A6744" s="9">
        <v>42169</v>
      </c>
      <c r="B6744" s="2">
        <v>7.5468900000000003</v>
      </c>
      <c r="C6744" s="19">
        <v>6.39</v>
      </c>
    </row>
    <row r="6745" spans="1:3" ht="12.95" customHeight="1" x14ac:dyDescent="0.2">
      <c r="A6745" s="9">
        <v>42170</v>
      </c>
      <c r="B6745" s="2">
        <v>7.5468900000000003</v>
      </c>
      <c r="C6745" s="19">
        <v>6.39</v>
      </c>
    </row>
    <row r="6746" spans="1:3" ht="12.95" customHeight="1" x14ac:dyDescent="0.2">
      <c r="A6746" s="9">
        <v>42171</v>
      </c>
      <c r="B6746" s="2">
        <v>7.5531949999999997</v>
      </c>
      <c r="C6746" s="19">
        <v>6.39</v>
      </c>
    </row>
    <row r="6747" spans="1:3" ht="12.95" customHeight="1" x14ac:dyDescent="0.2">
      <c r="A6747" s="9">
        <v>42172</v>
      </c>
      <c r="B6747" s="2">
        <v>7.5599059999999998</v>
      </c>
      <c r="C6747" s="19">
        <v>6.39</v>
      </c>
    </row>
    <row r="6748" spans="1:3" ht="12.95" customHeight="1" x14ac:dyDescent="0.2">
      <c r="A6748" s="9">
        <v>42173</v>
      </c>
      <c r="B6748" s="2">
        <v>7.5730040000000001</v>
      </c>
      <c r="C6748" s="19">
        <v>6.39</v>
      </c>
    </row>
    <row r="6749" spans="1:3" ht="12.95" customHeight="1" x14ac:dyDescent="0.2">
      <c r="A6749" s="9">
        <v>42174</v>
      </c>
      <c r="B6749" s="2">
        <v>7.5784260000000003</v>
      </c>
      <c r="C6749" s="19">
        <v>6.39</v>
      </c>
    </row>
    <row r="6750" spans="1:3" ht="12.95" customHeight="1" x14ac:dyDescent="0.2">
      <c r="A6750" s="9">
        <v>42175</v>
      </c>
      <c r="B6750" s="2">
        <v>7.5744879999999997</v>
      </c>
      <c r="C6750" s="19">
        <v>6.39</v>
      </c>
    </row>
    <row r="6751" spans="1:3" ht="12.95" customHeight="1" x14ac:dyDescent="0.2">
      <c r="A6751" s="9">
        <v>42176</v>
      </c>
      <c r="B6751" s="2">
        <v>7.5744879999999997</v>
      </c>
      <c r="C6751" s="19">
        <v>6.39</v>
      </c>
    </row>
    <row r="6752" spans="1:3" ht="12.95" customHeight="1" x14ac:dyDescent="0.2">
      <c r="A6752" s="9">
        <v>42177</v>
      </c>
      <c r="B6752" s="2">
        <v>7.5744879999999997</v>
      </c>
      <c r="C6752" s="19">
        <v>6.39</v>
      </c>
    </row>
    <row r="6753" spans="1:3" ht="12.95" customHeight="1" x14ac:dyDescent="0.2">
      <c r="A6753" s="9">
        <v>42178</v>
      </c>
      <c r="B6753" s="2">
        <v>7.5744879999999997</v>
      </c>
      <c r="C6753" s="19">
        <v>6.39</v>
      </c>
    </row>
    <row r="6754" spans="1:3" ht="12.95" customHeight="1" x14ac:dyDescent="0.2">
      <c r="A6754" s="9">
        <v>42179</v>
      </c>
      <c r="B6754" s="2">
        <v>7.5649769999999998</v>
      </c>
      <c r="C6754" s="19">
        <v>6.39</v>
      </c>
    </row>
    <row r="6755" spans="1:3" ht="12.95" customHeight="1" x14ac:dyDescent="0.2">
      <c r="A6755" s="9">
        <v>42180</v>
      </c>
      <c r="B6755" s="2">
        <v>7.5649769999999998</v>
      </c>
      <c r="C6755" s="19">
        <v>6.39</v>
      </c>
    </row>
    <row r="6756" spans="1:3" ht="12.95" customHeight="1" x14ac:dyDescent="0.2">
      <c r="A6756" s="9">
        <v>42181</v>
      </c>
      <c r="B6756" s="2">
        <v>7.5649769999999998</v>
      </c>
      <c r="C6756" s="19">
        <v>6.39</v>
      </c>
    </row>
    <row r="6757" spans="1:3" ht="12.95" customHeight="1" x14ac:dyDescent="0.2">
      <c r="A6757" s="9">
        <v>42182</v>
      </c>
      <c r="B6757" s="2">
        <v>7.5781669999999997</v>
      </c>
      <c r="C6757" s="19">
        <v>6.39</v>
      </c>
    </row>
    <row r="6758" spans="1:3" ht="12.95" customHeight="1" x14ac:dyDescent="0.2">
      <c r="A6758" s="9">
        <v>42183</v>
      </c>
      <c r="B6758" s="2">
        <v>7.5781669999999997</v>
      </c>
      <c r="C6758" s="19">
        <v>6.39</v>
      </c>
    </row>
    <row r="6759" spans="1:3" ht="12.95" customHeight="1" x14ac:dyDescent="0.2">
      <c r="A6759" s="9">
        <v>42184</v>
      </c>
      <c r="B6759" s="2">
        <v>7.5781669999999997</v>
      </c>
      <c r="C6759" s="19">
        <v>6.39</v>
      </c>
    </row>
    <row r="6760" spans="1:3" ht="12.95" customHeight="1" x14ac:dyDescent="0.2">
      <c r="A6760" s="9">
        <v>42185</v>
      </c>
      <c r="B6760" s="2">
        <v>7.58066</v>
      </c>
      <c r="C6760" s="19">
        <v>6.39</v>
      </c>
    </row>
    <row r="6761" spans="1:3" ht="12.95" customHeight="1" x14ac:dyDescent="0.2">
      <c r="A6761" s="9">
        <v>42186</v>
      </c>
      <c r="B6761" s="2">
        <v>7.5821129999999997</v>
      </c>
      <c r="C6761" s="19">
        <v>6.39</v>
      </c>
    </row>
    <row r="6762" spans="1:3" ht="12.95" customHeight="1" x14ac:dyDescent="0.2">
      <c r="A6762" s="9">
        <v>42187</v>
      </c>
      <c r="B6762" s="2">
        <v>7.5914549999999998</v>
      </c>
      <c r="C6762" s="19">
        <v>6.39</v>
      </c>
    </row>
    <row r="6763" spans="1:3" ht="12.95" customHeight="1" x14ac:dyDescent="0.2">
      <c r="A6763" s="9">
        <v>42188</v>
      </c>
      <c r="B6763" s="2">
        <v>7.5816520000000001</v>
      </c>
      <c r="C6763" s="19">
        <v>6.39</v>
      </c>
    </row>
    <row r="6764" spans="1:3" ht="12.95" customHeight="1" x14ac:dyDescent="0.2">
      <c r="A6764" s="9">
        <v>42189</v>
      </c>
      <c r="B6764" s="2">
        <v>7.5864250000000002</v>
      </c>
      <c r="C6764" s="19">
        <v>6.39</v>
      </c>
    </row>
    <row r="6765" spans="1:3" ht="12.95" customHeight="1" x14ac:dyDescent="0.2">
      <c r="A6765" s="9">
        <v>42190</v>
      </c>
      <c r="B6765" s="2">
        <v>7.5864250000000002</v>
      </c>
      <c r="C6765" s="19">
        <v>6.39</v>
      </c>
    </row>
    <row r="6766" spans="1:3" ht="12.95" customHeight="1" x14ac:dyDescent="0.2">
      <c r="A6766" s="9">
        <v>42191</v>
      </c>
      <c r="B6766" s="2">
        <v>7.5864250000000002</v>
      </c>
      <c r="C6766" s="19">
        <v>6.39</v>
      </c>
    </row>
    <row r="6767" spans="1:3" ht="12.95" customHeight="1" x14ac:dyDescent="0.2">
      <c r="A6767" s="9">
        <v>42192</v>
      </c>
      <c r="B6767" s="2">
        <v>7.593235</v>
      </c>
      <c r="C6767" s="19">
        <v>6.39</v>
      </c>
    </row>
    <row r="6768" spans="1:3" ht="12.95" customHeight="1" x14ac:dyDescent="0.2">
      <c r="A6768" s="9">
        <v>42193</v>
      </c>
      <c r="B6768" s="2">
        <v>7.5779699999999997</v>
      </c>
      <c r="C6768" s="19">
        <v>6.39</v>
      </c>
    </row>
    <row r="6769" spans="1:3" ht="12.95" customHeight="1" x14ac:dyDescent="0.2">
      <c r="A6769" s="9">
        <v>42194</v>
      </c>
      <c r="B6769" s="2">
        <v>7.5695949999999996</v>
      </c>
      <c r="C6769" s="19">
        <v>6.39</v>
      </c>
    </row>
    <row r="6770" spans="1:3" ht="12.95" customHeight="1" x14ac:dyDescent="0.2">
      <c r="A6770" s="9">
        <v>42195</v>
      </c>
      <c r="B6770" s="2">
        <v>7.56881</v>
      </c>
      <c r="C6770" s="19">
        <v>6.39</v>
      </c>
    </row>
    <row r="6771" spans="1:3" ht="12.95" customHeight="1" x14ac:dyDescent="0.2">
      <c r="A6771" s="9">
        <v>42196</v>
      </c>
      <c r="B6771" s="2">
        <v>7.5638319999999997</v>
      </c>
      <c r="C6771" s="19">
        <v>6.39</v>
      </c>
    </row>
    <row r="6772" spans="1:3" ht="12.95" customHeight="1" x14ac:dyDescent="0.2">
      <c r="A6772" s="9">
        <v>42197</v>
      </c>
      <c r="B6772" s="2">
        <v>7.5638319999999997</v>
      </c>
      <c r="C6772" s="19">
        <v>6.39</v>
      </c>
    </row>
    <row r="6773" spans="1:3" ht="12.95" customHeight="1" x14ac:dyDescent="0.2">
      <c r="A6773" s="9">
        <v>42198</v>
      </c>
      <c r="B6773" s="2">
        <v>7.5638319999999997</v>
      </c>
      <c r="C6773" s="19">
        <v>6.39</v>
      </c>
    </row>
    <row r="6774" spans="1:3" ht="12.95" customHeight="1" x14ac:dyDescent="0.2">
      <c r="A6774" s="9">
        <v>42199</v>
      </c>
      <c r="B6774" s="2">
        <v>7.5679119999999998</v>
      </c>
      <c r="C6774" s="19">
        <v>6.39</v>
      </c>
    </row>
    <row r="6775" spans="1:3" ht="12.95" customHeight="1" x14ac:dyDescent="0.2">
      <c r="A6775" s="9">
        <v>42200</v>
      </c>
      <c r="B6775" s="2">
        <v>7.5616859999999999</v>
      </c>
      <c r="C6775" s="19">
        <v>6.39</v>
      </c>
    </row>
    <row r="6776" spans="1:3" ht="12.95" customHeight="1" x14ac:dyDescent="0.2">
      <c r="A6776" s="9">
        <f t="shared" ref="A6776:A6807" si="0">A6775+1</f>
        <v>42201</v>
      </c>
      <c r="B6776" s="20">
        <v>7.5694460000000001</v>
      </c>
      <c r="C6776" s="19">
        <v>6.39</v>
      </c>
    </row>
    <row r="6777" spans="1:3" ht="12.95" customHeight="1" x14ac:dyDescent="0.2">
      <c r="A6777" s="9">
        <f t="shared" si="0"/>
        <v>42202</v>
      </c>
      <c r="B6777" s="20">
        <v>7.571739</v>
      </c>
      <c r="C6777" s="19">
        <v>6.39</v>
      </c>
    </row>
    <row r="6778" spans="1:3" ht="12.95" customHeight="1" x14ac:dyDescent="0.2">
      <c r="A6778" s="9">
        <f t="shared" si="0"/>
        <v>42203</v>
      </c>
      <c r="B6778" s="20">
        <v>7.5768899999999997</v>
      </c>
      <c r="C6778" s="19">
        <v>6.39</v>
      </c>
    </row>
    <row r="6779" spans="1:3" ht="12.95" customHeight="1" x14ac:dyDescent="0.2">
      <c r="A6779" s="9">
        <f t="shared" si="0"/>
        <v>42204</v>
      </c>
      <c r="B6779" s="20">
        <v>7.5768899999999997</v>
      </c>
      <c r="C6779" s="19">
        <v>6.39</v>
      </c>
    </row>
    <row r="6780" spans="1:3" ht="12.95" customHeight="1" x14ac:dyDescent="0.2">
      <c r="A6780" s="9">
        <f t="shared" si="0"/>
        <v>42205</v>
      </c>
      <c r="B6780" s="20">
        <v>7.5768899999999997</v>
      </c>
      <c r="C6780" s="19">
        <v>6.39</v>
      </c>
    </row>
    <row r="6781" spans="1:3" ht="12.95" customHeight="1" x14ac:dyDescent="0.2">
      <c r="A6781" s="9">
        <f t="shared" si="0"/>
        <v>42206</v>
      </c>
      <c r="B6781" s="20">
        <v>7.593998</v>
      </c>
      <c r="C6781" s="19">
        <v>6.39</v>
      </c>
    </row>
    <row r="6782" spans="1:3" ht="12.95" customHeight="1" x14ac:dyDescent="0.2">
      <c r="A6782" s="9">
        <f t="shared" si="0"/>
        <v>42207</v>
      </c>
      <c r="B6782" s="20">
        <v>7.5797030000000003</v>
      </c>
      <c r="C6782" s="19">
        <v>6.39</v>
      </c>
    </row>
    <row r="6783" spans="1:3" ht="12.95" customHeight="1" x14ac:dyDescent="0.2">
      <c r="A6783" s="9">
        <f t="shared" si="0"/>
        <v>42208</v>
      </c>
      <c r="B6783" s="20">
        <v>7.5892359999999996</v>
      </c>
      <c r="C6783" s="19">
        <v>6.39</v>
      </c>
    </row>
    <row r="6784" spans="1:3" ht="12.95" customHeight="1" x14ac:dyDescent="0.2">
      <c r="A6784" s="9">
        <f t="shared" si="0"/>
        <v>42209</v>
      </c>
      <c r="B6784" s="20">
        <v>7.5787940000000003</v>
      </c>
      <c r="C6784" s="19">
        <v>6.39</v>
      </c>
    </row>
    <row r="6785" spans="1:3" ht="12.95" customHeight="1" x14ac:dyDescent="0.2">
      <c r="A6785" s="9">
        <f t="shared" si="0"/>
        <v>42210</v>
      </c>
      <c r="B6785" s="20">
        <v>7.5758989999999997</v>
      </c>
      <c r="C6785" s="19">
        <v>6.39</v>
      </c>
    </row>
    <row r="6786" spans="1:3" ht="12.95" customHeight="1" x14ac:dyDescent="0.2">
      <c r="A6786" s="9">
        <f t="shared" si="0"/>
        <v>42211</v>
      </c>
      <c r="B6786" s="20">
        <v>7.5758989999999997</v>
      </c>
      <c r="C6786" s="19">
        <v>6.39</v>
      </c>
    </row>
    <row r="6787" spans="1:3" ht="12.95" customHeight="1" x14ac:dyDescent="0.2">
      <c r="A6787" s="9">
        <f t="shared" si="0"/>
        <v>42212</v>
      </c>
      <c r="B6787" s="20">
        <v>7.5758989999999997</v>
      </c>
      <c r="C6787" s="19">
        <v>6.39</v>
      </c>
    </row>
    <row r="6788" spans="1:3" ht="12.95" customHeight="1" x14ac:dyDescent="0.2">
      <c r="A6788" s="9">
        <f t="shared" si="0"/>
        <v>42213</v>
      </c>
      <c r="B6788" s="20">
        <v>7.5739879999999999</v>
      </c>
      <c r="C6788" s="19">
        <v>6.39</v>
      </c>
    </row>
    <row r="6789" spans="1:3" ht="12.95" customHeight="1" x14ac:dyDescent="0.2">
      <c r="A6789" s="9">
        <f t="shared" si="0"/>
        <v>42214</v>
      </c>
      <c r="B6789" s="20">
        <v>7.5927280000000001</v>
      </c>
      <c r="C6789" s="19">
        <v>6.39</v>
      </c>
    </row>
    <row r="6790" spans="1:3" ht="12.95" customHeight="1" x14ac:dyDescent="0.2">
      <c r="A6790" s="9">
        <f t="shared" si="0"/>
        <v>42215</v>
      </c>
      <c r="B6790" s="20">
        <v>7.5855889999999997</v>
      </c>
      <c r="C6790" s="19">
        <v>6.39</v>
      </c>
    </row>
    <row r="6791" spans="1:3" ht="12.95" customHeight="1" x14ac:dyDescent="0.2">
      <c r="A6791" s="9">
        <f t="shared" si="0"/>
        <v>42216</v>
      </c>
      <c r="B6791" s="20">
        <v>7.591043</v>
      </c>
      <c r="C6791" s="19">
        <v>6.39</v>
      </c>
    </row>
    <row r="6792" spans="1:3" ht="12.95" customHeight="1" x14ac:dyDescent="0.2">
      <c r="A6792" s="9">
        <f t="shared" si="0"/>
        <v>42217</v>
      </c>
      <c r="B6792" s="20">
        <v>7.5864919999999998</v>
      </c>
      <c r="C6792" s="19">
        <v>6.39</v>
      </c>
    </row>
    <row r="6793" spans="1:3" ht="12.95" customHeight="1" x14ac:dyDescent="0.2">
      <c r="A6793" s="9">
        <f t="shared" si="0"/>
        <v>42218</v>
      </c>
      <c r="B6793" s="20">
        <v>7.5864919999999998</v>
      </c>
      <c r="C6793" s="19">
        <v>6.39</v>
      </c>
    </row>
    <row r="6794" spans="1:3" ht="12.95" customHeight="1" x14ac:dyDescent="0.2">
      <c r="A6794" s="9">
        <f t="shared" si="0"/>
        <v>42219</v>
      </c>
      <c r="B6794" s="20">
        <v>7.5864919999999998</v>
      </c>
      <c r="C6794" s="19">
        <v>6.39</v>
      </c>
    </row>
    <row r="6795" spans="1:3" ht="12.95" customHeight="1" x14ac:dyDescent="0.2">
      <c r="A6795" s="9">
        <f t="shared" si="0"/>
        <v>42220</v>
      </c>
      <c r="B6795" s="20">
        <v>7.587154</v>
      </c>
      <c r="C6795" s="19">
        <v>6.39</v>
      </c>
    </row>
    <row r="6796" spans="1:3" ht="12.95" customHeight="1" x14ac:dyDescent="0.2">
      <c r="A6796" s="9">
        <f t="shared" si="0"/>
        <v>42221</v>
      </c>
      <c r="B6796" s="20">
        <v>7.5764690000000003</v>
      </c>
      <c r="C6796" s="19">
        <v>6.39</v>
      </c>
    </row>
    <row r="6797" spans="1:3" ht="12.95" customHeight="1" x14ac:dyDescent="0.2">
      <c r="A6797" s="9">
        <f t="shared" si="0"/>
        <v>42222</v>
      </c>
      <c r="B6797" s="20">
        <v>7.5764690000000003</v>
      </c>
      <c r="C6797" s="19">
        <v>6.39</v>
      </c>
    </row>
    <row r="6798" spans="1:3" ht="12.95" customHeight="1" x14ac:dyDescent="0.2">
      <c r="A6798" s="9">
        <f t="shared" si="0"/>
        <v>42223</v>
      </c>
      <c r="B6798" s="20">
        <v>7.5793759999999999</v>
      </c>
      <c r="C6798" s="19">
        <v>6.39</v>
      </c>
    </row>
    <row r="6799" spans="1:3" ht="12.95" customHeight="1" x14ac:dyDescent="0.2">
      <c r="A6799" s="9">
        <f t="shared" si="0"/>
        <v>42224</v>
      </c>
      <c r="B6799" s="20">
        <v>7.5649730000000002</v>
      </c>
      <c r="C6799" s="19">
        <v>6.39</v>
      </c>
    </row>
    <row r="6800" spans="1:3" ht="12.95" customHeight="1" x14ac:dyDescent="0.2">
      <c r="A6800" s="9">
        <f t="shared" si="0"/>
        <v>42225</v>
      </c>
      <c r="B6800" s="20">
        <v>7.5649730000000002</v>
      </c>
      <c r="C6800" s="19">
        <v>6.39</v>
      </c>
    </row>
    <row r="6801" spans="1:3" ht="12.95" customHeight="1" x14ac:dyDescent="0.2">
      <c r="A6801" s="9">
        <f t="shared" si="0"/>
        <v>42226</v>
      </c>
      <c r="B6801" s="20">
        <v>7.5649730000000002</v>
      </c>
      <c r="C6801" s="19">
        <v>6.39</v>
      </c>
    </row>
    <row r="6802" spans="1:3" ht="12.95" customHeight="1" x14ac:dyDescent="0.2">
      <c r="A6802" s="9">
        <f t="shared" si="0"/>
        <v>42227</v>
      </c>
      <c r="B6802" s="20">
        <v>7.5649730000000002</v>
      </c>
      <c r="C6802" s="19">
        <v>6.39</v>
      </c>
    </row>
    <row r="6803" spans="1:3" ht="12.95" customHeight="1" x14ac:dyDescent="0.2">
      <c r="A6803" s="9">
        <f t="shared" si="0"/>
        <v>42228</v>
      </c>
      <c r="B6803" s="20">
        <v>7.5285589999999996</v>
      </c>
      <c r="C6803" s="19">
        <v>6.39</v>
      </c>
    </row>
    <row r="6804" spans="1:3" ht="12.95" customHeight="1" x14ac:dyDescent="0.2">
      <c r="A6804" s="9">
        <f t="shared" si="0"/>
        <v>42229</v>
      </c>
      <c r="B6804" s="20">
        <v>7.5303040000000001</v>
      </c>
      <c r="C6804" s="19">
        <v>6.39</v>
      </c>
    </row>
    <row r="6805" spans="1:3" ht="12.95" customHeight="1" x14ac:dyDescent="0.2">
      <c r="A6805" s="9">
        <f t="shared" si="0"/>
        <v>42230</v>
      </c>
      <c r="B6805" s="20">
        <v>7.5505909999999998</v>
      </c>
      <c r="C6805" s="19">
        <v>6.39</v>
      </c>
    </row>
    <row r="6806" spans="1:3" ht="12.95" customHeight="1" x14ac:dyDescent="0.2">
      <c r="A6806" s="9">
        <f t="shared" si="0"/>
        <v>42231</v>
      </c>
      <c r="B6806" s="20">
        <v>7.5485069999999999</v>
      </c>
      <c r="C6806" s="19">
        <v>6.39</v>
      </c>
    </row>
    <row r="6807" spans="1:3" ht="12.95" customHeight="1" x14ac:dyDescent="0.2">
      <c r="A6807" s="9">
        <f t="shared" si="0"/>
        <v>42232</v>
      </c>
      <c r="B6807" s="20">
        <v>7.5485069999999999</v>
      </c>
      <c r="C6807" s="19">
        <v>6.39</v>
      </c>
    </row>
    <row r="6808" spans="1:3" ht="12.95" customHeight="1" x14ac:dyDescent="0.2">
      <c r="A6808" s="9">
        <f t="shared" ref="A6808:A6839" si="1">A6807+1</f>
        <v>42233</v>
      </c>
      <c r="B6808" s="20">
        <v>7.5485069999999999</v>
      </c>
      <c r="C6808" s="19">
        <v>6.39</v>
      </c>
    </row>
    <row r="6809" spans="1:3" ht="12.95" customHeight="1" x14ac:dyDescent="0.2">
      <c r="A6809" s="9">
        <f t="shared" si="1"/>
        <v>42234</v>
      </c>
      <c r="B6809" s="20">
        <v>7.5358720000000003</v>
      </c>
      <c r="C6809" s="19">
        <v>6.39</v>
      </c>
    </row>
    <row r="6810" spans="1:3" ht="12.95" customHeight="1" x14ac:dyDescent="0.2">
      <c r="A6810" s="9">
        <f t="shared" si="1"/>
        <v>42235</v>
      </c>
      <c r="B6810" s="20">
        <v>7.5401759999999998</v>
      </c>
      <c r="C6810" s="19">
        <v>6.39</v>
      </c>
    </row>
    <row r="6811" spans="1:3" ht="12.95" customHeight="1" x14ac:dyDescent="0.2">
      <c r="A6811" s="9">
        <f t="shared" si="1"/>
        <v>42236</v>
      </c>
      <c r="B6811" s="20">
        <v>7.5460310000000002</v>
      </c>
      <c r="C6811" s="19">
        <v>6.39</v>
      </c>
    </row>
    <row r="6812" spans="1:3" ht="12.95" customHeight="1" x14ac:dyDescent="0.2">
      <c r="A6812" s="9">
        <f t="shared" si="1"/>
        <v>42237</v>
      </c>
      <c r="B6812" s="20">
        <v>7.5531449999999998</v>
      </c>
      <c r="C6812" s="19">
        <v>6.39</v>
      </c>
    </row>
    <row r="6813" spans="1:3" ht="12.95" customHeight="1" x14ac:dyDescent="0.2">
      <c r="A6813" s="9">
        <f t="shared" si="1"/>
        <v>42238</v>
      </c>
      <c r="B6813" s="20">
        <v>7.5496400000000001</v>
      </c>
      <c r="C6813" s="19">
        <v>6.39</v>
      </c>
    </row>
    <row r="6814" spans="1:3" ht="12.95" customHeight="1" x14ac:dyDescent="0.2">
      <c r="A6814" s="9">
        <f t="shared" si="1"/>
        <v>42239</v>
      </c>
      <c r="B6814" s="20">
        <v>7.5496400000000001</v>
      </c>
      <c r="C6814" s="19">
        <v>6.39</v>
      </c>
    </row>
    <row r="6815" spans="1:3" ht="12.95" customHeight="1" x14ac:dyDescent="0.2">
      <c r="A6815" s="9">
        <f t="shared" si="1"/>
        <v>42240</v>
      </c>
      <c r="B6815" s="20">
        <v>7.5496400000000001</v>
      </c>
      <c r="C6815" s="19">
        <v>6.39</v>
      </c>
    </row>
    <row r="6816" spans="1:3" ht="12.95" customHeight="1" x14ac:dyDescent="0.2">
      <c r="A6816" s="9">
        <f t="shared" si="1"/>
        <v>42241</v>
      </c>
      <c r="B6816" s="20">
        <v>7.5515140000000001</v>
      </c>
      <c r="C6816" s="19">
        <v>6.39</v>
      </c>
    </row>
    <row r="6817" spans="1:3" ht="12.95" customHeight="1" x14ac:dyDescent="0.2">
      <c r="A6817" s="9">
        <f t="shared" si="1"/>
        <v>42242</v>
      </c>
      <c r="B6817" s="20">
        <v>7.5498529999999997</v>
      </c>
      <c r="C6817" s="19">
        <v>6.39</v>
      </c>
    </row>
    <row r="6818" spans="1:3" ht="12.95" customHeight="1" x14ac:dyDescent="0.2">
      <c r="A6818" s="9">
        <f t="shared" si="1"/>
        <v>42243</v>
      </c>
      <c r="B6818" s="20">
        <v>7.5593630000000003</v>
      </c>
      <c r="C6818" s="19">
        <v>6.39</v>
      </c>
    </row>
    <row r="6819" spans="1:3" ht="12.95" customHeight="1" x14ac:dyDescent="0.2">
      <c r="A6819" s="9">
        <f t="shared" si="1"/>
        <v>42244</v>
      </c>
      <c r="B6819" s="20">
        <v>7.5545679999999997</v>
      </c>
      <c r="C6819" s="19">
        <v>6.39</v>
      </c>
    </row>
    <row r="6820" spans="1:3" ht="12.95" customHeight="1" x14ac:dyDescent="0.2">
      <c r="A6820" s="9">
        <f t="shared" si="1"/>
        <v>42245</v>
      </c>
      <c r="B6820" s="20">
        <v>7.544416</v>
      </c>
      <c r="C6820" s="19">
        <v>6.39</v>
      </c>
    </row>
    <row r="6821" spans="1:3" ht="12.95" customHeight="1" x14ac:dyDescent="0.2">
      <c r="A6821" s="9">
        <f t="shared" si="1"/>
        <v>42246</v>
      </c>
      <c r="B6821" s="20">
        <v>7.544416</v>
      </c>
      <c r="C6821" s="19">
        <v>6.39</v>
      </c>
    </row>
    <row r="6822" spans="1:3" ht="12.95" customHeight="1" x14ac:dyDescent="0.2">
      <c r="A6822" s="9">
        <f t="shared" si="1"/>
        <v>42247</v>
      </c>
      <c r="B6822" s="20">
        <v>7.544416</v>
      </c>
      <c r="C6822" s="19">
        <v>6.39</v>
      </c>
    </row>
    <row r="6823" spans="1:3" ht="12.95" customHeight="1" x14ac:dyDescent="0.2">
      <c r="A6823" s="9">
        <f t="shared" si="1"/>
        <v>42248</v>
      </c>
      <c r="B6823" s="20">
        <v>7.5524719999999999</v>
      </c>
      <c r="C6823" s="19">
        <v>6.39</v>
      </c>
    </row>
    <row r="6824" spans="1:3" ht="12.95" customHeight="1" x14ac:dyDescent="0.2">
      <c r="A6824" s="9">
        <f t="shared" si="1"/>
        <v>42249</v>
      </c>
      <c r="B6824" s="20">
        <v>7.5469210000000002</v>
      </c>
      <c r="C6824" s="19">
        <v>6.39</v>
      </c>
    </row>
    <row r="6825" spans="1:3" ht="12.95" customHeight="1" x14ac:dyDescent="0.2">
      <c r="A6825" s="9">
        <f t="shared" si="1"/>
        <v>42250</v>
      </c>
      <c r="B6825" s="20">
        <v>7.5428480000000002</v>
      </c>
      <c r="C6825" s="19">
        <v>6.39</v>
      </c>
    </row>
    <row r="6826" spans="1:3" ht="12.95" customHeight="1" x14ac:dyDescent="0.2">
      <c r="A6826" s="9">
        <f t="shared" si="1"/>
        <v>42251</v>
      </c>
      <c r="B6826" s="20">
        <v>7.5476470000000004</v>
      </c>
      <c r="C6826" s="19">
        <v>6.39</v>
      </c>
    </row>
    <row r="6827" spans="1:3" ht="12.95" customHeight="1" x14ac:dyDescent="0.2">
      <c r="A6827" s="9">
        <f t="shared" si="1"/>
        <v>42252</v>
      </c>
      <c r="B6827" s="20">
        <v>7.5486909999999998</v>
      </c>
      <c r="C6827" s="19">
        <v>6.39</v>
      </c>
    </row>
    <row r="6828" spans="1:3" ht="12.95" customHeight="1" x14ac:dyDescent="0.2">
      <c r="A6828" s="9">
        <f t="shared" si="1"/>
        <v>42253</v>
      </c>
      <c r="B6828" s="20">
        <v>7.5486909999999998</v>
      </c>
      <c r="C6828" s="19">
        <v>6.39</v>
      </c>
    </row>
    <row r="6829" spans="1:3" ht="12.95" customHeight="1" x14ac:dyDescent="0.2">
      <c r="A6829" s="9">
        <f t="shared" si="1"/>
        <v>42254</v>
      </c>
      <c r="B6829" s="20">
        <v>7.5486909999999998</v>
      </c>
      <c r="C6829" s="19">
        <v>6.39</v>
      </c>
    </row>
    <row r="6830" spans="1:3" ht="12.95" customHeight="1" x14ac:dyDescent="0.2">
      <c r="A6830" s="9">
        <f t="shared" si="1"/>
        <v>42255</v>
      </c>
      <c r="B6830" s="20">
        <v>7.5522309999999999</v>
      </c>
      <c r="C6830" s="19">
        <v>6.39</v>
      </c>
    </row>
    <row r="6831" spans="1:3" ht="12.95" customHeight="1" x14ac:dyDescent="0.2">
      <c r="A6831" s="9">
        <f t="shared" si="1"/>
        <v>42256</v>
      </c>
      <c r="B6831" s="20">
        <v>7.5515949999999998</v>
      </c>
      <c r="C6831" s="19">
        <v>6.39</v>
      </c>
    </row>
    <row r="6832" spans="1:3" ht="12.95" customHeight="1" x14ac:dyDescent="0.2">
      <c r="A6832" s="9">
        <f t="shared" si="1"/>
        <v>42257</v>
      </c>
      <c r="B6832" s="20">
        <v>7.5516370000000004</v>
      </c>
      <c r="C6832" s="19">
        <v>6.39</v>
      </c>
    </row>
    <row r="6833" spans="1:3" ht="12.95" customHeight="1" x14ac:dyDescent="0.2">
      <c r="A6833" s="9">
        <f t="shared" si="1"/>
        <v>42258</v>
      </c>
      <c r="B6833" s="20">
        <v>7.5513329999999996</v>
      </c>
      <c r="C6833" s="19">
        <v>6.39</v>
      </c>
    </row>
    <row r="6834" spans="1:3" ht="12.95" customHeight="1" x14ac:dyDescent="0.2">
      <c r="A6834" s="9">
        <f t="shared" si="1"/>
        <v>42259</v>
      </c>
      <c r="B6834" s="20">
        <v>7.5449669999999998</v>
      </c>
      <c r="C6834" s="19">
        <v>6.39</v>
      </c>
    </row>
    <row r="6835" spans="1:3" ht="12.95" customHeight="1" x14ac:dyDescent="0.2">
      <c r="A6835" s="9">
        <f t="shared" si="1"/>
        <v>42260</v>
      </c>
      <c r="B6835" s="20">
        <v>7.5449669999999998</v>
      </c>
      <c r="C6835" s="19">
        <v>6.39</v>
      </c>
    </row>
    <row r="6836" spans="1:3" ht="12.95" customHeight="1" x14ac:dyDescent="0.2">
      <c r="A6836" s="9">
        <f t="shared" si="1"/>
        <v>42261</v>
      </c>
      <c r="B6836" s="20">
        <v>7.5449669999999998</v>
      </c>
      <c r="C6836" s="19">
        <v>6.39</v>
      </c>
    </row>
    <row r="6837" spans="1:3" ht="12.95" customHeight="1" x14ac:dyDescent="0.2">
      <c r="A6837" s="9">
        <f t="shared" si="1"/>
        <v>42262</v>
      </c>
      <c r="B6837" s="20">
        <v>7.5422539999999998</v>
      </c>
      <c r="C6837" s="19">
        <v>6.39</v>
      </c>
    </row>
    <row r="6838" spans="1:3" ht="12.95" customHeight="1" x14ac:dyDescent="0.2">
      <c r="A6838" s="9">
        <f t="shared" si="1"/>
        <v>42263</v>
      </c>
      <c r="B6838" s="20">
        <v>7.5411799999999998</v>
      </c>
      <c r="C6838" s="19">
        <v>6.39</v>
      </c>
    </row>
    <row r="6839" spans="1:3" ht="12.95" customHeight="1" x14ac:dyDescent="0.2">
      <c r="A6839" s="9">
        <f t="shared" si="1"/>
        <v>42264</v>
      </c>
      <c r="B6839" s="20">
        <v>7.5488970000000002</v>
      </c>
      <c r="C6839" s="19">
        <v>6.39</v>
      </c>
    </row>
    <row r="6840" spans="1:3" ht="12.95" customHeight="1" x14ac:dyDescent="0.2">
      <c r="A6840" s="9">
        <f t="shared" ref="A6840:A6903" si="2">A6839+1</f>
        <v>42265</v>
      </c>
      <c r="B6840" s="20">
        <v>7.5693619999999999</v>
      </c>
      <c r="C6840" s="19">
        <v>6.39</v>
      </c>
    </row>
    <row r="6841" spans="1:3" ht="12.95" customHeight="1" x14ac:dyDescent="0.2">
      <c r="A6841" s="9">
        <f t="shared" si="2"/>
        <v>42266</v>
      </c>
      <c r="B6841" s="20">
        <v>7.5865359999999997</v>
      </c>
      <c r="C6841" s="19">
        <v>6.39</v>
      </c>
    </row>
    <row r="6842" spans="1:3" ht="12.95" customHeight="1" x14ac:dyDescent="0.2">
      <c r="A6842" s="9">
        <f t="shared" si="2"/>
        <v>42267</v>
      </c>
      <c r="B6842" s="20">
        <v>7.5865359999999997</v>
      </c>
      <c r="C6842" s="19">
        <v>6.39</v>
      </c>
    </row>
    <row r="6843" spans="1:3" ht="12.95" customHeight="1" x14ac:dyDescent="0.2">
      <c r="A6843" s="9">
        <f t="shared" si="2"/>
        <v>42268</v>
      </c>
      <c r="B6843" s="20">
        <v>7.5865359999999997</v>
      </c>
      <c r="C6843" s="19">
        <v>6.39</v>
      </c>
    </row>
    <row r="6844" spans="1:3" ht="12.95" customHeight="1" x14ac:dyDescent="0.2">
      <c r="A6844" s="9">
        <f t="shared" si="2"/>
        <v>42269</v>
      </c>
      <c r="B6844" s="20">
        <v>7.6215950000000001</v>
      </c>
      <c r="C6844" s="19">
        <v>6.39</v>
      </c>
    </row>
    <row r="6845" spans="1:3" ht="12.95" customHeight="1" x14ac:dyDescent="0.2">
      <c r="A6845" s="9">
        <f t="shared" si="2"/>
        <v>42270</v>
      </c>
      <c r="B6845" s="20">
        <v>7.6259540000000001</v>
      </c>
      <c r="C6845" s="19">
        <v>6.39</v>
      </c>
    </row>
    <row r="6846" spans="1:3" ht="12.95" customHeight="1" x14ac:dyDescent="0.2">
      <c r="A6846" s="9">
        <f t="shared" si="2"/>
        <v>42271</v>
      </c>
      <c r="B6846" s="20">
        <v>7.6275779999999997</v>
      </c>
      <c r="C6846" s="19">
        <v>6.39</v>
      </c>
    </row>
    <row r="6847" spans="1:3" ht="12.95" customHeight="1" x14ac:dyDescent="0.2">
      <c r="A6847" s="9">
        <f t="shared" si="2"/>
        <v>42272</v>
      </c>
      <c r="B6847" s="20">
        <v>7.6058690000000002</v>
      </c>
      <c r="C6847" s="19">
        <v>6.39</v>
      </c>
    </row>
    <row r="6848" spans="1:3" ht="12.95" customHeight="1" x14ac:dyDescent="0.2">
      <c r="A6848" s="9">
        <f t="shared" si="2"/>
        <v>42273</v>
      </c>
      <c r="B6848" s="20">
        <v>7.6126389999999997</v>
      </c>
      <c r="C6848" s="19">
        <v>6.39</v>
      </c>
    </row>
    <row r="6849" spans="1:4" ht="12.95" customHeight="1" x14ac:dyDescent="0.2">
      <c r="A6849" s="9">
        <f t="shared" si="2"/>
        <v>42274</v>
      </c>
      <c r="B6849" s="20">
        <v>7.6126389999999997</v>
      </c>
      <c r="C6849" s="19">
        <v>6.39</v>
      </c>
    </row>
    <row r="6850" spans="1:4" ht="12.95" customHeight="1" x14ac:dyDescent="0.2">
      <c r="A6850" s="9">
        <f t="shared" si="2"/>
        <v>42275</v>
      </c>
      <c r="B6850" s="20">
        <v>7.6126389999999997</v>
      </c>
      <c r="C6850" s="19">
        <v>6.39</v>
      </c>
    </row>
    <row r="6851" spans="1:4" ht="12.95" customHeight="1" x14ac:dyDescent="0.2">
      <c r="A6851" s="9">
        <f t="shared" si="2"/>
        <v>42276</v>
      </c>
      <c r="B6851" s="20">
        <v>7.6339790000000001</v>
      </c>
      <c r="C6851" s="19">
        <v>6.39</v>
      </c>
    </row>
    <row r="6852" spans="1:4" ht="12.95" customHeight="1" x14ac:dyDescent="0.2">
      <c r="A6852" s="9">
        <f t="shared" si="2"/>
        <v>42277</v>
      </c>
      <c r="B6852" s="20">
        <v>7.6320779999999999</v>
      </c>
      <c r="C6852" s="19">
        <v>6.39</v>
      </c>
      <c r="D6852" s="57">
        <v>6.980772</v>
      </c>
    </row>
    <row r="6853" spans="1:4" ht="12.95" customHeight="1" x14ac:dyDescent="0.2">
      <c r="A6853" s="9">
        <f t="shared" si="2"/>
        <v>42278</v>
      </c>
      <c r="B6853" s="20">
        <v>7.6466760000000003</v>
      </c>
      <c r="C6853" s="19">
        <v>6.39</v>
      </c>
    </row>
    <row r="6854" spans="1:4" ht="12.95" customHeight="1" x14ac:dyDescent="0.2">
      <c r="A6854" s="9">
        <f t="shared" si="2"/>
        <v>42279</v>
      </c>
      <c r="B6854" s="20">
        <v>7.6388210000000001</v>
      </c>
      <c r="C6854" s="19">
        <v>6.39</v>
      </c>
    </row>
    <row r="6855" spans="1:4" ht="12.95" customHeight="1" x14ac:dyDescent="0.2">
      <c r="A6855" s="9">
        <f t="shared" si="2"/>
        <v>42280</v>
      </c>
      <c r="B6855" s="20">
        <v>7.6406369999999999</v>
      </c>
      <c r="C6855" s="19">
        <v>6.39</v>
      </c>
    </row>
    <row r="6856" spans="1:4" ht="12.95" customHeight="1" x14ac:dyDescent="0.2">
      <c r="A6856" s="9">
        <f t="shared" si="2"/>
        <v>42281</v>
      </c>
      <c r="B6856" s="20">
        <f>B6855</f>
        <v>7.6406369999999999</v>
      </c>
      <c r="C6856" s="19">
        <v>6.39</v>
      </c>
    </row>
    <row r="6857" spans="1:4" ht="12.95" customHeight="1" x14ac:dyDescent="0.2">
      <c r="A6857" s="9">
        <f t="shared" si="2"/>
        <v>42282</v>
      </c>
      <c r="B6857" s="20">
        <f>B6856</f>
        <v>7.6406369999999999</v>
      </c>
      <c r="C6857" s="19">
        <v>6.39</v>
      </c>
    </row>
    <row r="6858" spans="1:4" ht="12.95" customHeight="1" x14ac:dyDescent="0.2">
      <c r="A6858" s="9">
        <f t="shared" si="2"/>
        <v>42283</v>
      </c>
      <c r="B6858" s="20">
        <v>7.6346270000000001</v>
      </c>
      <c r="C6858" s="19">
        <v>6.39</v>
      </c>
    </row>
    <row r="6859" spans="1:4" ht="12.95" customHeight="1" x14ac:dyDescent="0.2">
      <c r="A6859" s="9">
        <f t="shared" si="2"/>
        <v>42284</v>
      </c>
      <c r="B6859" s="20">
        <v>7.6294219999999999</v>
      </c>
      <c r="C6859" s="19">
        <v>6.39</v>
      </c>
    </row>
    <row r="6860" spans="1:4" ht="12.95" customHeight="1" x14ac:dyDescent="0.2">
      <c r="A6860" s="9">
        <f t="shared" si="2"/>
        <v>42285</v>
      </c>
      <c r="B6860" s="20">
        <v>7.6248719999999999</v>
      </c>
      <c r="C6860" s="19">
        <v>6.39</v>
      </c>
    </row>
    <row r="6861" spans="1:4" ht="12.95" customHeight="1" x14ac:dyDescent="0.2">
      <c r="A6861" s="9">
        <f t="shared" si="2"/>
        <v>42286</v>
      </c>
      <c r="B6861" s="20">
        <v>7.6248719999999999</v>
      </c>
      <c r="C6861" s="19">
        <v>6.39</v>
      </c>
    </row>
    <row r="6862" spans="1:4" ht="12.95" customHeight="1" x14ac:dyDescent="0.2">
      <c r="A6862" s="9">
        <f t="shared" si="2"/>
        <v>42287</v>
      </c>
      <c r="B6862" s="20">
        <v>7.6136650000000001</v>
      </c>
      <c r="C6862" s="19">
        <v>6.39</v>
      </c>
    </row>
    <row r="6863" spans="1:4" ht="12.95" customHeight="1" x14ac:dyDescent="0.2">
      <c r="A6863" s="9">
        <f t="shared" si="2"/>
        <v>42288</v>
      </c>
      <c r="B6863" s="20">
        <f>B6862</f>
        <v>7.6136650000000001</v>
      </c>
      <c r="C6863" s="19">
        <v>6.39</v>
      </c>
    </row>
    <row r="6864" spans="1:4" ht="12.95" customHeight="1" x14ac:dyDescent="0.2">
      <c r="A6864" s="9">
        <f t="shared" si="2"/>
        <v>42289</v>
      </c>
      <c r="B6864" s="20">
        <f>B6863</f>
        <v>7.6136650000000001</v>
      </c>
      <c r="C6864" s="19">
        <v>6.39</v>
      </c>
    </row>
    <row r="6865" spans="1:3" ht="12.95" customHeight="1" x14ac:dyDescent="0.2">
      <c r="A6865" s="9">
        <f t="shared" si="2"/>
        <v>42290</v>
      </c>
      <c r="B6865" s="20">
        <v>7.6205040000000004</v>
      </c>
      <c r="C6865" s="19">
        <v>6.39</v>
      </c>
    </row>
    <row r="6866" spans="1:3" ht="12.95" customHeight="1" x14ac:dyDescent="0.2">
      <c r="A6866" s="9">
        <f t="shared" si="2"/>
        <v>42291</v>
      </c>
      <c r="B6866" s="20">
        <v>7.6213930000000003</v>
      </c>
      <c r="C6866" s="19">
        <v>6.39</v>
      </c>
    </row>
    <row r="6867" spans="1:3" ht="12.95" customHeight="1" x14ac:dyDescent="0.2">
      <c r="A6867" s="9">
        <f t="shared" si="2"/>
        <v>42292</v>
      </c>
      <c r="B6867" s="20">
        <v>7.6209800000000003</v>
      </c>
      <c r="C6867" s="19">
        <v>6.39</v>
      </c>
    </row>
    <row r="6868" spans="1:3" ht="12.95" customHeight="1" x14ac:dyDescent="0.2">
      <c r="A6868" s="9">
        <f t="shared" si="2"/>
        <v>42293</v>
      </c>
      <c r="B6868" s="20">
        <v>7.6232009999999999</v>
      </c>
      <c r="C6868" s="19">
        <v>6.39</v>
      </c>
    </row>
    <row r="6869" spans="1:3" ht="12.95" customHeight="1" x14ac:dyDescent="0.2">
      <c r="A6869" s="9">
        <f t="shared" si="2"/>
        <v>42294</v>
      </c>
      <c r="B6869" s="20">
        <v>7.6200559999999999</v>
      </c>
      <c r="C6869" s="19">
        <v>6.39</v>
      </c>
    </row>
    <row r="6870" spans="1:3" ht="12.95" customHeight="1" x14ac:dyDescent="0.2">
      <c r="A6870" s="9">
        <f t="shared" si="2"/>
        <v>42295</v>
      </c>
      <c r="B6870" s="20">
        <f>B6869</f>
        <v>7.6200559999999999</v>
      </c>
      <c r="C6870" s="19">
        <v>6.39</v>
      </c>
    </row>
    <row r="6871" spans="1:3" ht="12.95" customHeight="1" x14ac:dyDescent="0.2">
      <c r="A6871" s="9">
        <f t="shared" si="2"/>
        <v>42296</v>
      </c>
      <c r="B6871" s="20">
        <f>B6870</f>
        <v>7.6200559999999999</v>
      </c>
      <c r="C6871" s="19">
        <v>6.39</v>
      </c>
    </row>
    <row r="6872" spans="1:3" ht="12.95" customHeight="1" x14ac:dyDescent="0.2">
      <c r="A6872" s="9">
        <f t="shared" si="2"/>
        <v>42297</v>
      </c>
      <c r="B6872" s="20">
        <v>7.6175420000000003</v>
      </c>
      <c r="C6872" s="19">
        <v>6.39</v>
      </c>
    </row>
    <row r="6873" spans="1:3" ht="12.95" customHeight="1" x14ac:dyDescent="0.2">
      <c r="A6873" s="9">
        <f t="shared" si="2"/>
        <v>42298</v>
      </c>
      <c r="B6873" s="20">
        <v>7.6273439999999999</v>
      </c>
      <c r="C6873" s="19">
        <v>6.39</v>
      </c>
    </row>
    <row r="6874" spans="1:3" ht="12.95" customHeight="1" x14ac:dyDescent="0.2">
      <c r="A6874" s="9">
        <f t="shared" si="2"/>
        <v>42299</v>
      </c>
      <c r="B6874" s="20">
        <v>7.618506</v>
      </c>
      <c r="C6874" s="19">
        <v>6.39</v>
      </c>
    </row>
    <row r="6875" spans="1:3" ht="12.95" customHeight="1" x14ac:dyDescent="0.2">
      <c r="A6875" s="9">
        <f t="shared" si="2"/>
        <v>42300</v>
      </c>
      <c r="B6875" s="20">
        <v>7.6178309999999998</v>
      </c>
      <c r="C6875" s="19">
        <v>6.39</v>
      </c>
    </row>
    <row r="6876" spans="1:3" ht="12.95" customHeight="1" x14ac:dyDescent="0.2">
      <c r="A6876" s="9">
        <f t="shared" si="2"/>
        <v>42301</v>
      </c>
      <c r="B6876" s="20">
        <v>7.6155920000000004</v>
      </c>
      <c r="C6876" s="19">
        <v>6.39</v>
      </c>
    </row>
    <row r="6877" spans="1:3" ht="12.95" customHeight="1" x14ac:dyDescent="0.2">
      <c r="A6877" s="9">
        <f t="shared" si="2"/>
        <v>42302</v>
      </c>
      <c r="B6877" s="20">
        <f>B6876</f>
        <v>7.6155920000000004</v>
      </c>
      <c r="C6877" s="19">
        <v>6.39</v>
      </c>
    </row>
    <row r="6878" spans="1:3" ht="12.95" customHeight="1" x14ac:dyDescent="0.2">
      <c r="A6878" s="9">
        <f t="shared" si="2"/>
        <v>42303</v>
      </c>
      <c r="B6878" s="20">
        <f>B6877</f>
        <v>7.6155920000000004</v>
      </c>
      <c r="C6878" s="19">
        <v>6.39</v>
      </c>
    </row>
    <row r="6879" spans="1:3" ht="12.95" customHeight="1" x14ac:dyDescent="0.2">
      <c r="A6879" s="9">
        <f t="shared" si="2"/>
        <v>42304</v>
      </c>
      <c r="B6879" s="20">
        <v>7.6006020000000003</v>
      </c>
      <c r="C6879" s="19">
        <v>6.39</v>
      </c>
    </row>
    <row r="6880" spans="1:3" ht="12.95" customHeight="1" x14ac:dyDescent="0.2">
      <c r="A6880" s="9">
        <f t="shared" si="2"/>
        <v>42305</v>
      </c>
      <c r="B6880" s="20">
        <v>7.6184229999999999</v>
      </c>
      <c r="C6880" s="19">
        <v>6.39</v>
      </c>
    </row>
    <row r="6881" spans="1:4" ht="12.95" customHeight="1" x14ac:dyDescent="0.2">
      <c r="A6881" s="9">
        <f t="shared" si="2"/>
        <v>42306</v>
      </c>
      <c r="B6881" s="20">
        <v>7.6183069999999997</v>
      </c>
      <c r="C6881" s="19">
        <v>6.39</v>
      </c>
    </row>
    <row r="6882" spans="1:4" ht="12.95" customHeight="1" x14ac:dyDescent="0.2">
      <c r="A6882" s="9">
        <f t="shared" si="2"/>
        <v>42307</v>
      </c>
      <c r="B6882" s="20">
        <v>7.610538</v>
      </c>
      <c r="C6882" s="19">
        <v>6.39</v>
      </c>
    </row>
    <row r="6883" spans="1:4" ht="12.95" customHeight="1" x14ac:dyDescent="0.2">
      <c r="A6883" s="9">
        <f t="shared" si="2"/>
        <v>42308</v>
      </c>
      <c r="B6883" s="20">
        <v>7.5997389999999996</v>
      </c>
      <c r="C6883" s="19">
        <v>6.39</v>
      </c>
      <c r="D6883" s="57">
        <v>6.9934099999999999</v>
      </c>
    </row>
    <row r="6884" spans="1:4" ht="12.95" customHeight="1" x14ac:dyDescent="0.2">
      <c r="A6884" s="9">
        <f t="shared" si="2"/>
        <v>42309</v>
      </c>
      <c r="B6884" s="20">
        <f>B6883</f>
        <v>7.5997389999999996</v>
      </c>
      <c r="C6884" s="19">
        <v>6.39</v>
      </c>
    </row>
    <row r="6885" spans="1:4" ht="12.95" customHeight="1" x14ac:dyDescent="0.2">
      <c r="A6885" s="9">
        <f t="shared" si="2"/>
        <v>42310</v>
      </c>
      <c r="B6885" s="20">
        <f>B6884</f>
        <v>7.5997389999999996</v>
      </c>
      <c r="C6885" s="19">
        <v>6.39</v>
      </c>
    </row>
    <row r="6886" spans="1:4" ht="12.95" customHeight="1" x14ac:dyDescent="0.2">
      <c r="A6886" s="9">
        <f t="shared" si="2"/>
        <v>42311</v>
      </c>
      <c r="B6886" s="20">
        <v>7.5849880000000001</v>
      </c>
      <c r="C6886" s="19">
        <v>6.39</v>
      </c>
    </row>
    <row r="6887" spans="1:4" ht="12.95" customHeight="1" x14ac:dyDescent="0.2">
      <c r="A6887" s="9">
        <f t="shared" si="2"/>
        <v>42312</v>
      </c>
      <c r="B6887" s="20">
        <v>7.5812670000000004</v>
      </c>
      <c r="C6887" s="19">
        <v>6.39</v>
      </c>
    </row>
    <row r="6888" spans="1:4" ht="12.95" customHeight="1" x14ac:dyDescent="0.2">
      <c r="A6888" s="9">
        <f t="shared" si="2"/>
        <v>42313</v>
      </c>
      <c r="B6888" s="20">
        <v>7.5760180000000004</v>
      </c>
      <c r="C6888" s="19">
        <v>6.39</v>
      </c>
    </row>
    <row r="6889" spans="1:4" ht="12.95" customHeight="1" x14ac:dyDescent="0.2">
      <c r="A6889" s="9">
        <f t="shared" si="2"/>
        <v>42314</v>
      </c>
      <c r="B6889" s="20">
        <v>7.5732710000000001</v>
      </c>
      <c r="C6889" s="19">
        <v>6.39</v>
      </c>
    </row>
    <row r="6890" spans="1:4" ht="12.95" customHeight="1" x14ac:dyDescent="0.2">
      <c r="A6890" s="9">
        <f t="shared" si="2"/>
        <v>42315</v>
      </c>
      <c r="B6890" s="20">
        <v>7.5629470000000003</v>
      </c>
      <c r="C6890" s="19">
        <v>6.39</v>
      </c>
    </row>
    <row r="6891" spans="1:4" ht="12.95" customHeight="1" x14ac:dyDescent="0.2">
      <c r="A6891" s="9">
        <f t="shared" si="2"/>
        <v>42316</v>
      </c>
      <c r="B6891" s="20">
        <f>B6890</f>
        <v>7.5629470000000003</v>
      </c>
      <c r="C6891" s="19">
        <v>6.39</v>
      </c>
    </row>
    <row r="6892" spans="1:4" ht="12.95" customHeight="1" x14ac:dyDescent="0.2">
      <c r="A6892" s="9">
        <f t="shared" si="2"/>
        <v>42317</v>
      </c>
      <c r="B6892" s="20">
        <f>B6891</f>
        <v>7.5629470000000003</v>
      </c>
      <c r="C6892" s="19">
        <v>6.39</v>
      </c>
    </row>
    <row r="6893" spans="1:4" ht="12.95" customHeight="1" x14ac:dyDescent="0.2">
      <c r="A6893" s="9">
        <f t="shared" si="2"/>
        <v>42318</v>
      </c>
      <c r="B6893" s="20">
        <v>7.5517820000000002</v>
      </c>
      <c r="C6893" s="19">
        <v>6.39</v>
      </c>
    </row>
    <row r="6894" spans="1:4" ht="12.95" customHeight="1" x14ac:dyDescent="0.2">
      <c r="A6894" s="9">
        <f t="shared" si="2"/>
        <v>42319</v>
      </c>
      <c r="B6894" s="20">
        <v>7.5600370000000003</v>
      </c>
      <c r="C6894" s="19">
        <v>6.39</v>
      </c>
    </row>
    <row r="6895" spans="1:4" ht="12.95" customHeight="1" x14ac:dyDescent="0.2">
      <c r="A6895" s="9">
        <f t="shared" si="2"/>
        <v>42320</v>
      </c>
      <c r="B6895" s="20">
        <v>7.5828249999999997</v>
      </c>
      <c r="C6895" s="19">
        <v>6.39</v>
      </c>
    </row>
    <row r="6896" spans="1:4" ht="12.95" customHeight="1" x14ac:dyDescent="0.2">
      <c r="A6896" s="9">
        <f t="shared" si="2"/>
        <v>42321</v>
      </c>
      <c r="B6896" s="20">
        <v>7.5994190000000001</v>
      </c>
      <c r="C6896" s="19">
        <v>6.39</v>
      </c>
    </row>
    <row r="6897" spans="1:3" ht="12.95" customHeight="1" x14ac:dyDescent="0.2">
      <c r="A6897" s="9">
        <f t="shared" si="2"/>
        <v>42322</v>
      </c>
      <c r="B6897" s="20">
        <v>7.610303</v>
      </c>
      <c r="C6897" s="19">
        <v>6.39</v>
      </c>
    </row>
    <row r="6898" spans="1:3" ht="12.95" customHeight="1" x14ac:dyDescent="0.2">
      <c r="A6898" s="9">
        <f t="shared" si="2"/>
        <v>42323</v>
      </c>
      <c r="B6898" s="20">
        <f>B6897</f>
        <v>7.610303</v>
      </c>
      <c r="C6898" s="19">
        <v>6.39</v>
      </c>
    </row>
    <row r="6899" spans="1:3" ht="12.95" customHeight="1" x14ac:dyDescent="0.2">
      <c r="A6899" s="9">
        <f t="shared" si="2"/>
        <v>42324</v>
      </c>
      <c r="B6899" s="20">
        <f>B6898</f>
        <v>7.610303</v>
      </c>
      <c r="C6899" s="19">
        <v>6.39</v>
      </c>
    </row>
    <row r="6900" spans="1:3" ht="12.95" customHeight="1" x14ac:dyDescent="0.2">
      <c r="A6900" s="9">
        <f t="shared" si="2"/>
        <v>42325</v>
      </c>
      <c r="B6900" s="20">
        <v>7.617102</v>
      </c>
      <c r="C6900" s="19">
        <v>6.39</v>
      </c>
    </row>
    <row r="6901" spans="1:3" ht="12.95" customHeight="1" x14ac:dyDescent="0.2">
      <c r="A6901" s="9">
        <f t="shared" si="2"/>
        <v>42326</v>
      </c>
      <c r="B6901" s="20">
        <v>7.606287</v>
      </c>
      <c r="C6901" s="19">
        <v>6.39</v>
      </c>
    </row>
    <row r="6902" spans="1:3" ht="12.95" customHeight="1" x14ac:dyDescent="0.2">
      <c r="A6902" s="9">
        <f t="shared" si="2"/>
        <v>42327</v>
      </c>
      <c r="B6902" s="20">
        <v>7.6040760000000001</v>
      </c>
      <c r="C6902" s="19">
        <v>6.39</v>
      </c>
    </row>
    <row r="6903" spans="1:3" ht="12.95" customHeight="1" x14ac:dyDescent="0.2">
      <c r="A6903" s="9">
        <f t="shared" si="2"/>
        <v>42328</v>
      </c>
      <c r="B6903" s="20">
        <v>7.6088469999999999</v>
      </c>
      <c r="C6903" s="19">
        <v>6.39</v>
      </c>
    </row>
    <row r="6904" spans="1:3" ht="12.95" customHeight="1" x14ac:dyDescent="0.2">
      <c r="A6904" s="9">
        <f t="shared" ref="A6904:A6967" si="3">A6903+1</f>
        <v>42329</v>
      </c>
      <c r="B6904" s="20">
        <v>7.6221160000000001</v>
      </c>
      <c r="C6904" s="19">
        <v>6.39</v>
      </c>
    </row>
    <row r="6905" spans="1:3" ht="12.95" customHeight="1" x14ac:dyDescent="0.2">
      <c r="A6905" s="9">
        <f t="shared" si="3"/>
        <v>42330</v>
      </c>
      <c r="B6905" s="20">
        <f>B6904</f>
        <v>7.6221160000000001</v>
      </c>
      <c r="C6905" s="19">
        <v>6.39</v>
      </c>
    </row>
    <row r="6906" spans="1:3" ht="12.95" customHeight="1" x14ac:dyDescent="0.2">
      <c r="A6906" s="9">
        <f t="shared" si="3"/>
        <v>42331</v>
      </c>
      <c r="B6906" s="20">
        <f>B6905</f>
        <v>7.6221160000000001</v>
      </c>
      <c r="C6906" s="19">
        <v>6.39</v>
      </c>
    </row>
    <row r="6907" spans="1:3" ht="12.95" customHeight="1" x14ac:dyDescent="0.2">
      <c r="A6907" s="9">
        <f t="shared" si="3"/>
        <v>42332</v>
      </c>
      <c r="B6907" s="20">
        <v>7.6241390000000004</v>
      </c>
      <c r="C6907" s="19">
        <v>6.39</v>
      </c>
    </row>
    <row r="6908" spans="1:3" ht="12.95" customHeight="1" x14ac:dyDescent="0.2">
      <c r="A6908" s="9">
        <f t="shared" si="3"/>
        <v>42333</v>
      </c>
      <c r="B6908" s="20">
        <v>7.6175389999999998</v>
      </c>
      <c r="C6908" s="19">
        <v>6.39</v>
      </c>
    </row>
    <row r="6909" spans="1:3" ht="12.95" customHeight="1" x14ac:dyDescent="0.2">
      <c r="A6909" s="9">
        <f t="shared" si="3"/>
        <v>42334</v>
      </c>
      <c r="B6909" s="20">
        <v>7.627872</v>
      </c>
      <c r="C6909" s="19">
        <v>6.39</v>
      </c>
    </row>
    <row r="6910" spans="1:3" ht="12.95" customHeight="1" x14ac:dyDescent="0.2">
      <c r="A6910" s="9">
        <f t="shared" si="3"/>
        <v>42335</v>
      </c>
      <c r="B6910" s="20">
        <v>7.628539</v>
      </c>
      <c r="C6910" s="19">
        <v>6.39</v>
      </c>
    </row>
    <row r="6911" spans="1:3" ht="12.95" customHeight="1" x14ac:dyDescent="0.2">
      <c r="A6911" s="9">
        <f t="shared" si="3"/>
        <v>42336</v>
      </c>
      <c r="B6911" s="20">
        <v>7.6267820000000004</v>
      </c>
      <c r="C6911" s="19">
        <v>6.39</v>
      </c>
    </row>
    <row r="6912" spans="1:3" ht="12.95" customHeight="1" x14ac:dyDescent="0.2">
      <c r="A6912" s="9">
        <f t="shared" si="3"/>
        <v>42337</v>
      </c>
      <c r="B6912" s="20">
        <f>B6911</f>
        <v>7.6267820000000004</v>
      </c>
      <c r="C6912" s="19">
        <v>6.39</v>
      </c>
    </row>
    <row r="6913" spans="1:4" ht="12.95" customHeight="1" x14ac:dyDescent="0.2">
      <c r="A6913" s="9">
        <f t="shared" si="3"/>
        <v>42338</v>
      </c>
      <c r="B6913" s="20">
        <f>B6912</f>
        <v>7.6267820000000004</v>
      </c>
      <c r="C6913" s="19">
        <v>6.39</v>
      </c>
      <c r="D6913" s="57">
        <v>6.9874320000000001</v>
      </c>
    </row>
    <row r="6914" spans="1:4" ht="12.95" customHeight="1" x14ac:dyDescent="0.2">
      <c r="A6914" s="9">
        <f t="shared" si="3"/>
        <v>42339</v>
      </c>
      <c r="B6914" s="20">
        <v>7.6188770000000003</v>
      </c>
      <c r="C6914" s="19">
        <v>6.39</v>
      </c>
    </row>
    <row r="6915" spans="1:4" ht="12.95" customHeight="1" x14ac:dyDescent="0.2">
      <c r="A6915" s="9">
        <f t="shared" si="3"/>
        <v>42340</v>
      </c>
      <c r="B6915" s="20">
        <v>7.6232049999999996</v>
      </c>
      <c r="C6915" s="19">
        <v>6.39</v>
      </c>
    </row>
    <row r="6916" spans="1:4" ht="12.95" customHeight="1" x14ac:dyDescent="0.2">
      <c r="A6916" s="9">
        <f t="shared" si="3"/>
        <v>42341</v>
      </c>
      <c r="B6916" s="20">
        <v>7.6295460000000004</v>
      </c>
      <c r="C6916" s="19">
        <v>6.39</v>
      </c>
    </row>
    <row r="6917" spans="1:4" ht="12.95" customHeight="1" x14ac:dyDescent="0.2">
      <c r="A6917" s="9">
        <f t="shared" si="3"/>
        <v>42342</v>
      </c>
      <c r="B6917" s="20">
        <v>7.6305560000000003</v>
      </c>
      <c r="C6917" s="19">
        <v>6.39</v>
      </c>
    </row>
    <row r="6918" spans="1:4" ht="12.95" customHeight="1" x14ac:dyDescent="0.2">
      <c r="A6918" s="9">
        <f t="shared" si="3"/>
        <v>42343</v>
      </c>
      <c r="B6918" s="20">
        <v>7.6272890000000002</v>
      </c>
      <c r="C6918" s="19">
        <v>6.39</v>
      </c>
    </row>
    <row r="6919" spans="1:4" ht="12.95" customHeight="1" x14ac:dyDescent="0.2">
      <c r="A6919" s="9">
        <f t="shared" si="3"/>
        <v>42344</v>
      </c>
      <c r="B6919" s="20">
        <f>B6918</f>
        <v>7.6272890000000002</v>
      </c>
      <c r="C6919" s="19">
        <v>6.39</v>
      </c>
    </row>
    <row r="6920" spans="1:4" ht="12.95" customHeight="1" x14ac:dyDescent="0.2">
      <c r="A6920" s="9">
        <f t="shared" si="3"/>
        <v>42345</v>
      </c>
      <c r="B6920" s="20">
        <f>B6919</f>
        <v>7.6272890000000002</v>
      </c>
      <c r="C6920" s="19">
        <v>6.39</v>
      </c>
    </row>
    <row r="6921" spans="1:4" ht="12.95" customHeight="1" x14ac:dyDescent="0.2">
      <c r="A6921" s="9">
        <f t="shared" si="3"/>
        <v>42346</v>
      </c>
      <c r="B6921" s="20">
        <v>7.6372629999999999</v>
      </c>
      <c r="C6921" s="19">
        <v>6.39</v>
      </c>
    </row>
    <row r="6922" spans="1:4" ht="12.95" customHeight="1" x14ac:dyDescent="0.2">
      <c r="A6922" s="9">
        <f t="shared" si="3"/>
        <v>42347</v>
      </c>
      <c r="B6922" s="20">
        <v>7.6278689999999996</v>
      </c>
      <c r="C6922" s="19">
        <v>6.39</v>
      </c>
    </row>
    <row r="6923" spans="1:4" ht="12.95" customHeight="1" x14ac:dyDescent="0.2">
      <c r="A6923" s="9">
        <f t="shared" si="3"/>
        <v>42348</v>
      </c>
      <c r="B6923" s="20">
        <v>7.635345</v>
      </c>
      <c r="C6923" s="19">
        <v>6.39</v>
      </c>
    </row>
    <row r="6924" spans="1:4" ht="12.95" customHeight="1" x14ac:dyDescent="0.2">
      <c r="A6924" s="9">
        <f t="shared" si="3"/>
        <v>42349</v>
      </c>
      <c r="B6924" s="20">
        <v>7.6284470000000004</v>
      </c>
      <c r="C6924" s="19">
        <v>6.39</v>
      </c>
    </row>
    <row r="6925" spans="1:4" ht="12.95" customHeight="1" x14ac:dyDescent="0.2">
      <c r="A6925" s="9">
        <f t="shared" si="3"/>
        <v>42350</v>
      </c>
      <c r="B6925" s="20">
        <v>7.6245560000000001</v>
      </c>
      <c r="C6925" s="19">
        <v>6.39</v>
      </c>
    </row>
    <row r="6926" spans="1:4" ht="12.95" customHeight="1" x14ac:dyDescent="0.2">
      <c r="A6926" s="9">
        <f t="shared" si="3"/>
        <v>42351</v>
      </c>
      <c r="B6926" s="20">
        <f>B6925</f>
        <v>7.6245560000000001</v>
      </c>
      <c r="C6926" s="19">
        <v>6.39</v>
      </c>
    </row>
    <row r="6927" spans="1:4" ht="12.95" customHeight="1" x14ac:dyDescent="0.2">
      <c r="A6927" s="9">
        <f t="shared" si="3"/>
        <v>42352</v>
      </c>
      <c r="B6927" s="20">
        <f>B6926</f>
        <v>7.6245560000000001</v>
      </c>
      <c r="C6927" s="19">
        <v>6.39</v>
      </c>
    </row>
    <row r="6928" spans="1:4" ht="12.95" customHeight="1" x14ac:dyDescent="0.2">
      <c r="A6928" s="9">
        <f t="shared" si="3"/>
        <v>42353</v>
      </c>
      <c r="B6928" s="20">
        <v>7.6333539999999998</v>
      </c>
      <c r="C6928" s="19">
        <v>6.39</v>
      </c>
    </row>
    <row r="6929" spans="1:4" ht="12.95" customHeight="1" x14ac:dyDescent="0.2">
      <c r="A6929" s="9">
        <f t="shared" si="3"/>
        <v>42354</v>
      </c>
      <c r="B6929" s="20">
        <v>7.6307150000000004</v>
      </c>
      <c r="C6929" s="19">
        <v>6.39</v>
      </c>
    </row>
    <row r="6930" spans="1:4" ht="12.95" customHeight="1" x14ac:dyDescent="0.2">
      <c r="A6930" s="9">
        <f t="shared" si="3"/>
        <v>42355</v>
      </c>
      <c r="B6930" s="20">
        <v>7.6369680000000004</v>
      </c>
      <c r="C6930" s="19">
        <v>6.39</v>
      </c>
    </row>
    <row r="6931" spans="1:4" ht="12.95" customHeight="1" x14ac:dyDescent="0.2">
      <c r="A6931" s="9">
        <f t="shared" si="3"/>
        <v>42356</v>
      </c>
      <c r="B6931" s="20">
        <v>7.6327889999999998</v>
      </c>
      <c r="C6931" s="19">
        <v>6.39</v>
      </c>
    </row>
    <row r="6932" spans="1:4" ht="12.95" customHeight="1" x14ac:dyDescent="0.2">
      <c r="A6932" s="9">
        <f t="shared" si="3"/>
        <v>42357</v>
      </c>
      <c r="B6932" s="20">
        <v>7.6456989999999996</v>
      </c>
      <c r="C6932" s="19">
        <v>6.39</v>
      </c>
    </row>
    <row r="6933" spans="1:4" ht="12.95" customHeight="1" x14ac:dyDescent="0.2">
      <c r="A6933" s="9">
        <f t="shared" si="3"/>
        <v>42358</v>
      </c>
      <c r="B6933" s="20">
        <f>B6932</f>
        <v>7.6456989999999996</v>
      </c>
      <c r="C6933" s="19">
        <v>6.39</v>
      </c>
    </row>
    <row r="6934" spans="1:4" ht="12.95" customHeight="1" x14ac:dyDescent="0.2">
      <c r="A6934" s="9">
        <f t="shared" si="3"/>
        <v>42359</v>
      </c>
      <c r="B6934" s="20">
        <f>B6933</f>
        <v>7.6456989999999996</v>
      </c>
      <c r="C6934" s="19">
        <v>6.39</v>
      </c>
    </row>
    <row r="6935" spans="1:4" ht="12.95" customHeight="1" x14ac:dyDescent="0.2">
      <c r="A6935" s="9">
        <f t="shared" si="3"/>
        <v>42360</v>
      </c>
      <c r="B6935" s="20">
        <v>7.6420510000000004</v>
      </c>
      <c r="C6935" s="19">
        <v>6.39</v>
      </c>
    </row>
    <row r="6936" spans="1:4" ht="12.95" customHeight="1" x14ac:dyDescent="0.2">
      <c r="A6936" s="9">
        <f t="shared" si="3"/>
        <v>42361</v>
      </c>
      <c r="B6936" s="20">
        <v>7.6479489999999997</v>
      </c>
      <c r="C6936" s="19">
        <v>6.39</v>
      </c>
    </row>
    <row r="6937" spans="1:4" ht="12.95" customHeight="1" x14ac:dyDescent="0.2">
      <c r="A6937" s="9">
        <f t="shared" si="3"/>
        <v>42362</v>
      </c>
      <c r="B6937" s="20">
        <v>7.6476059999999997</v>
      </c>
      <c r="C6937" s="19">
        <v>6.39</v>
      </c>
    </row>
    <row r="6938" spans="1:4" ht="12.95" customHeight="1" x14ac:dyDescent="0.2">
      <c r="A6938" s="9">
        <f t="shared" si="3"/>
        <v>42363</v>
      </c>
      <c r="B6938" s="20">
        <v>7.6444640000000001</v>
      </c>
      <c r="C6938" s="19">
        <v>6.39</v>
      </c>
    </row>
    <row r="6939" spans="1:4" ht="12.95" customHeight="1" x14ac:dyDescent="0.2">
      <c r="A6939" s="9">
        <f t="shared" si="3"/>
        <v>42364</v>
      </c>
      <c r="B6939" s="20">
        <v>7.6444640000000001</v>
      </c>
      <c r="C6939" s="19">
        <v>6.39</v>
      </c>
    </row>
    <row r="6940" spans="1:4" ht="12.95" customHeight="1" x14ac:dyDescent="0.2">
      <c r="A6940" s="9">
        <f t="shared" si="3"/>
        <v>42365</v>
      </c>
      <c r="B6940" s="20">
        <f>B6939</f>
        <v>7.6444640000000001</v>
      </c>
      <c r="C6940" s="19">
        <v>6.39</v>
      </c>
    </row>
    <row r="6941" spans="1:4" ht="12.95" customHeight="1" x14ac:dyDescent="0.2">
      <c r="A6941" s="9">
        <f t="shared" si="3"/>
        <v>42366</v>
      </c>
      <c r="B6941" s="20">
        <f>B6940</f>
        <v>7.6444640000000001</v>
      </c>
      <c r="C6941" s="19">
        <v>6.39</v>
      </c>
    </row>
    <row r="6942" spans="1:4" ht="12.95" customHeight="1" x14ac:dyDescent="0.2">
      <c r="A6942" s="9">
        <f t="shared" si="3"/>
        <v>42367</v>
      </c>
      <c r="B6942" s="20">
        <v>7.6495749999999996</v>
      </c>
      <c r="C6942" s="19">
        <v>6.39</v>
      </c>
    </row>
    <row r="6943" spans="1:4" ht="12.95" customHeight="1" x14ac:dyDescent="0.2">
      <c r="A6943" s="9">
        <f t="shared" si="3"/>
        <v>42368</v>
      </c>
      <c r="B6943" s="20">
        <v>7.6338330000000001</v>
      </c>
      <c r="C6943" s="19">
        <v>6.39</v>
      </c>
    </row>
    <row r="6944" spans="1:4" ht="12.95" customHeight="1" x14ac:dyDescent="0.2">
      <c r="A6944" s="9">
        <f t="shared" si="3"/>
        <v>42369</v>
      </c>
      <c r="B6944" s="20">
        <v>7.6350470000000001</v>
      </c>
      <c r="C6944" s="19">
        <v>6.39</v>
      </c>
      <c r="D6944" s="57">
        <v>7.0596829999999997</v>
      </c>
    </row>
    <row r="6945" spans="1:3" ht="12.95" customHeight="1" x14ac:dyDescent="0.2">
      <c r="A6945" s="9">
        <f t="shared" si="3"/>
        <v>42370</v>
      </c>
      <c r="B6945" s="20">
        <v>7.6351889999999996</v>
      </c>
      <c r="C6945" s="19">
        <v>6.39</v>
      </c>
    </row>
    <row r="6946" spans="1:3" ht="12.95" customHeight="1" x14ac:dyDescent="0.2">
      <c r="A6946" s="9">
        <f t="shared" si="3"/>
        <v>42371</v>
      </c>
      <c r="B6946" s="20">
        <v>7.6351889999999996</v>
      </c>
      <c r="C6946" s="19">
        <v>6.39</v>
      </c>
    </row>
    <row r="6947" spans="1:3" ht="12.95" customHeight="1" x14ac:dyDescent="0.2">
      <c r="A6947" s="9">
        <f t="shared" si="3"/>
        <v>42372</v>
      </c>
      <c r="B6947" s="20">
        <f>B6946</f>
        <v>7.6351889999999996</v>
      </c>
      <c r="C6947" s="19">
        <v>6.39</v>
      </c>
    </row>
    <row r="6948" spans="1:3" ht="12.95" customHeight="1" x14ac:dyDescent="0.2">
      <c r="A6948" s="9">
        <f t="shared" si="3"/>
        <v>42373</v>
      </c>
      <c r="B6948" s="20">
        <f>B6947</f>
        <v>7.6351889999999996</v>
      </c>
      <c r="C6948" s="19">
        <v>6.39</v>
      </c>
    </row>
    <row r="6949" spans="1:3" ht="12.95" customHeight="1" x14ac:dyDescent="0.2">
      <c r="A6949" s="9">
        <f t="shared" si="3"/>
        <v>42374</v>
      </c>
      <c r="B6949" s="20">
        <v>7.6352149999999996</v>
      </c>
      <c r="C6949" s="19">
        <v>6.39</v>
      </c>
    </row>
    <row r="6950" spans="1:3" ht="12.95" customHeight="1" x14ac:dyDescent="0.2">
      <c r="A6950" s="9">
        <f t="shared" si="3"/>
        <v>42375</v>
      </c>
      <c r="B6950" s="20">
        <v>7.6387530000000003</v>
      </c>
      <c r="C6950" s="19">
        <v>6.39</v>
      </c>
    </row>
    <row r="6951" spans="1:3" ht="12.95" customHeight="1" x14ac:dyDescent="0.2">
      <c r="A6951" s="9">
        <f t="shared" si="3"/>
        <v>42376</v>
      </c>
      <c r="B6951" s="20">
        <v>7.6387530000000003</v>
      </c>
      <c r="C6951" s="19">
        <v>6.39</v>
      </c>
    </row>
    <row r="6952" spans="1:3" ht="12.95" customHeight="1" x14ac:dyDescent="0.2">
      <c r="A6952" s="9">
        <f t="shared" si="3"/>
        <v>42377</v>
      </c>
      <c r="B6952" s="20">
        <v>7.6318169999999999</v>
      </c>
      <c r="C6952" s="19">
        <v>6.39</v>
      </c>
    </row>
    <row r="6953" spans="1:3" ht="12.95" customHeight="1" x14ac:dyDescent="0.2">
      <c r="A6953" s="9">
        <f t="shared" si="3"/>
        <v>42378</v>
      </c>
      <c r="B6953" s="20">
        <v>7.637467</v>
      </c>
      <c r="C6953" s="19">
        <v>6.39</v>
      </c>
    </row>
    <row r="6954" spans="1:3" ht="12.95" customHeight="1" x14ac:dyDescent="0.2">
      <c r="A6954" s="9">
        <f t="shared" si="3"/>
        <v>42379</v>
      </c>
      <c r="B6954" s="20">
        <f>B6953</f>
        <v>7.637467</v>
      </c>
      <c r="C6954" s="19">
        <v>6.39</v>
      </c>
    </row>
    <row r="6955" spans="1:3" ht="12.95" customHeight="1" x14ac:dyDescent="0.2">
      <c r="A6955" s="9">
        <f t="shared" si="3"/>
        <v>42380</v>
      </c>
      <c r="B6955" s="20">
        <f>B6954</f>
        <v>7.637467</v>
      </c>
      <c r="C6955" s="19">
        <v>6.39</v>
      </c>
    </row>
    <row r="6956" spans="1:3" ht="12.95" customHeight="1" x14ac:dyDescent="0.2">
      <c r="A6956" s="9">
        <f t="shared" si="3"/>
        <v>42381</v>
      </c>
      <c r="B6956" s="20">
        <v>7.6404779999999999</v>
      </c>
      <c r="C6956" s="19">
        <v>6.39</v>
      </c>
    </row>
    <row r="6957" spans="1:3" ht="12.95" customHeight="1" x14ac:dyDescent="0.2">
      <c r="A6957" s="9">
        <f t="shared" si="3"/>
        <v>42382</v>
      </c>
      <c r="B6957" s="20">
        <v>7.6416389999999996</v>
      </c>
      <c r="C6957" s="19">
        <v>6.39</v>
      </c>
    </row>
    <row r="6958" spans="1:3" ht="12.95" customHeight="1" x14ac:dyDescent="0.2">
      <c r="A6958" s="9">
        <f t="shared" si="3"/>
        <v>42383</v>
      </c>
      <c r="B6958" s="20">
        <v>7.6566039999999997</v>
      </c>
      <c r="C6958" s="19">
        <v>6.39</v>
      </c>
    </row>
    <row r="6959" spans="1:3" ht="12.95" customHeight="1" x14ac:dyDescent="0.2">
      <c r="A6959" s="9">
        <f t="shared" si="3"/>
        <v>42384</v>
      </c>
      <c r="B6959" s="20">
        <v>7.6613119999999997</v>
      </c>
      <c r="C6959" s="19">
        <v>6.39</v>
      </c>
    </row>
    <row r="6960" spans="1:3" ht="12.95" customHeight="1" x14ac:dyDescent="0.2">
      <c r="A6960" s="9">
        <f t="shared" si="3"/>
        <v>42385</v>
      </c>
      <c r="B6960" s="20">
        <v>7.6670160000000003</v>
      </c>
      <c r="C6960" s="19">
        <v>6.39</v>
      </c>
    </row>
    <row r="6961" spans="1:4" ht="12.95" customHeight="1" x14ac:dyDescent="0.2">
      <c r="A6961" s="9">
        <f t="shared" si="3"/>
        <v>42386</v>
      </c>
      <c r="B6961" s="20">
        <f>B6960</f>
        <v>7.6670160000000003</v>
      </c>
      <c r="C6961" s="19">
        <v>6.39</v>
      </c>
    </row>
    <row r="6962" spans="1:4" ht="12.95" customHeight="1" x14ac:dyDescent="0.2">
      <c r="A6962" s="9">
        <f t="shared" si="3"/>
        <v>42387</v>
      </c>
      <c r="B6962" s="20">
        <f>B6961</f>
        <v>7.6670160000000003</v>
      </c>
      <c r="C6962" s="19">
        <v>6.39</v>
      </c>
    </row>
    <row r="6963" spans="1:4" ht="12.95" customHeight="1" x14ac:dyDescent="0.2">
      <c r="A6963" s="9">
        <f t="shared" si="3"/>
        <v>42388</v>
      </c>
      <c r="B6963" s="20">
        <v>7.6607519999999996</v>
      </c>
      <c r="C6963" s="19">
        <v>6.39</v>
      </c>
    </row>
    <row r="6964" spans="1:4" ht="12.95" customHeight="1" x14ac:dyDescent="0.2">
      <c r="A6964" s="9">
        <f t="shared" si="3"/>
        <v>42389</v>
      </c>
      <c r="B6964" s="20">
        <v>7.6591940000000003</v>
      </c>
      <c r="C6964" s="19">
        <v>6.39</v>
      </c>
    </row>
    <row r="6965" spans="1:4" ht="12.95" customHeight="1" x14ac:dyDescent="0.2">
      <c r="A6965" s="9">
        <f t="shared" si="3"/>
        <v>42390</v>
      </c>
      <c r="B6965" s="20">
        <v>7.6600910000000004</v>
      </c>
      <c r="C6965" s="19">
        <v>6.39</v>
      </c>
    </row>
    <row r="6966" spans="1:4" ht="12.95" customHeight="1" x14ac:dyDescent="0.2">
      <c r="A6966" s="9">
        <f t="shared" si="3"/>
        <v>42391</v>
      </c>
      <c r="B6966" s="20">
        <v>7.6595610000000001</v>
      </c>
      <c r="C6966" s="19">
        <v>6.39</v>
      </c>
    </row>
    <row r="6967" spans="1:4" ht="12.95" customHeight="1" x14ac:dyDescent="0.2">
      <c r="A6967" s="9">
        <f t="shared" si="3"/>
        <v>42392</v>
      </c>
      <c r="B6967" s="20">
        <v>7.6654840000000002</v>
      </c>
      <c r="C6967" s="19">
        <v>6.39</v>
      </c>
    </row>
    <row r="6968" spans="1:4" ht="12.95" customHeight="1" x14ac:dyDescent="0.2">
      <c r="A6968" s="9">
        <f t="shared" ref="A6968:A7031" si="4">A6967+1</f>
        <v>42393</v>
      </c>
      <c r="B6968" s="20">
        <f>B6967</f>
        <v>7.6654840000000002</v>
      </c>
      <c r="C6968" s="19">
        <v>6.39</v>
      </c>
    </row>
    <row r="6969" spans="1:4" ht="12.95" customHeight="1" x14ac:dyDescent="0.2">
      <c r="A6969" s="9">
        <f t="shared" si="4"/>
        <v>42394</v>
      </c>
      <c r="B6969" s="20">
        <f>B6968</f>
        <v>7.6654840000000002</v>
      </c>
      <c r="C6969" s="19">
        <v>6.39</v>
      </c>
    </row>
    <row r="6970" spans="1:4" ht="12.95" customHeight="1" x14ac:dyDescent="0.2">
      <c r="A6970" s="9">
        <f t="shared" si="4"/>
        <v>42395</v>
      </c>
      <c r="B6970" s="20">
        <v>7.6634180000000001</v>
      </c>
      <c r="C6970" s="19">
        <v>6.39</v>
      </c>
    </row>
    <row r="6971" spans="1:4" ht="12.95" customHeight="1" x14ac:dyDescent="0.2">
      <c r="A6971" s="9">
        <f t="shared" si="4"/>
        <v>42396</v>
      </c>
      <c r="B6971" s="20">
        <v>7.665502</v>
      </c>
      <c r="C6971" s="20">
        <v>6.9724409999999999</v>
      </c>
    </row>
    <row r="6972" spans="1:4" ht="12.95" customHeight="1" x14ac:dyDescent="0.2">
      <c r="A6972" s="9">
        <f t="shared" si="4"/>
        <v>42397</v>
      </c>
      <c r="B6972" s="20">
        <v>7.6567720000000001</v>
      </c>
      <c r="C6972" s="20">
        <v>6.9373670000000001</v>
      </c>
    </row>
    <row r="6973" spans="1:4" ht="12.95" customHeight="1" x14ac:dyDescent="0.2">
      <c r="A6973" s="9">
        <f t="shared" si="4"/>
        <v>42398</v>
      </c>
      <c r="B6973" s="20">
        <v>7.6664899999999996</v>
      </c>
      <c r="C6973" s="20">
        <v>6.9373719999999999</v>
      </c>
    </row>
    <row r="6974" spans="1:4" ht="12.95" customHeight="1" x14ac:dyDescent="0.2">
      <c r="A6974" s="9">
        <f t="shared" si="4"/>
        <v>42399</v>
      </c>
      <c r="B6974" s="20">
        <v>7.6570130000000001</v>
      </c>
      <c r="C6974" s="20">
        <v>6.8951039999999999</v>
      </c>
    </row>
    <row r="6975" spans="1:4" ht="12.95" customHeight="1" x14ac:dyDescent="0.2">
      <c r="A6975" s="9">
        <f t="shared" si="4"/>
        <v>42400</v>
      </c>
      <c r="B6975" s="2">
        <f>B6974</f>
        <v>7.6570130000000001</v>
      </c>
      <c r="C6975" s="2">
        <f>C6974</f>
        <v>6.8951039999999999</v>
      </c>
      <c r="D6975" s="4">
        <v>6.8951039999999999</v>
      </c>
    </row>
    <row r="6976" spans="1:4" ht="12.95" customHeight="1" x14ac:dyDescent="0.2">
      <c r="A6976" s="9">
        <f t="shared" si="4"/>
        <v>42401</v>
      </c>
      <c r="B6976" s="2">
        <v>7.6570130000000001</v>
      </c>
      <c r="C6976" s="2"/>
    </row>
    <row r="6977" spans="1:3" ht="12.95" customHeight="1" x14ac:dyDescent="0.2">
      <c r="A6977" s="9">
        <f t="shared" si="4"/>
        <v>42402</v>
      </c>
      <c r="B6977" s="2">
        <v>7.6590689999999997</v>
      </c>
      <c r="C6977" s="16"/>
    </row>
    <row r="6978" spans="1:3" ht="12.95" customHeight="1" x14ac:dyDescent="0.2">
      <c r="A6978" s="9">
        <f t="shared" si="4"/>
        <v>42403</v>
      </c>
      <c r="B6978" s="2">
        <v>7.6538639999999996</v>
      </c>
      <c r="C6978" s="16"/>
    </row>
    <row r="6979" spans="1:3" ht="12.95" customHeight="1" x14ac:dyDescent="0.2">
      <c r="A6979" s="9">
        <f t="shared" si="4"/>
        <v>42404</v>
      </c>
      <c r="B6979" s="2">
        <v>7.6607209999999997</v>
      </c>
      <c r="C6979" s="16"/>
    </row>
    <row r="6980" spans="1:3" ht="12.95" customHeight="1" x14ac:dyDescent="0.2">
      <c r="A6980" s="9">
        <f t="shared" si="4"/>
        <v>42405</v>
      </c>
      <c r="B6980" s="2">
        <v>7.64886</v>
      </c>
      <c r="C6980" s="16"/>
    </row>
    <row r="6981" spans="1:3" ht="12.95" customHeight="1" x14ac:dyDescent="0.2">
      <c r="A6981" s="9">
        <f t="shared" si="4"/>
        <v>42406</v>
      </c>
      <c r="B6981" s="2">
        <v>7.6602509999999997</v>
      </c>
      <c r="C6981" s="16"/>
    </row>
    <row r="6982" spans="1:3" ht="12.95" customHeight="1" x14ac:dyDescent="0.2">
      <c r="A6982" s="9">
        <f t="shared" si="4"/>
        <v>42407</v>
      </c>
      <c r="B6982" s="2">
        <v>7.6602509999999997</v>
      </c>
      <c r="C6982" s="16"/>
    </row>
    <row r="6983" spans="1:3" ht="12.95" customHeight="1" x14ac:dyDescent="0.2">
      <c r="A6983" s="9">
        <f t="shared" si="4"/>
        <v>42408</v>
      </c>
      <c r="B6983" s="2">
        <v>7.6602509999999997</v>
      </c>
      <c r="C6983" s="16"/>
    </row>
    <row r="6984" spans="1:3" ht="12.95" customHeight="1" x14ac:dyDescent="0.2">
      <c r="A6984" s="9">
        <f t="shared" si="4"/>
        <v>42409</v>
      </c>
      <c r="B6984" s="2">
        <v>7.6535609999999998</v>
      </c>
      <c r="C6984" s="16"/>
    </row>
    <row r="6985" spans="1:3" ht="12.95" customHeight="1" x14ac:dyDescent="0.2">
      <c r="A6985" s="9">
        <f t="shared" si="4"/>
        <v>42410</v>
      </c>
      <c r="B6985" s="2">
        <v>7.6491420000000003</v>
      </c>
      <c r="C6985" s="16"/>
    </row>
    <row r="6986" spans="1:3" ht="12.95" customHeight="1" x14ac:dyDescent="0.2">
      <c r="A6986" s="9">
        <f t="shared" si="4"/>
        <v>42411</v>
      </c>
      <c r="B6986" s="2">
        <v>7.6421210000000004</v>
      </c>
      <c r="C6986" s="16"/>
    </row>
    <row r="6987" spans="1:3" ht="12.95" customHeight="1" x14ac:dyDescent="0.2">
      <c r="A6987" s="9">
        <f t="shared" si="4"/>
        <v>42412</v>
      </c>
      <c r="B6987" s="2">
        <v>7.6376720000000002</v>
      </c>
      <c r="C6987" s="16"/>
    </row>
    <row r="6988" spans="1:3" ht="12.95" customHeight="1" x14ac:dyDescent="0.2">
      <c r="A6988" s="9">
        <f t="shared" si="4"/>
        <v>42413</v>
      </c>
      <c r="B6988" s="2">
        <v>7.6337979999999996</v>
      </c>
      <c r="C6988" s="16"/>
    </row>
    <row r="6989" spans="1:3" ht="12.95" customHeight="1" x14ac:dyDescent="0.2">
      <c r="A6989" s="9">
        <f t="shared" si="4"/>
        <v>42414</v>
      </c>
      <c r="B6989" s="2">
        <v>7.6337979999999996</v>
      </c>
      <c r="C6989" s="16"/>
    </row>
    <row r="6990" spans="1:3" ht="12.95" customHeight="1" x14ac:dyDescent="0.2">
      <c r="A6990" s="9">
        <f t="shared" si="4"/>
        <v>42415</v>
      </c>
      <c r="B6990" s="2">
        <v>7.6337979999999996</v>
      </c>
      <c r="C6990" s="16"/>
    </row>
    <row r="6991" spans="1:3" ht="12.95" customHeight="1" x14ac:dyDescent="0.2">
      <c r="A6991" s="9">
        <f t="shared" si="4"/>
        <v>42416</v>
      </c>
      <c r="B6991" s="2">
        <v>7.6304400000000001</v>
      </c>
      <c r="C6991" s="16"/>
    </row>
    <row r="6992" spans="1:3" ht="12.95" customHeight="1" x14ac:dyDescent="0.2">
      <c r="A6992" s="9">
        <f t="shared" si="4"/>
        <v>42417</v>
      </c>
      <c r="B6992" s="2">
        <v>7.6211650000000004</v>
      </c>
      <c r="C6992" s="16"/>
    </row>
    <row r="6993" spans="1:3" ht="12.95" customHeight="1" x14ac:dyDescent="0.2">
      <c r="A6993" s="9">
        <f t="shared" si="4"/>
        <v>42418</v>
      </c>
      <c r="B6993" s="2">
        <v>7.6226330000000004</v>
      </c>
      <c r="C6993" s="16"/>
    </row>
    <row r="6994" spans="1:3" ht="12.95" customHeight="1" x14ac:dyDescent="0.2">
      <c r="A6994" s="9">
        <f t="shared" si="4"/>
        <v>42419</v>
      </c>
      <c r="B6994" s="2">
        <v>7.611218</v>
      </c>
      <c r="C6994" s="16"/>
    </row>
    <row r="6995" spans="1:3" ht="12.95" customHeight="1" x14ac:dyDescent="0.2">
      <c r="A6995" s="9">
        <f t="shared" si="4"/>
        <v>42420</v>
      </c>
      <c r="B6995" s="2">
        <v>7.6170590000000002</v>
      </c>
      <c r="C6995" s="16"/>
    </row>
    <row r="6996" spans="1:3" ht="12.95" customHeight="1" x14ac:dyDescent="0.2">
      <c r="A6996" s="9">
        <f t="shared" si="4"/>
        <v>42421</v>
      </c>
      <c r="B6996" s="2">
        <v>7.6170590000000002</v>
      </c>
      <c r="C6996" s="16"/>
    </row>
    <row r="6997" spans="1:3" ht="12.95" customHeight="1" x14ac:dyDescent="0.2">
      <c r="A6997" s="9">
        <f t="shared" si="4"/>
        <v>42422</v>
      </c>
      <c r="B6997" s="2">
        <v>7.6170590000000002</v>
      </c>
      <c r="C6997" s="16"/>
    </row>
    <row r="6998" spans="1:3" ht="12.95" customHeight="1" x14ac:dyDescent="0.2">
      <c r="A6998" s="9">
        <f t="shared" si="4"/>
        <v>42423</v>
      </c>
      <c r="B6998" s="2">
        <v>7.6149120000000003</v>
      </c>
      <c r="C6998" s="16"/>
    </row>
    <row r="6999" spans="1:3" ht="12.95" customHeight="1" x14ac:dyDescent="0.2">
      <c r="A6999" s="9">
        <f t="shared" si="4"/>
        <v>42424</v>
      </c>
      <c r="B6999" s="2">
        <v>7.6278249999999996</v>
      </c>
      <c r="C6999" s="16"/>
    </row>
    <row r="7000" spans="1:3" ht="12.95" customHeight="1" x14ac:dyDescent="0.2">
      <c r="A7000" s="9">
        <f t="shared" si="4"/>
        <v>42425</v>
      </c>
      <c r="B7000" s="2">
        <v>7.6242369999999999</v>
      </c>
      <c r="C7000" s="16"/>
    </row>
    <row r="7001" spans="1:3" ht="12.95" customHeight="1" x14ac:dyDescent="0.2">
      <c r="A7001" s="9">
        <f t="shared" si="4"/>
        <v>42426</v>
      </c>
      <c r="B7001" s="2">
        <v>7.6241839999999996</v>
      </c>
      <c r="C7001" s="16"/>
    </row>
    <row r="7002" spans="1:3" ht="12.95" customHeight="1" x14ac:dyDescent="0.2">
      <c r="A7002" s="9">
        <f t="shared" si="4"/>
        <v>42427</v>
      </c>
      <c r="B7002" s="2">
        <v>7.6202820000000004</v>
      </c>
      <c r="C7002" s="16"/>
    </row>
    <row r="7003" spans="1:3" ht="12.95" customHeight="1" x14ac:dyDescent="0.2">
      <c r="A7003" s="9">
        <f t="shared" si="4"/>
        <v>42428</v>
      </c>
      <c r="B7003" s="2">
        <v>7.6202820000000004</v>
      </c>
      <c r="C7003" s="16"/>
    </row>
    <row r="7004" spans="1:3" ht="12.95" customHeight="1" x14ac:dyDescent="0.2">
      <c r="A7004" s="9">
        <f t="shared" si="4"/>
        <v>42429</v>
      </c>
      <c r="B7004" s="2">
        <v>7.6202820000000004</v>
      </c>
      <c r="C7004" s="16"/>
    </row>
    <row r="7005" spans="1:3" ht="12.95" customHeight="1" x14ac:dyDescent="0.2">
      <c r="A7005" s="9">
        <f t="shared" si="4"/>
        <v>42430</v>
      </c>
      <c r="B7005" s="2">
        <v>7.6210829999999996</v>
      </c>
      <c r="C7005" s="16"/>
    </row>
    <row r="7006" spans="1:3" ht="12.95" customHeight="1" x14ac:dyDescent="0.2">
      <c r="A7006" s="9">
        <f t="shared" si="4"/>
        <v>42431</v>
      </c>
      <c r="B7006" s="2">
        <v>7.6158710000000003</v>
      </c>
      <c r="C7006" s="16"/>
    </row>
    <row r="7007" spans="1:3" ht="12.95" customHeight="1" x14ac:dyDescent="0.2">
      <c r="A7007" s="9">
        <f t="shared" si="4"/>
        <v>42432</v>
      </c>
      <c r="B7007" s="2">
        <v>7.6181789999999996</v>
      </c>
      <c r="C7007" s="16"/>
    </row>
    <row r="7008" spans="1:3" ht="12.95" customHeight="1" x14ac:dyDescent="0.2">
      <c r="A7008" s="9">
        <f t="shared" si="4"/>
        <v>42433</v>
      </c>
      <c r="B7008" s="2">
        <v>7.6029010000000001</v>
      </c>
      <c r="C7008" s="16"/>
    </row>
    <row r="7009" spans="1:3" ht="12.95" customHeight="1" x14ac:dyDescent="0.2">
      <c r="A7009" s="9">
        <f t="shared" si="4"/>
        <v>42434</v>
      </c>
      <c r="B7009" s="2">
        <v>7.6028419999999999</v>
      </c>
      <c r="C7009" s="16"/>
    </row>
    <row r="7010" spans="1:3" ht="12.95" customHeight="1" x14ac:dyDescent="0.2">
      <c r="A7010" s="9">
        <f t="shared" si="4"/>
        <v>42435</v>
      </c>
      <c r="B7010" s="2">
        <v>7.6028419999999999</v>
      </c>
      <c r="C7010" s="16"/>
    </row>
    <row r="7011" spans="1:3" ht="12.95" customHeight="1" x14ac:dyDescent="0.2">
      <c r="A7011" s="9">
        <f t="shared" si="4"/>
        <v>42436</v>
      </c>
      <c r="B7011" s="2">
        <v>7.6028419999999999</v>
      </c>
      <c r="C7011" s="16"/>
    </row>
    <row r="7012" spans="1:3" ht="12.95" customHeight="1" x14ac:dyDescent="0.2">
      <c r="A7012" s="9">
        <f t="shared" si="4"/>
        <v>42437</v>
      </c>
      <c r="B7012" s="2">
        <v>7.5968070000000001</v>
      </c>
      <c r="C7012" s="16"/>
    </row>
    <row r="7013" spans="1:3" ht="12.95" customHeight="1" x14ac:dyDescent="0.2">
      <c r="A7013" s="9">
        <f t="shared" si="4"/>
        <v>42438</v>
      </c>
      <c r="B7013" s="2">
        <v>7.5847949999999997</v>
      </c>
      <c r="C7013" s="16"/>
    </row>
    <row r="7014" spans="1:3" ht="12.95" customHeight="1" x14ac:dyDescent="0.2">
      <c r="A7014" s="9">
        <f t="shared" si="4"/>
        <v>42439</v>
      </c>
      <c r="B7014" s="2">
        <v>7.5788669999999998</v>
      </c>
      <c r="C7014" s="16"/>
    </row>
    <row r="7015" spans="1:3" ht="12.95" customHeight="1" x14ac:dyDescent="0.2">
      <c r="A7015" s="9">
        <f t="shared" si="4"/>
        <v>42440</v>
      </c>
      <c r="B7015" s="2">
        <v>7.5732759999999999</v>
      </c>
      <c r="C7015" s="16"/>
    </row>
    <row r="7016" spans="1:3" ht="12.95" customHeight="1" x14ac:dyDescent="0.2">
      <c r="A7016" s="9">
        <f t="shared" si="4"/>
        <v>42441</v>
      </c>
      <c r="B7016" s="2">
        <v>7.5609900000000003</v>
      </c>
      <c r="C7016" s="16"/>
    </row>
    <row r="7017" spans="1:3" ht="12.95" customHeight="1" x14ac:dyDescent="0.2">
      <c r="A7017" s="9">
        <f t="shared" si="4"/>
        <v>42442</v>
      </c>
      <c r="B7017" s="2">
        <v>7.5609900000000003</v>
      </c>
      <c r="C7017" s="16"/>
    </row>
    <row r="7018" spans="1:3" ht="12.95" customHeight="1" x14ac:dyDescent="0.2">
      <c r="A7018" s="9">
        <f t="shared" si="4"/>
        <v>42443</v>
      </c>
      <c r="B7018" s="2">
        <v>7.5609900000000003</v>
      </c>
      <c r="C7018" s="16"/>
    </row>
    <row r="7019" spans="1:3" ht="12.95" customHeight="1" x14ac:dyDescent="0.2">
      <c r="A7019" s="9">
        <f t="shared" si="4"/>
        <v>42444</v>
      </c>
      <c r="B7019" s="21">
        <v>7.5677380000000003</v>
      </c>
    </row>
    <row r="7020" spans="1:3" ht="12.95" customHeight="1" x14ac:dyDescent="0.2">
      <c r="A7020" s="9">
        <f t="shared" si="4"/>
        <v>42445</v>
      </c>
      <c r="B7020" s="21">
        <v>7.5645179999999996</v>
      </c>
    </row>
    <row r="7021" spans="1:3" ht="12.95" customHeight="1" x14ac:dyDescent="0.2">
      <c r="A7021" s="9">
        <f t="shared" si="4"/>
        <v>42446</v>
      </c>
      <c r="B7021" s="21">
        <v>7.5572670000000004</v>
      </c>
    </row>
    <row r="7022" spans="1:3" ht="12.95" customHeight="1" x14ac:dyDescent="0.2">
      <c r="A7022" s="9">
        <f t="shared" si="4"/>
        <v>42447</v>
      </c>
      <c r="B7022" s="21">
        <v>7.5587590000000002</v>
      </c>
    </row>
    <row r="7023" spans="1:3" ht="12.95" customHeight="1" x14ac:dyDescent="0.2">
      <c r="A7023" s="9">
        <f t="shared" si="4"/>
        <v>42448</v>
      </c>
      <c r="B7023" s="21">
        <v>7.5517139999999996</v>
      </c>
    </row>
    <row r="7024" spans="1:3" ht="12.95" customHeight="1" x14ac:dyDescent="0.2">
      <c r="A7024" s="9">
        <f t="shared" si="4"/>
        <v>42449</v>
      </c>
      <c r="B7024" s="21">
        <v>7.5517139999999996</v>
      </c>
    </row>
    <row r="7025" spans="1:2" ht="12.95" customHeight="1" x14ac:dyDescent="0.2">
      <c r="A7025" s="9">
        <f t="shared" si="4"/>
        <v>42450</v>
      </c>
      <c r="B7025" s="21">
        <v>7.5517139999999996</v>
      </c>
    </row>
    <row r="7026" spans="1:2" ht="12.95" customHeight="1" x14ac:dyDescent="0.2">
      <c r="A7026" s="9">
        <f t="shared" si="4"/>
        <v>42451</v>
      </c>
      <c r="B7026" s="21">
        <v>7.5269349999999999</v>
      </c>
    </row>
    <row r="7027" spans="1:2" ht="12.95" customHeight="1" x14ac:dyDescent="0.2">
      <c r="A7027" s="9">
        <f t="shared" si="4"/>
        <v>42452</v>
      </c>
      <c r="B7027" s="21">
        <v>7.5247080000000004</v>
      </c>
    </row>
    <row r="7028" spans="1:2" ht="12.95" customHeight="1" x14ac:dyDescent="0.2">
      <c r="A7028" s="9">
        <f t="shared" si="4"/>
        <v>42453</v>
      </c>
      <c r="B7028" s="21">
        <v>7.5326409999999999</v>
      </c>
    </row>
    <row r="7029" spans="1:2" ht="12.95" customHeight="1" x14ac:dyDescent="0.2">
      <c r="A7029" s="9">
        <f t="shared" si="4"/>
        <v>42454</v>
      </c>
      <c r="B7029" s="21">
        <v>7.5355379999999998</v>
      </c>
    </row>
    <row r="7030" spans="1:2" ht="12.95" customHeight="1" x14ac:dyDescent="0.2">
      <c r="A7030" s="9">
        <f t="shared" si="4"/>
        <v>42455</v>
      </c>
      <c r="B7030" s="21">
        <v>7.5353070000000004</v>
      </c>
    </row>
    <row r="7031" spans="1:2" ht="12.95" customHeight="1" x14ac:dyDescent="0.2">
      <c r="A7031" s="9">
        <f t="shared" si="4"/>
        <v>42456</v>
      </c>
      <c r="B7031" s="21">
        <v>7.5353070000000004</v>
      </c>
    </row>
    <row r="7032" spans="1:2" ht="12.95" customHeight="1" x14ac:dyDescent="0.2">
      <c r="A7032" s="9">
        <f t="shared" ref="A7032:A7095" si="5">A7031+1</f>
        <v>42457</v>
      </c>
      <c r="B7032" s="21">
        <v>7.5353070000000004</v>
      </c>
    </row>
    <row r="7033" spans="1:2" ht="12.95" customHeight="1" x14ac:dyDescent="0.2">
      <c r="A7033" s="9">
        <f t="shared" si="5"/>
        <v>42458</v>
      </c>
      <c r="B7033" s="21">
        <v>7.5353070000000004</v>
      </c>
    </row>
    <row r="7034" spans="1:2" ht="12.95" customHeight="1" x14ac:dyDescent="0.2">
      <c r="A7034" s="9">
        <f t="shared" si="5"/>
        <v>42459</v>
      </c>
      <c r="B7034" s="21">
        <v>7.528511</v>
      </c>
    </row>
    <row r="7035" spans="1:2" ht="12.95" customHeight="1" x14ac:dyDescent="0.2">
      <c r="A7035" s="9">
        <f t="shared" si="5"/>
        <v>42460</v>
      </c>
      <c r="B7035" s="21">
        <v>7.5237030000000003</v>
      </c>
    </row>
    <row r="7036" spans="1:2" ht="12.95" customHeight="1" x14ac:dyDescent="0.2">
      <c r="A7036" s="9">
        <f t="shared" si="5"/>
        <v>42461</v>
      </c>
      <c r="B7036" s="21">
        <v>7.5197979999999998</v>
      </c>
    </row>
    <row r="7037" spans="1:2" ht="12.95" customHeight="1" x14ac:dyDescent="0.2">
      <c r="A7037" s="9">
        <f t="shared" si="5"/>
        <v>42462</v>
      </c>
      <c r="B7037" s="21">
        <v>7.5240679999999998</v>
      </c>
    </row>
    <row r="7038" spans="1:2" ht="12.95" customHeight="1" x14ac:dyDescent="0.2">
      <c r="A7038" s="9">
        <f t="shared" si="5"/>
        <v>42463</v>
      </c>
      <c r="B7038" s="21">
        <v>7.5240679999999998</v>
      </c>
    </row>
    <row r="7039" spans="1:2" ht="12.95" customHeight="1" x14ac:dyDescent="0.2">
      <c r="A7039" s="9">
        <f t="shared" si="5"/>
        <v>42464</v>
      </c>
      <c r="B7039" s="21">
        <v>7.5240679999999998</v>
      </c>
    </row>
    <row r="7040" spans="1:2" ht="12.95" customHeight="1" x14ac:dyDescent="0.2">
      <c r="A7040" s="9">
        <f t="shared" si="5"/>
        <v>42465</v>
      </c>
      <c r="B7040" s="21">
        <v>7.5124839999999997</v>
      </c>
    </row>
    <row r="7041" spans="1:2" ht="12.95" customHeight="1" x14ac:dyDescent="0.2">
      <c r="A7041" s="9">
        <f t="shared" si="5"/>
        <v>42466</v>
      </c>
      <c r="B7041" s="21">
        <v>7.5067979999999999</v>
      </c>
    </row>
    <row r="7042" spans="1:2" ht="12.95" customHeight="1" x14ac:dyDescent="0.2">
      <c r="A7042" s="9">
        <f t="shared" si="5"/>
        <v>42467</v>
      </c>
      <c r="B7042" s="21">
        <v>7.5103090000000003</v>
      </c>
    </row>
    <row r="7043" spans="1:2" ht="12.95" customHeight="1" x14ac:dyDescent="0.2">
      <c r="A7043" s="9">
        <f t="shared" si="5"/>
        <v>42468</v>
      </c>
      <c r="B7043" s="21">
        <v>7.5054610000000004</v>
      </c>
    </row>
    <row r="7044" spans="1:2" ht="12.95" customHeight="1" x14ac:dyDescent="0.2">
      <c r="A7044" s="9">
        <f t="shared" si="5"/>
        <v>42469</v>
      </c>
      <c r="B7044" s="21">
        <v>7.5063170000000001</v>
      </c>
    </row>
    <row r="7045" spans="1:2" ht="12.95" customHeight="1" x14ac:dyDescent="0.2">
      <c r="A7045" s="9">
        <f t="shared" si="5"/>
        <v>42470</v>
      </c>
      <c r="B7045" s="21">
        <v>7.5063170000000001</v>
      </c>
    </row>
    <row r="7046" spans="1:2" ht="12.95" customHeight="1" x14ac:dyDescent="0.2">
      <c r="A7046" s="9">
        <f t="shared" si="5"/>
        <v>42471</v>
      </c>
      <c r="B7046" s="21">
        <v>7.5063170000000001</v>
      </c>
    </row>
    <row r="7047" spans="1:2" ht="12.95" customHeight="1" x14ac:dyDescent="0.2">
      <c r="A7047" s="9">
        <f t="shared" si="5"/>
        <v>42472</v>
      </c>
      <c r="B7047" s="21">
        <v>7.4976779999999996</v>
      </c>
    </row>
    <row r="7048" spans="1:2" ht="12.95" customHeight="1" x14ac:dyDescent="0.2">
      <c r="A7048" s="9">
        <f t="shared" si="5"/>
        <v>42473</v>
      </c>
      <c r="B7048" s="21">
        <v>7.4874539999999996</v>
      </c>
    </row>
    <row r="7049" spans="1:2" ht="12.95" customHeight="1" x14ac:dyDescent="0.2">
      <c r="A7049" s="9">
        <f t="shared" si="5"/>
        <v>42474</v>
      </c>
      <c r="B7049" s="21">
        <v>7.4813179999999999</v>
      </c>
    </row>
    <row r="7050" spans="1:2" ht="12.95" customHeight="1" x14ac:dyDescent="0.2">
      <c r="A7050" s="9">
        <f t="shared" si="5"/>
        <v>42475</v>
      </c>
      <c r="B7050" s="21">
        <v>7.4701250000000003</v>
      </c>
    </row>
    <row r="7051" spans="1:2" ht="12.95" customHeight="1" x14ac:dyDescent="0.2">
      <c r="A7051" s="9">
        <f t="shared" si="5"/>
        <v>42476</v>
      </c>
      <c r="B7051" s="21">
        <v>7.4741569999999999</v>
      </c>
    </row>
    <row r="7052" spans="1:2" ht="12.95" customHeight="1" x14ac:dyDescent="0.2">
      <c r="A7052" s="9">
        <f t="shared" si="5"/>
        <v>42477</v>
      </c>
      <c r="B7052" s="21">
        <v>7.4741569999999999</v>
      </c>
    </row>
    <row r="7053" spans="1:2" ht="12.95" customHeight="1" x14ac:dyDescent="0.2">
      <c r="A7053" s="9">
        <f t="shared" si="5"/>
        <v>42478</v>
      </c>
      <c r="B7053" s="21">
        <v>7.4741569999999999</v>
      </c>
    </row>
    <row r="7054" spans="1:2" ht="12.95" customHeight="1" x14ac:dyDescent="0.2">
      <c r="A7054" s="9">
        <f t="shared" si="5"/>
        <v>42479</v>
      </c>
      <c r="B7054" s="21">
        <v>7.4866820000000001</v>
      </c>
    </row>
    <row r="7055" spans="1:2" ht="12.95" customHeight="1" x14ac:dyDescent="0.2">
      <c r="A7055" s="9">
        <f t="shared" si="5"/>
        <v>42480</v>
      </c>
      <c r="B7055" s="21">
        <v>7.4951460000000001</v>
      </c>
    </row>
    <row r="7056" spans="1:2" ht="12.95" customHeight="1" x14ac:dyDescent="0.2">
      <c r="A7056" s="9">
        <f t="shared" si="5"/>
        <v>42481</v>
      </c>
      <c r="B7056" s="21">
        <v>7.498011</v>
      </c>
    </row>
    <row r="7057" spans="1:2" ht="12.95" customHeight="1" x14ac:dyDescent="0.2">
      <c r="A7057" s="9">
        <f t="shared" si="5"/>
        <v>42482</v>
      </c>
      <c r="B7057" s="21">
        <v>7.5008869999999996</v>
      </c>
    </row>
    <row r="7058" spans="1:2" ht="12.95" customHeight="1" x14ac:dyDescent="0.2">
      <c r="A7058" s="9">
        <f t="shared" si="5"/>
        <v>42483</v>
      </c>
      <c r="B7058" s="21">
        <v>7.4908450000000002</v>
      </c>
    </row>
    <row r="7059" spans="1:2" ht="12.95" customHeight="1" x14ac:dyDescent="0.2">
      <c r="A7059" s="9">
        <f t="shared" si="5"/>
        <v>42484</v>
      </c>
      <c r="B7059" s="21">
        <v>7.4908450000000002</v>
      </c>
    </row>
    <row r="7060" spans="1:2" ht="12.95" customHeight="1" x14ac:dyDescent="0.2">
      <c r="A7060" s="9">
        <f t="shared" si="5"/>
        <v>42485</v>
      </c>
      <c r="B7060" s="21">
        <v>7.4908450000000002</v>
      </c>
    </row>
    <row r="7061" spans="1:2" ht="12.95" customHeight="1" x14ac:dyDescent="0.2">
      <c r="A7061" s="9">
        <f t="shared" si="5"/>
        <v>42486</v>
      </c>
      <c r="B7061" s="21">
        <v>7.4839549999999999</v>
      </c>
    </row>
    <row r="7062" spans="1:2" ht="12.95" customHeight="1" x14ac:dyDescent="0.2">
      <c r="A7062" s="9">
        <f t="shared" si="5"/>
        <v>42487</v>
      </c>
      <c r="B7062" s="21">
        <v>7.4791850000000002</v>
      </c>
    </row>
    <row r="7063" spans="1:2" ht="12.95" customHeight="1" x14ac:dyDescent="0.2">
      <c r="A7063" s="9">
        <f t="shared" si="5"/>
        <v>42488</v>
      </c>
      <c r="B7063" s="21">
        <v>7.477951</v>
      </c>
    </row>
    <row r="7064" spans="1:2" ht="12.95" customHeight="1" x14ac:dyDescent="0.2">
      <c r="A7064" s="9">
        <f t="shared" si="5"/>
        <v>42489</v>
      </c>
      <c r="B7064" s="21">
        <v>7.478364</v>
      </c>
    </row>
    <row r="7065" spans="1:2" ht="12.95" customHeight="1" x14ac:dyDescent="0.2">
      <c r="A7065" s="9">
        <f t="shared" si="5"/>
        <v>42490</v>
      </c>
      <c r="B7065" s="21">
        <v>7.4782840000000004</v>
      </c>
    </row>
    <row r="7066" spans="1:2" ht="12.95" customHeight="1" x14ac:dyDescent="0.2">
      <c r="A7066" s="9">
        <f t="shared" si="5"/>
        <v>42491</v>
      </c>
      <c r="B7066" s="21">
        <v>7.4782840000000004</v>
      </c>
    </row>
    <row r="7067" spans="1:2" ht="12.95" customHeight="1" x14ac:dyDescent="0.2">
      <c r="A7067" s="9">
        <f t="shared" si="5"/>
        <v>42492</v>
      </c>
      <c r="B7067" s="21">
        <v>7.4782840000000004</v>
      </c>
    </row>
    <row r="7068" spans="1:2" ht="12.95" customHeight="1" x14ac:dyDescent="0.2">
      <c r="A7068" s="9">
        <f t="shared" si="5"/>
        <v>42493</v>
      </c>
      <c r="B7068" s="21">
        <v>7.5019429999999998</v>
      </c>
    </row>
    <row r="7069" spans="1:2" ht="12.95" customHeight="1" x14ac:dyDescent="0.2">
      <c r="A7069" s="9">
        <f t="shared" si="5"/>
        <v>42494</v>
      </c>
      <c r="B7069" s="21">
        <v>7.5082750000000003</v>
      </c>
    </row>
    <row r="7070" spans="1:2" ht="12.95" customHeight="1" x14ac:dyDescent="0.2">
      <c r="A7070" s="9">
        <f t="shared" si="5"/>
        <v>42495</v>
      </c>
      <c r="B7070" s="21">
        <v>7.510548</v>
      </c>
    </row>
    <row r="7071" spans="1:2" ht="12.95" customHeight="1" x14ac:dyDescent="0.2">
      <c r="A7071" s="9">
        <f t="shared" si="5"/>
        <v>42496</v>
      </c>
      <c r="B7071" s="21">
        <v>7.5050309999999998</v>
      </c>
    </row>
    <row r="7072" spans="1:2" ht="12.95" customHeight="1" x14ac:dyDescent="0.2">
      <c r="A7072" s="9">
        <f t="shared" si="5"/>
        <v>42497</v>
      </c>
      <c r="B7072" s="21">
        <v>7.5103070000000001</v>
      </c>
    </row>
    <row r="7073" spans="1:2" ht="12.95" customHeight="1" x14ac:dyDescent="0.2">
      <c r="A7073" s="9">
        <f t="shared" si="5"/>
        <v>42498</v>
      </c>
      <c r="B7073" s="21">
        <v>7.5103070000000001</v>
      </c>
    </row>
    <row r="7074" spans="1:2" ht="12.95" customHeight="1" x14ac:dyDescent="0.2">
      <c r="A7074" s="9">
        <f t="shared" si="5"/>
        <v>42499</v>
      </c>
      <c r="B7074" s="21">
        <v>7.5103070000000001</v>
      </c>
    </row>
    <row r="7075" spans="1:2" ht="12.95" customHeight="1" x14ac:dyDescent="0.2">
      <c r="A7075" s="9">
        <f t="shared" si="5"/>
        <v>42500</v>
      </c>
      <c r="B7075" s="21">
        <v>7.5002170000000001</v>
      </c>
    </row>
    <row r="7076" spans="1:2" ht="12.95" customHeight="1" x14ac:dyDescent="0.2">
      <c r="A7076" s="9">
        <f t="shared" si="5"/>
        <v>42501</v>
      </c>
      <c r="B7076" s="21">
        <v>7.4820190000000002</v>
      </c>
    </row>
    <row r="7077" spans="1:2" ht="12.95" customHeight="1" x14ac:dyDescent="0.2">
      <c r="A7077" s="9">
        <f t="shared" si="5"/>
        <v>42502</v>
      </c>
      <c r="B7077" s="21">
        <v>7.4857760000000004</v>
      </c>
    </row>
    <row r="7078" spans="1:2" ht="12.95" customHeight="1" x14ac:dyDescent="0.2">
      <c r="A7078" s="9">
        <f t="shared" si="5"/>
        <v>42503</v>
      </c>
      <c r="B7078" s="21">
        <v>7.509703</v>
      </c>
    </row>
    <row r="7079" spans="1:2" ht="12.95" customHeight="1" x14ac:dyDescent="0.2">
      <c r="A7079" s="9">
        <f t="shared" si="5"/>
        <v>42504</v>
      </c>
      <c r="B7079" s="21">
        <v>7.5068219999999997</v>
      </c>
    </row>
    <row r="7080" spans="1:2" ht="12.95" customHeight="1" x14ac:dyDescent="0.2">
      <c r="A7080" s="9">
        <f t="shared" si="5"/>
        <v>42505</v>
      </c>
      <c r="B7080" s="21">
        <v>7.5068219999999997</v>
      </c>
    </row>
    <row r="7081" spans="1:2" ht="12.95" customHeight="1" x14ac:dyDescent="0.2">
      <c r="A7081" s="9">
        <f t="shared" si="5"/>
        <v>42506</v>
      </c>
      <c r="B7081" s="21">
        <v>7.5068219999999997</v>
      </c>
    </row>
    <row r="7082" spans="1:2" ht="12.95" customHeight="1" x14ac:dyDescent="0.2">
      <c r="A7082" s="9">
        <f t="shared" si="5"/>
        <v>42507</v>
      </c>
      <c r="B7082" s="21">
        <v>7.4951819999999998</v>
      </c>
    </row>
    <row r="7083" spans="1:2" ht="12.95" customHeight="1" x14ac:dyDescent="0.2">
      <c r="A7083" s="9">
        <f t="shared" si="5"/>
        <v>42508</v>
      </c>
      <c r="B7083" s="21">
        <v>7.4904089999999997</v>
      </c>
    </row>
    <row r="7084" spans="1:2" ht="12.95" customHeight="1" x14ac:dyDescent="0.2">
      <c r="A7084" s="9">
        <f t="shared" si="5"/>
        <v>42509</v>
      </c>
      <c r="B7084" s="21">
        <v>7.4895399999999999</v>
      </c>
    </row>
    <row r="7085" spans="1:2" ht="12.95" customHeight="1" x14ac:dyDescent="0.2">
      <c r="A7085" s="9">
        <f t="shared" si="5"/>
        <v>42510</v>
      </c>
      <c r="B7085" s="21">
        <v>7.4834550000000002</v>
      </c>
    </row>
    <row r="7086" spans="1:2" ht="12.95" customHeight="1" x14ac:dyDescent="0.2">
      <c r="A7086" s="9">
        <f t="shared" si="5"/>
        <v>42511</v>
      </c>
      <c r="B7086" s="21">
        <v>7.4828169999999998</v>
      </c>
    </row>
    <row r="7087" spans="1:2" ht="12.95" customHeight="1" x14ac:dyDescent="0.2">
      <c r="A7087" s="9">
        <f t="shared" si="5"/>
        <v>42512</v>
      </c>
      <c r="B7087" s="21">
        <v>7.4828169999999998</v>
      </c>
    </row>
    <row r="7088" spans="1:2" ht="12.95" customHeight="1" x14ac:dyDescent="0.2">
      <c r="A7088" s="9">
        <f t="shared" si="5"/>
        <v>42513</v>
      </c>
      <c r="B7088" s="21">
        <v>7.4828169999999998</v>
      </c>
    </row>
    <row r="7089" spans="1:2" ht="12.95" customHeight="1" x14ac:dyDescent="0.2">
      <c r="A7089" s="9">
        <f t="shared" si="5"/>
        <v>42514</v>
      </c>
      <c r="B7089" s="21">
        <v>7.4848140000000001</v>
      </c>
    </row>
    <row r="7090" spans="1:2" ht="12.95" customHeight="1" x14ac:dyDescent="0.2">
      <c r="A7090" s="9">
        <f t="shared" si="5"/>
        <v>42515</v>
      </c>
      <c r="B7090" s="21">
        <v>7.4826990000000002</v>
      </c>
    </row>
    <row r="7091" spans="1:2" ht="12.95" customHeight="1" x14ac:dyDescent="0.2">
      <c r="A7091" s="9">
        <f t="shared" si="5"/>
        <v>42516</v>
      </c>
      <c r="B7091" s="21">
        <v>7.4897780000000003</v>
      </c>
    </row>
    <row r="7092" spans="1:2" ht="12.95" customHeight="1" x14ac:dyDescent="0.2">
      <c r="A7092" s="9">
        <f t="shared" si="5"/>
        <v>42517</v>
      </c>
      <c r="B7092" s="21">
        <v>7.4897780000000003</v>
      </c>
    </row>
    <row r="7093" spans="1:2" ht="12.95" customHeight="1" x14ac:dyDescent="0.2">
      <c r="A7093" s="9">
        <f t="shared" si="5"/>
        <v>42518</v>
      </c>
      <c r="B7093" s="21">
        <v>7.4937290000000001</v>
      </c>
    </row>
    <row r="7094" spans="1:2" ht="12.95" customHeight="1" x14ac:dyDescent="0.2">
      <c r="A7094" s="9">
        <f t="shared" si="5"/>
        <v>42519</v>
      </c>
      <c r="B7094" s="21">
        <v>7.4937290000000001</v>
      </c>
    </row>
    <row r="7095" spans="1:2" ht="12.95" customHeight="1" x14ac:dyDescent="0.2">
      <c r="A7095" s="9">
        <f t="shared" si="5"/>
        <v>42520</v>
      </c>
      <c r="B7095" s="21">
        <v>7.4937290000000001</v>
      </c>
    </row>
    <row r="7096" spans="1:2" ht="12.95" customHeight="1" x14ac:dyDescent="0.2">
      <c r="A7096" s="9">
        <f t="shared" ref="A7096:A7159" si="6">A7095+1</f>
        <v>42521</v>
      </c>
      <c r="B7096" s="21">
        <v>7.4873289999999999</v>
      </c>
    </row>
    <row r="7097" spans="1:2" ht="12.95" customHeight="1" x14ac:dyDescent="0.2">
      <c r="A7097" s="9">
        <f t="shared" si="6"/>
        <v>42522</v>
      </c>
      <c r="B7097" s="21">
        <v>7.4818569999999998</v>
      </c>
    </row>
    <row r="7098" spans="1:2" ht="12.95" customHeight="1" x14ac:dyDescent="0.2">
      <c r="A7098" s="9">
        <f t="shared" si="6"/>
        <v>42523</v>
      </c>
      <c r="B7098" s="21">
        <v>7.4810230000000004</v>
      </c>
    </row>
    <row r="7099" spans="1:2" ht="12.95" customHeight="1" x14ac:dyDescent="0.2">
      <c r="A7099" s="9">
        <f t="shared" si="6"/>
        <v>42524</v>
      </c>
      <c r="B7099" s="21">
        <v>7.5036849999999999</v>
      </c>
    </row>
    <row r="7100" spans="1:2" ht="12.95" customHeight="1" x14ac:dyDescent="0.2">
      <c r="A7100" s="9">
        <f t="shared" si="6"/>
        <v>42525</v>
      </c>
      <c r="B7100" s="21">
        <v>7.4981549999999997</v>
      </c>
    </row>
    <row r="7101" spans="1:2" ht="12.95" customHeight="1" x14ac:dyDescent="0.2">
      <c r="A7101" s="9">
        <f t="shared" si="6"/>
        <v>42526</v>
      </c>
      <c r="B7101" s="21">
        <v>7.4981549999999997</v>
      </c>
    </row>
    <row r="7102" spans="1:2" ht="12.95" customHeight="1" x14ac:dyDescent="0.2">
      <c r="A7102" s="9">
        <f t="shared" si="6"/>
        <v>42527</v>
      </c>
      <c r="B7102" s="21">
        <v>7.4981549999999997</v>
      </c>
    </row>
    <row r="7103" spans="1:2" ht="12.95" customHeight="1" x14ac:dyDescent="0.2">
      <c r="A7103" s="9">
        <f t="shared" si="6"/>
        <v>42528</v>
      </c>
      <c r="B7103" s="21">
        <v>7.485474</v>
      </c>
    </row>
    <row r="7104" spans="1:2" ht="12.95" customHeight="1" x14ac:dyDescent="0.2">
      <c r="A7104" s="9">
        <f t="shared" si="6"/>
        <v>42529</v>
      </c>
      <c r="B7104" s="21">
        <v>7.4983959999999996</v>
      </c>
    </row>
    <row r="7105" spans="1:2" ht="12.95" customHeight="1" x14ac:dyDescent="0.2">
      <c r="A7105" s="9">
        <f t="shared" si="6"/>
        <v>42530</v>
      </c>
      <c r="B7105" s="21">
        <v>7.5076419999999997</v>
      </c>
    </row>
    <row r="7106" spans="1:2" ht="12.95" customHeight="1" x14ac:dyDescent="0.2">
      <c r="A7106" s="9">
        <f t="shared" si="6"/>
        <v>42531</v>
      </c>
      <c r="B7106" s="21">
        <v>7.5303680000000002</v>
      </c>
    </row>
    <row r="7107" spans="1:2" ht="12.95" customHeight="1" x14ac:dyDescent="0.2">
      <c r="A7107" s="9">
        <f t="shared" si="6"/>
        <v>42532</v>
      </c>
      <c r="B7107" s="21">
        <v>7.5275369999999997</v>
      </c>
    </row>
    <row r="7108" spans="1:2" ht="12.95" customHeight="1" x14ac:dyDescent="0.2">
      <c r="A7108" s="9">
        <f t="shared" si="6"/>
        <v>42533</v>
      </c>
      <c r="B7108" s="21">
        <v>7.5275369999999997</v>
      </c>
    </row>
    <row r="7109" spans="1:2" ht="12.95" customHeight="1" x14ac:dyDescent="0.2">
      <c r="A7109" s="9">
        <f t="shared" si="6"/>
        <v>42534</v>
      </c>
      <c r="B7109" s="21">
        <v>7.5275369999999997</v>
      </c>
    </row>
    <row r="7110" spans="1:2" ht="12.95" customHeight="1" x14ac:dyDescent="0.2">
      <c r="A7110" s="9">
        <f t="shared" si="6"/>
        <v>42535</v>
      </c>
      <c r="B7110" s="21">
        <v>7.5299950000000004</v>
      </c>
    </row>
    <row r="7111" spans="1:2" ht="12.95" customHeight="1" x14ac:dyDescent="0.2">
      <c r="A7111" s="9">
        <f t="shared" si="6"/>
        <v>42536</v>
      </c>
      <c r="B7111" s="21">
        <v>7.5309619999999997</v>
      </c>
    </row>
    <row r="7112" spans="1:2" ht="12.95" customHeight="1" x14ac:dyDescent="0.2">
      <c r="A7112" s="9">
        <f t="shared" si="6"/>
        <v>42537</v>
      </c>
      <c r="B7112" s="21">
        <v>7.5228169999999999</v>
      </c>
    </row>
    <row r="7113" spans="1:2" ht="12.95" customHeight="1" x14ac:dyDescent="0.2">
      <c r="A7113" s="9">
        <f t="shared" si="6"/>
        <v>42538</v>
      </c>
      <c r="B7113" s="21">
        <v>7.5205169999999999</v>
      </c>
    </row>
    <row r="7114" spans="1:2" ht="12.95" customHeight="1" x14ac:dyDescent="0.2">
      <c r="A7114" s="9">
        <f t="shared" si="6"/>
        <v>42539</v>
      </c>
      <c r="B7114" s="21">
        <v>7.5227259999999996</v>
      </c>
    </row>
    <row r="7115" spans="1:2" ht="12.95" customHeight="1" x14ac:dyDescent="0.2">
      <c r="A7115" s="9">
        <f t="shared" si="6"/>
        <v>42540</v>
      </c>
      <c r="B7115" s="21">
        <v>7.5227259999999996</v>
      </c>
    </row>
    <row r="7116" spans="1:2" ht="12.95" customHeight="1" x14ac:dyDescent="0.2">
      <c r="A7116" s="9">
        <f t="shared" si="6"/>
        <v>42541</v>
      </c>
      <c r="B7116" s="21">
        <v>7.5227259999999996</v>
      </c>
    </row>
    <row r="7117" spans="1:2" ht="12.95" customHeight="1" x14ac:dyDescent="0.2">
      <c r="A7117" s="9">
        <f t="shared" si="6"/>
        <v>42542</v>
      </c>
      <c r="B7117" s="21">
        <v>7.5203530000000001</v>
      </c>
    </row>
    <row r="7118" spans="1:2" ht="12.95" customHeight="1" x14ac:dyDescent="0.2">
      <c r="A7118" s="9">
        <f t="shared" si="6"/>
        <v>42543</v>
      </c>
      <c r="B7118" s="21">
        <v>7.5120100000000001</v>
      </c>
    </row>
    <row r="7119" spans="1:2" ht="12.95" customHeight="1" x14ac:dyDescent="0.2">
      <c r="A7119" s="9">
        <f t="shared" si="6"/>
        <v>42544</v>
      </c>
      <c r="B7119" s="21">
        <v>7.5120100000000001</v>
      </c>
    </row>
    <row r="7120" spans="1:2" ht="12.95" customHeight="1" x14ac:dyDescent="0.2">
      <c r="A7120" s="9">
        <f t="shared" si="6"/>
        <v>42545</v>
      </c>
      <c r="B7120" s="21">
        <v>7.5159010000000004</v>
      </c>
    </row>
    <row r="7121" spans="1:2" ht="12.95" customHeight="1" x14ac:dyDescent="0.2">
      <c r="A7121" s="9">
        <f t="shared" si="6"/>
        <v>42546</v>
      </c>
      <c r="B7121" s="21">
        <v>7.5163320000000002</v>
      </c>
    </row>
    <row r="7122" spans="1:2" ht="12.95" customHeight="1" x14ac:dyDescent="0.2">
      <c r="A7122" s="9">
        <f t="shared" si="6"/>
        <v>42547</v>
      </c>
      <c r="B7122" s="21">
        <v>7.5163320000000002</v>
      </c>
    </row>
    <row r="7123" spans="1:2" ht="12.95" customHeight="1" x14ac:dyDescent="0.2">
      <c r="A7123" s="9">
        <f t="shared" si="6"/>
        <v>42548</v>
      </c>
      <c r="B7123" s="21">
        <v>7.5163320000000002</v>
      </c>
    </row>
    <row r="7124" spans="1:2" ht="12.95" customHeight="1" x14ac:dyDescent="0.2">
      <c r="A7124" s="9">
        <f t="shared" si="6"/>
        <v>42549</v>
      </c>
      <c r="B7124" s="21">
        <v>7.517055</v>
      </c>
    </row>
    <row r="7125" spans="1:2" ht="12.95" customHeight="1" x14ac:dyDescent="0.2">
      <c r="A7125" s="9">
        <f t="shared" si="6"/>
        <v>42550</v>
      </c>
      <c r="B7125" s="21">
        <v>7.5146759999999997</v>
      </c>
    </row>
    <row r="7126" spans="1:2" ht="12.95" customHeight="1" x14ac:dyDescent="0.2">
      <c r="A7126" s="9">
        <f t="shared" si="6"/>
        <v>42551</v>
      </c>
      <c r="B7126" s="21">
        <v>7.5127370000000004</v>
      </c>
    </row>
    <row r="7127" spans="1:2" ht="12.95" customHeight="1" x14ac:dyDescent="0.2">
      <c r="A7127" s="9">
        <f t="shared" si="6"/>
        <v>42552</v>
      </c>
      <c r="B7127" s="21">
        <v>7.5198960000000001</v>
      </c>
    </row>
    <row r="7128" spans="1:2" ht="12.95" customHeight="1" x14ac:dyDescent="0.2">
      <c r="A7128" s="9">
        <f t="shared" si="6"/>
        <v>42553</v>
      </c>
      <c r="B7128" s="21">
        <v>7.5258430000000001</v>
      </c>
    </row>
    <row r="7129" spans="1:2" ht="12.95" customHeight="1" x14ac:dyDescent="0.2">
      <c r="A7129" s="9">
        <f t="shared" si="6"/>
        <v>42554</v>
      </c>
      <c r="B7129" s="21">
        <v>7.5258430000000001</v>
      </c>
    </row>
    <row r="7130" spans="1:2" ht="12.95" customHeight="1" x14ac:dyDescent="0.2">
      <c r="A7130" s="9">
        <f t="shared" si="6"/>
        <v>42555</v>
      </c>
      <c r="B7130" s="21">
        <v>7.5258430000000001</v>
      </c>
    </row>
    <row r="7131" spans="1:2" ht="12.95" customHeight="1" x14ac:dyDescent="0.2">
      <c r="A7131" s="9">
        <f t="shared" si="6"/>
        <v>42556</v>
      </c>
      <c r="B7131" s="21">
        <v>7.5223019999999998</v>
      </c>
    </row>
    <row r="7132" spans="1:2" ht="12.95" customHeight="1" x14ac:dyDescent="0.2">
      <c r="A7132" s="9">
        <f t="shared" si="6"/>
        <v>42557</v>
      </c>
      <c r="B7132" s="21">
        <v>7.5084270000000002</v>
      </c>
    </row>
    <row r="7133" spans="1:2" ht="12.95" customHeight="1" x14ac:dyDescent="0.2">
      <c r="A7133" s="9">
        <f t="shared" si="6"/>
        <v>42558</v>
      </c>
      <c r="B7133" s="21">
        <v>7.499098</v>
      </c>
    </row>
    <row r="7134" spans="1:2" ht="12.95" customHeight="1" x14ac:dyDescent="0.2">
      <c r="A7134" s="9">
        <f t="shared" si="6"/>
        <v>42559</v>
      </c>
      <c r="B7134" s="21">
        <v>7.490971</v>
      </c>
    </row>
    <row r="7135" spans="1:2" ht="12.95" customHeight="1" x14ac:dyDescent="0.2">
      <c r="A7135" s="9">
        <f t="shared" si="6"/>
        <v>42560</v>
      </c>
      <c r="B7135" s="21">
        <v>7.482907</v>
      </c>
    </row>
    <row r="7136" spans="1:2" ht="12.95" customHeight="1" x14ac:dyDescent="0.2">
      <c r="A7136" s="9">
        <f t="shared" si="6"/>
        <v>42561</v>
      </c>
      <c r="B7136" s="21">
        <v>7.482907</v>
      </c>
    </row>
    <row r="7137" spans="1:2" ht="12.95" customHeight="1" x14ac:dyDescent="0.2">
      <c r="A7137" s="9">
        <f t="shared" si="6"/>
        <v>42562</v>
      </c>
      <c r="B7137" s="21">
        <v>7.482907</v>
      </c>
    </row>
    <row r="7138" spans="1:2" ht="12.95" customHeight="1" x14ac:dyDescent="0.2">
      <c r="A7138" s="9">
        <f t="shared" si="6"/>
        <v>42563</v>
      </c>
      <c r="B7138" s="21">
        <v>7.4772290000000003</v>
      </c>
    </row>
    <row r="7139" spans="1:2" ht="12.95" customHeight="1" x14ac:dyDescent="0.2">
      <c r="A7139" s="9">
        <f t="shared" si="6"/>
        <v>42564</v>
      </c>
      <c r="B7139" s="21">
        <v>7.4701279999999999</v>
      </c>
    </row>
    <row r="7140" spans="1:2" ht="12.95" customHeight="1" x14ac:dyDescent="0.2">
      <c r="A7140" s="9">
        <f t="shared" si="6"/>
        <v>42565</v>
      </c>
      <c r="B7140" s="21">
        <v>7.47797</v>
      </c>
    </row>
    <row r="7141" spans="1:2" ht="12.95" customHeight="1" x14ac:dyDescent="0.2">
      <c r="A7141" s="9">
        <f t="shared" si="6"/>
        <v>42566</v>
      </c>
      <c r="B7141" s="21">
        <v>7.4841199999999999</v>
      </c>
    </row>
    <row r="7142" spans="1:2" ht="12.95" customHeight="1" x14ac:dyDescent="0.2">
      <c r="A7142" s="9">
        <f t="shared" si="6"/>
        <v>42567</v>
      </c>
      <c r="B7142" s="21">
        <v>7.4988900000000003</v>
      </c>
    </row>
    <row r="7143" spans="1:2" ht="12.95" customHeight="1" x14ac:dyDescent="0.2">
      <c r="A7143" s="9">
        <f t="shared" si="6"/>
        <v>42568</v>
      </c>
      <c r="B7143" s="21">
        <v>7.4988900000000003</v>
      </c>
    </row>
    <row r="7144" spans="1:2" ht="12.95" customHeight="1" x14ac:dyDescent="0.2">
      <c r="A7144" s="9">
        <f t="shared" si="6"/>
        <v>42569</v>
      </c>
      <c r="B7144" s="21">
        <v>7.4988900000000003</v>
      </c>
    </row>
    <row r="7145" spans="1:2" ht="12.95" customHeight="1" x14ac:dyDescent="0.2">
      <c r="A7145" s="9">
        <f t="shared" si="6"/>
        <v>42570</v>
      </c>
      <c r="B7145" s="21">
        <v>7.4921470000000001</v>
      </c>
    </row>
    <row r="7146" spans="1:2" ht="12.95" customHeight="1" x14ac:dyDescent="0.2">
      <c r="A7146" s="9">
        <f t="shared" si="6"/>
        <v>42571</v>
      </c>
      <c r="B7146" s="21">
        <v>7.4814290000000003</v>
      </c>
    </row>
    <row r="7147" spans="1:2" ht="12.95" customHeight="1" x14ac:dyDescent="0.2">
      <c r="A7147" s="9">
        <f t="shared" si="6"/>
        <v>42572</v>
      </c>
      <c r="B7147" s="21">
        <v>7.4840020000000003</v>
      </c>
    </row>
    <row r="7148" spans="1:2" ht="12.95" customHeight="1" x14ac:dyDescent="0.2">
      <c r="A7148" s="9">
        <f t="shared" si="6"/>
        <v>42573</v>
      </c>
      <c r="B7148" s="21">
        <v>7.4781259999999996</v>
      </c>
    </row>
    <row r="7149" spans="1:2" ht="12.95" customHeight="1" x14ac:dyDescent="0.2">
      <c r="A7149" s="9">
        <f t="shared" si="6"/>
        <v>42574</v>
      </c>
      <c r="B7149" s="21">
        <v>7.4779999999999998</v>
      </c>
    </row>
    <row r="7150" spans="1:2" ht="12.95" customHeight="1" x14ac:dyDescent="0.2">
      <c r="A7150" s="9">
        <f t="shared" si="6"/>
        <v>42575</v>
      </c>
      <c r="B7150" s="21">
        <v>7.4779999999999998</v>
      </c>
    </row>
    <row r="7151" spans="1:2" ht="12.95" customHeight="1" x14ac:dyDescent="0.2">
      <c r="A7151" s="9">
        <f t="shared" si="6"/>
        <v>42576</v>
      </c>
      <c r="B7151" s="21">
        <v>7.4779999999999998</v>
      </c>
    </row>
    <row r="7152" spans="1:2" ht="12.95" customHeight="1" x14ac:dyDescent="0.2">
      <c r="A7152" s="9">
        <f t="shared" si="6"/>
        <v>42577</v>
      </c>
      <c r="B7152" s="21">
        <v>7.4798479999999996</v>
      </c>
    </row>
    <row r="7153" spans="1:2" ht="12.95" customHeight="1" x14ac:dyDescent="0.2">
      <c r="A7153" s="9">
        <f t="shared" si="6"/>
        <v>42578</v>
      </c>
      <c r="B7153" s="21">
        <v>7.4731500000000004</v>
      </c>
    </row>
    <row r="7154" spans="1:2" ht="12.95" customHeight="1" x14ac:dyDescent="0.2">
      <c r="A7154" s="9">
        <f t="shared" si="6"/>
        <v>42579</v>
      </c>
      <c r="B7154" s="21">
        <v>7.4773680000000002</v>
      </c>
    </row>
    <row r="7155" spans="1:2" ht="12.95" customHeight="1" x14ac:dyDescent="0.2">
      <c r="A7155" s="9">
        <f t="shared" si="6"/>
        <v>42580</v>
      </c>
      <c r="B7155" s="21">
        <v>7.4779999999999998</v>
      </c>
    </row>
    <row r="7156" spans="1:2" ht="12.95" customHeight="1" x14ac:dyDescent="0.2">
      <c r="A7156" s="9">
        <f t="shared" si="6"/>
        <v>42581</v>
      </c>
      <c r="B7156" s="21">
        <v>7.4774890000000003</v>
      </c>
    </row>
    <row r="7157" spans="1:2" ht="12.95" customHeight="1" x14ac:dyDescent="0.2">
      <c r="A7157" s="9">
        <f t="shared" si="6"/>
        <v>42582</v>
      </c>
      <c r="B7157" s="21">
        <v>7.4774890000000003</v>
      </c>
    </row>
    <row r="7158" spans="1:2" ht="12.95" customHeight="1" x14ac:dyDescent="0.2">
      <c r="A7158" s="9">
        <f t="shared" si="6"/>
        <v>42583</v>
      </c>
      <c r="B7158" s="21">
        <v>7.4774890000000003</v>
      </c>
    </row>
    <row r="7159" spans="1:2" ht="12.95" customHeight="1" x14ac:dyDescent="0.2">
      <c r="A7159" s="9">
        <f t="shared" si="6"/>
        <v>42584</v>
      </c>
      <c r="B7159" s="21">
        <v>7.4782840000000004</v>
      </c>
    </row>
    <row r="7160" spans="1:2" ht="12.95" customHeight="1" x14ac:dyDescent="0.2">
      <c r="A7160" s="9">
        <f t="shared" ref="A7160:A7223" si="7">A7159+1</f>
        <v>42585</v>
      </c>
      <c r="B7160" s="21">
        <v>7.4732580000000004</v>
      </c>
    </row>
    <row r="7161" spans="1:2" ht="12.95" customHeight="1" x14ac:dyDescent="0.2">
      <c r="A7161" s="9">
        <f t="shared" si="7"/>
        <v>42586</v>
      </c>
      <c r="B7161" s="21">
        <v>7.4823199999999996</v>
      </c>
    </row>
    <row r="7162" spans="1:2" ht="12.95" customHeight="1" x14ac:dyDescent="0.2">
      <c r="A7162" s="9">
        <f t="shared" si="7"/>
        <v>42587</v>
      </c>
      <c r="B7162" s="21">
        <v>7.4855660000000004</v>
      </c>
    </row>
    <row r="7163" spans="1:2" ht="12.95" customHeight="1" x14ac:dyDescent="0.2">
      <c r="A7163" s="9">
        <f t="shared" si="7"/>
        <v>42588</v>
      </c>
      <c r="B7163" s="21">
        <v>7.4855660000000004</v>
      </c>
    </row>
    <row r="7164" spans="1:2" ht="12.95" customHeight="1" x14ac:dyDescent="0.2">
      <c r="A7164" s="9">
        <f t="shared" si="7"/>
        <v>42589</v>
      </c>
      <c r="B7164" s="21">
        <v>7.4855660000000004</v>
      </c>
    </row>
    <row r="7165" spans="1:2" ht="12.95" customHeight="1" x14ac:dyDescent="0.2">
      <c r="A7165" s="9">
        <f t="shared" si="7"/>
        <v>42590</v>
      </c>
      <c r="B7165" s="21">
        <v>7.4855660000000004</v>
      </c>
    </row>
    <row r="7166" spans="1:2" ht="12.95" customHeight="1" x14ac:dyDescent="0.2">
      <c r="A7166" s="9">
        <f t="shared" si="7"/>
        <v>42591</v>
      </c>
      <c r="B7166" s="21">
        <v>7.4742660000000001</v>
      </c>
    </row>
    <row r="7167" spans="1:2" ht="12.95" customHeight="1" x14ac:dyDescent="0.2">
      <c r="A7167" s="9">
        <f t="shared" si="7"/>
        <v>42592</v>
      </c>
      <c r="B7167" s="21">
        <v>7.4659250000000004</v>
      </c>
    </row>
    <row r="7168" spans="1:2" ht="12.95" customHeight="1" x14ac:dyDescent="0.2">
      <c r="A7168" s="9">
        <f t="shared" si="7"/>
        <v>42593</v>
      </c>
      <c r="B7168" s="21">
        <v>7.475028</v>
      </c>
    </row>
    <row r="7169" spans="1:2" ht="12.95" customHeight="1" x14ac:dyDescent="0.2">
      <c r="A7169" s="9">
        <f t="shared" si="7"/>
        <v>42594</v>
      </c>
      <c r="B7169" s="21">
        <v>7.4788360000000003</v>
      </c>
    </row>
    <row r="7170" spans="1:2" ht="12.95" customHeight="1" x14ac:dyDescent="0.2">
      <c r="A7170" s="9">
        <f t="shared" si="7"/>
        <v>42595</v>
      </c>
      <c r="B7170" s="21">
        <v>7.4841480000000002</v>
      </c>
    </row>
    <row r="7171" spans="1:2" ht="12.95" customHeight="1" x14ac:dyDescent="0.2">
      <c r="A7171" s="9">
        <f t="shared" si="7"/>
        <v>42596</v>
      </c>
      <c r="B7171" s="21">
        <v>7.4841480000000002</v>
      </c>
    </row>
    <row r="7172" spans="1:2" ht="12.95" customHeight="1" x14ac:dyDescent="0.2">
      <c r="A7172" s="9">
        <f t="shared" si="7"/>
        <v>42597</v>
      </c>
      <c r="B7172" s="21">
        <v>7.4841480000000002</v>
      </c>
    </row>
    <row r="7173" spans="1:2" ht="12.95" customHeight="1" x14ac:dyDescent="0.2">
      <c r="A7173" s="9">
        <f t="shared" si="7"/>
        <v>42598</v>
      </c>
      <c r="B7173" s="21">
        <v>7.4841480000000002</v>
      </c>
    </row>
    <row r="7174" spans="1:2" ht="12.95" customHeight="1" x14ac:dyDescent="0.2">
      <c r="A7174" s="9">
        <f t="shared" si="7"/>
        <v>42599</v>
      </c>
      <c r="B7174" s="21">
        <v>7.4813330000000002</v>
      </c>
    </row>
    <row r="7175" spans="1:2" ht="12.95" customHeight="1" x14ac:dyDescent="0.2">
      <c r="A7175" s="9">
        <f t="shared" si="7"/>
        <v>42600</v>
      </c>
      <c r="B7175" s="21">
        <v>7.4771409999999996</v>
      </c>
    </row>
    <row r="7176" spans="1:2" ht="12.95" customHeight="1" x14ac:dyDescent="0.2">
      <c r="A7176" s="9">
        <f t="shared" si="7"/>
        <v>42601</v>
      </c>
      <c r="B7176" s="21">
        <v>7.4700930000000003</v>
      </c>
    </row>
    <row r="7177" spans="1:2" ht="12.95" customHeight="1" x14ac:dyDescent="0.2">
      <c r="A7177" s="9">
        <f t="shared" si="7"/>
        <v>42602</v>
      </c>
      <c r="B7177" s="21">
        <v>7.4731550000000002</v>
      </c>
    </row>
    <row r="7178" spans="1:2" ht="12.95" customHeight="1" x14ac:dyDescent="0.2">
      <c r="A7178" s="9">
        <f t="shared" si="7"/>
        <v>42603</v>
      </c>
      <c r="B7178" s="21">
        <v>7.4731550000000002</v>
      </c>
    </row>
    <row r="7179" spans="1:2" ht="12.95" customHeight="1" x14ac:dyDescent="0.2">
      <c r="A7179" s="9">
        <f t="shared" si="7"/>
        <v>42604</v>
      </c>
      <c r="B7179" s="21">
        <v>7.4731550000000002</v>
      </c>
    </row>
    <row r="7180" spans="1:2" ht="12.95" customHeight="1" x14ac:dyDescent="0.2">
      <c r="A7180" s="9">
        <f t="shared" si="7"/>
        <v>42605</v>
      </c>
      <c r="B7180" s="21">
        <v>7.4759830000000003</v>
      </c>
    </row>
    <row r="7181" spans="1:2" ht="12.95" customHeight="1" x14ac:dyDescent="0.2">
      <c r="A7181" s="9">
        <f t="shared" si="7"/>
        <v>42606</v>
      </c>
      <c r="B7181" s="21">
        <v>7.4755849999999997</v>
      </c>
    </row>
    <row r="7182" spans="1:2" ht="12.95" customHeight="1" x14ac:dyDescent="0.2">
      <c r="A7182" s="9">
        <f t="shared" si="7"/>
        <v>42607</v>
      </c>
      <c r="B7182" s="21">
        <v>7.4805760000000001</v>
      </c>
    </row>
    <row r="7183" spans="1:2" ht="12.95" customHeight="1" x14ac:dyDescent="0.2">
      <c r="A7183" s="9">
        <f t="shared" si="7"/>
        <v>42608</v>
      </c>
      <c r="B7183" s="21">
        <v>7.4807389999999998</v>
      </c>
    </row>
    <row r="7184" spans="1:2" ht="12.95" customHeight="1" x14ac:dyDescent="0.2">
      <c r="A7184" s="9">
        <f t="shared" si="7"/>
        <v>42609</v>
      </c>
      <c r="B7184" s="21">
        <v>7.4822939999999996</v>
      </c>
    </row>
    <row r="7185" spans="1:2" ht="12.95" customHeight="1" x14ac:dyDescent="0.2">
      <c r="A7185" s="9">
        <f t="shared" si="7"/>
        <v>42610</v>
      </c>
      <c r="B7185" s="21">
        <v>7.4822939999999996</v>
      </c>
    </row>
    <row r="7186" spans="1:2" ht="12.95" customHeight="1" x14ac:dyDescent="0.2">
      <c r="A7186" s="9">
        <f t="shared" si="7"/>
        <v>42611</v>
      </c>
      <c r="B7186" s="21">
        <v>7.4822939999999996</v>
      </c>
    </row>
    <row r="7187" spans="1:2" ht="12.95" customHeight="1" x14ac:dyDescent="0.2">
      <c r="A7187" s="9">
        <f t="shared" si="7"/>
        <v>42612</v>
      </c>
      <c r="B7187" s="21">
        <v>7.4842170000000001</v>
      </c>
    </row>
    <row r="7188" spans="1:2" ht="12.95" customHeight="1" x14ac:dyDescent="0.2">
      <c r="A7188" s="9">
        <f t="shared" si="7"/>
        <v>42613</v>
      </c>
      <c r="B7188" s="21">
        <v>7.4757470000000001</v>
      </c>
    </row>
    <row r="7189" spans="1:2" ht="12.95" customHeight="1" x14ac:dyDescent="0.2">
      <c r="A7189" s="9">
        <f t="shared" si="7"/>
        <v>42614</v>
      </c>
      <c r="B7189" s="21">
        <v>7.4797609999999999</v>
      </c>
    </row>
    <row r="7190" spans="1:2" ht="12.95" customHeight="1" x14ac:dyDescent="0.2">
      <c r="A7190" s="9">
        <f t="shared" si="7"/>
        <v>42615</v>
      </c>
      <c r="B7190" s="21">
        <v>7.4726749999999997</v>
      </c>
    </row>
    <row r="7191" spans="1:2" ht="12.95" customHeight="1" x14ac:dyDescent="0.2">
      <c r="A7191" s="9">
        <f t="shared" si="7"/>
        <v>42616</v>
      </c>
      <c r="B7191" s="21">
        <v>7.4742699999999997</v>
      </c>
    </row>
    <row r="7192" spans="1:2" ht="12.95" customHeight="1" x14ac:dyDescent="0.2">
      <c r="A7192" s="9">
        <f t="shared" si="7"/>
        <v>42617</v>
      </c>
      <c r="B7192" s="21">
        <v>7.4742699999999997</v>
      </c>
    </row>
    <row r="7193" spans="1:2" ht="12.95" customHeight="1" x14ac:dyDescent="0.2">
      <c r="A7193" s="9">
        <f t="shared" si="7"/>
        <v>42618</v>
      </c>
      <c r="B7193" s="21">
        <v>7.4742699999999997</v>
      </c>
    </row>
    <row r="7194" spans="1:2" ht="12.95" customHeight="1" x14ac:dyDescent="0.2">
      <c r="A7194" s="9">
        <f t="shared" si="7"/>
        <v>42619</v>
      </c>
      <c r="B7194" s="21">
        <v>7.4665990000000004</v>
      </c>
    </row>
    <row r="7195" spans="1:2" ht="12.95" customHeight="1" x14ac:dyDescent="0.2">
      <c r="A7195" s="9">
        <f t="shared" si="7"/>
        <v>42620</v>
      </c>
      <c r="B7195" s="21">
        <v>7.4859400000000003</v>
      </c>
    </row>
    <row r="7196" spans="1:2" ht="12.95" customHeight="1" x14ac:dyDescent="0.2">
      <c r="A7196" s="9">
        <f t="shared" si="7"/>
        <v>42621</v>
      </c>
      <c r="B7196" s="21">
        <v>7.486675</v>
      </c>
    </row>
    <row r="7197" spans="1:2" ht="12.95" customHeight="1" x14ac:dyDescent="0.2">
      <c r="A7197" s="9">
        <f t="shared" si="7"/>
        <v>42622</v>
      </c>
      <c r="B7197" s="21">
        <v>7.4856920000000002</v>
      </c>
    </row>
    <row r="7198" spans="1:2" ht="12.95" customHeight="1" x14ac:dyDescent="0.2">
      <c r="A7198" s="9">
        <f t="shared" si="7"/>
        <v>42623</v>
      </c>
      <c r="B7198" s="21">
        <v>7.4810949999999998</v>
      </c>
    </row>
    <row r="7199" spans="1:2" ht="12.95" customHeight="1" x14ac:dyDescent="0.2">
      <c r="A7199" s="9">
        <f t="shared" si="7"/>
        <v>42624</v>
      </c>
      <c r="B7199" s="21">
        <v>7.4810949999999998</v>
      </c>
    </row>
    <row r="7200" spans="1:2" ht="12.95" customHeight="1" x14ac:dyDescent="0.2">
      <c r="A7200" s="9">
        <f t="shared" si="7"/>
        <v>42625</v>
      </c>
      <c r="B7200" s="21">
        <v>7.4810949999999998</v>
      </c>
    </row>
    <row r="7201" spans="1:2" ht="12.95" customHeight="1" x14ac:dyDescent="0.2">
      <c r="A7201" s="9">
        <f t="shared" si="7"/>
        <v>42626</v>
      </c>
      <c r="B7201" s="21">
        <v>7.4800360000000001</v>
      </c>
    </row>
    <row r="7202" spans="1:2" ht="12.95" customHeight="1" x14ac:dyDescent="0.2">
      <c r="A7202" s="9">
        <f t="shared" si="7"/>
        <v>42627</v>
      </c>
      <c r="B7202" s="21">
        <v>7.4759669999999998</v>
      </c>
    </row>
    <row r="7203" spans="1:2" ht="12.95" customHeight="1" x14ac:dyDescent="0.2">
      <c r="A7203" s="9">
        <f t="shared" si="7"/>
        <v>42628</v>
      </c>
      <c r="B7203" s="21">
        <v>7.4819019999999998</v>
      </c>
    </row>
    <row r="7204" spans="1:2" ht="12.95" customHeight="1" x14ac:dyDescent="0.2">
      <c r="A7204" s="9">
        <f t="shared" si="7"/>
        <v>42629</v>
      </c>
      <c r="B7204" s="21">
        <v>7.4914509999999996</v>
      </c>
    </row>
    <row r="7205" spans="1:2" ht="12.95" customHeight="1" x14ac:dyDescent="0.2">
      <c r="A7205" s="9">
        <f t="shared" si="7"/>
        <v>42630</v>
      </c>
      <c r="B7205" s="21">
        <v>7.4986269999999999</v>
      </c>
    </row>
    <row r="7206" spans="1:2" ht="12.95" customHeight="1" x14ac:dyDescent="0.2">
      <c r="A7206" s="9">
        <f t="shared" si="7"/>
        <v>42631</v>
      </c>
      <c r="B7206" s="21">
        <v>7.4986269999999999</v>
      </c>
    </row>
    <row r="7207" spans="1:2" ht="12.95" customHeight="1" x14ac:dyDescent="0.2">
      <c r="A7207" s="9">
        <f t="shared" si="7"/>
        <v>42632</v>
      </c>
      <c r="B7207" s="21">
        <v>7.4986269999999999</v>
      </c>
    </row>
    <row r="7208" spans="1:2" ht="12.95" customHeight="1" x14ac:dyDescent="0.2">
      <c r="A7208" s="9">
        <f t="shared" si="7"/>
        <v>42633</v>
      </c>
      <c r="B7208" s="21">
        <v>7.5042369999999998</v>
      </c>
    </row>
    <row r="7209" spans="1:2" ht="12.95" customHeight="1" x14ac:dyDescent="0.2">
      <c r="A7209" s="9">
        <f t="shared" si="7"/>
        <v>42634</v>
      </c>
      <c r="B7209" s="21">
        <v>7.5036440000000004</v>
      </c>
    </row>
    <row r="7210" spans="1:2" ht="12.95" customHeight="1" x14ac:dyDescent="0.2">
      <c r="A7210" s="9">
        <f t="shared" si="7"/>
        <v>42635</v>
      </c>
      <c r="B7210" s="21">
        <v>7.5088749999999997</v>
      </c>
    </row>
    <row r="7211" spans="1:2" ht="12.95" customHeight="1" x14ac:dyDescent="0.2">
      <c r="A7211" s="9">
        <f t="shared" si="7"/>
        <v>42636</v>
      </c>
      <c r="B7211" s="21">
        <v>7.5045549999999999</v>
      </c>
    </row>
    <row r="7212" spans="1:2" ht="12.95" customHeight="1" x14ac:dyDescent="0.2">
      <c r="A7212" s="9">
        <f t="shared" si="7"/>
        <v>42637</v>
      </c>
      <c r="B7212" s="21">
        <v>7.5000850000000003</v>
      </c>
    </row>
    <row r="7213" spans="1:2" ht="12.95" customHeight="1" x14ac:dyDescent="0.2">
      <c r="A7213" s="9">
        <f t="shared" si="7"/>
        <v>42638</v>
      </c>
      <c r="B7213" s="21">
        <v>7.5000850000000003</v>
      </c>
    </row>
    <row r="7214" spans="1:2" ht="12.95" customHeight="1" x14ac:dyDescent="0.2">
      <c r="A7214" s="9">
        <f t="shared" si="7"/>
        <v>42639</v>
      </c>
      <c r="B7214" s="21">
        <v>7.5000850000000003</v>
      </c>
    </row>
    <row r="7215" spans="1:2" ht="12.95" customHeight="1" x14ac:dyDescent="0.2">
      <c r="A7215" s="9">
        <f t="shared" si="7"/>
        <v>42640</v>
      </c>
      <c r="B7215" s="21">
        <v>7.4964919999999999</v>
      </c>
    </row>
    <row r="7216" spans="1:2" ht="12.95" customHeight="1" x14ac:dyDescent="0.2">
      <c r="A7216" s="9">
        <f t="shared" si="7"/>
        <v>42641</v>
      </c>
      <c r="B7216" s="21">
        <v>7.4961349999999998</v>
      </c>
    </row>
    <row r="7217" spans="1:2" ht="12.95" customHeight="1" x14ac:dyDescent="0.2">
      <c r="A7217" s="9">
        <f t="shared" si="7"/>
        <v>42642</v>
      </c>
      <c r="B7217" s="21">
        <v>7.499072</v>
      </c>
    </row>
    <row r="7218" spans="1:2" ht="12.95" customHeight="1" x14ac:dyDescent="0.2">
      <c r="A7218" s="9">
        <f t="shared" si="7"/>
        <v>42643</v>
      </c>
      <c r="B7218" s="21">
        <v>7.5077530000000001</v>
      </c>
    </row>
    <row r="7219" spans="1:2" ht="12.95" customHeight="1" x14ac:dyDescent="0.2">
      <c r="A7219" s="9">
        <f t="shared" si="7"/>
        <v>42644</v>
      </c>
      <c r="B7219" s="21">
        <v>7.5113329999999996</v>
      </c>
    </row>
    <row r="7220" spans="1:2" ht="12.95" customHeight="1" x14ac:dyDescent="0.2">
      <c r="A7220" s="9">
        <f t="shared" si="7"/>
        <v>42645</v>
      </c>
      <c r="B7220" s="21">
        <v>7.5113329999999996</v>
      </c>
    </row>
    <row r="7221" spans="1:2" ht="12.95" customHeight="1" x14ac:dyDescent="0.2">
      <c r="A7221" s="9">
        <f t="shared" si="7"/>
        <v>42646</v>
      </c>
      <c r="B7221" s="21">
        <v>7.5113329999999996</v>
      </c>
    </row>
    <row r="7222" spans="1:2" ht="12.95" customHeight="1" x14ac:dyDescent="0.2">
      <c r="A7222" s="9">
        <f t="shared" si="7"/>
        <v>42647</v>
      </c>
      <c r="B7222" s="21">
        <v>7.5089300000000003</v>
      </c>
    </row>
    <row r="7223" spans="1:2" ht="12.95" customHeight="1" x14ac:dyDescent="0.2">
      <c r="A7223" s="9">
        <f t="shared" si="7"/>
        <v>42648</v>
      </c>
      <c r="B7223" s="21">
        <v>7.5062189999999998</v>
      </c>
    </row>
    <row r="7224" spans="1:2" ht="12.95" customHeight="1" x14ac:dyDescent="0.2">
      <c r="A7224" s="9">
        <f t="shared" ref="A7224:A7287" si="8">A7223+1</f>
        <v>42649</v>
      </c>
      <c r="B7224" s="21">
        <v>7.5010659999999998</v>
      </c>
    </row>
    <row r="7225" spans="1:2" ht="12.95" customHeight="1" x14ac:dyDescent="0.2">
      <c r="A7225" s="9">
        <f t="shared" si="8"/>
        <v>42650</v>
      </c>
      <c r="B7225" s="21">
        <v>7.5036120000000004</v>
      </c>
    </row>
    <row r="7226" spans="1:2" ht="12.95" customHeight="1" x14ac:dyDescent="0.2">
      <c r="A7226" s="9">
        <f t="shared" si="8"/>
        <v>42651</v>
      </c>
      <c r="B7226" s="21">
        <v>7.5036899999999997</v>
      </c>
    </row>
    <row r="7227" spans="1:2" ht="12.95" customHeight="1" x14ac:dyDescent="0.2">
      <c r="A7227" s="9">
        <f t="shared" si="8"/>
        <v>42652</v>
      </c>
      <c r="B7227" s="21">
        <v>7.5036899999999997</v>
      </c>
    </row>
    <row r="7228" spans="1:2" ht="12.95" customHeight="1" x14ac:dyDescent="0.2">
      <c r="A7228" s="9">
        <f t="shared" si="8"/>
        <v>42653</v>
      </c>
      <c r="B7228" s="21">
        <v>7.5036899999999997</v>
      </c>
    </row>
    <row r="7229" spans="1:2" ht="12.95" customHeight="1" x14ac:dyDescent="0.2">
      <c r="A7229" s="9">
        <f t="shared" si="8"/>
        <v>42654</v>
      </c>
      <c r="B7229" s="21">
        <v>7.5003970000000004</v>
      </c>
    </row>
    <row r="7230" spans="1:2" ht="12.95" customHeight="1" x14ac:dyDescent="0.2">
      <c r="A7230" s="9">
        <f t="shared" si="8"/>
        <v>42655</v>
      </c>
      <c r="B7230" s="21">
        <v>7.5004939999999998</v>
      </c>
    </row>
    <row r="7231" spans="1:2" ht="12.95" customHeight="1" x14ac:dyDescent="0.2">
      <c r="A7231" s="9">
        <f t="shared" si="8"/>
        <v>42656</v>
      </c>
      <c r="B7231" s="21">
        <v>7.5010240000000001</v>
      </c>
    </row>
    <row r="7232" spans="1:2" ht="12.95" customHeight="1" x14ac:dyDescent="0.2">
      <c r="A7232" s="9">
        <f t="shared" si="8"/>
        <v>42657</v>
      </c>
      <c r="B7232" s="21">
        <v>7.4997600000000002</v>
      </c>
    </row>
    <row r="7233" spans="1:2" ht="12.95" customHeight="1" x14ac:dyDescent="0.2">
      <c r="A7233" s="9">
        <f t="shared" si="8"/>
        <v>42658</v>
      </c>
      <c r="B7233" s="21">
        <v>7.5070629999999996</v>
      </c>
    </row>
    <row r="7234" spans="1:2" ht="12.95" customHeight="1" x14ac:dyDescent="0.2">
      <c r="A7234" s="9">
        <f t="shared" si="8"/>
        <v>42659</v>
      </c>
      <c r="B7234" s="21">
        <v>7.5070629999999996</v>
      </c>
    </row>
    <row r="7235" spans="1:2" ht="12.95" customHeight="1" x14ac:dyDescent="0.2">
      <c r="A7235" s="9">
        <f t="shared" si="8"/>
        <v>42660</v>
      </c>
      <c r="B7235" s="21">
        <v>7.5070629999999996</v>
      </c>
    </row>
    <row r="7236" spans="1:2" ht="12.95" customHeight="1" x14ac:dyDescent="0.2">
      <c r="A7236" s="9">
        <f t="shared" si="8"/>
        <v>42661</v>
      </c>
      <c r="B7236" s="21">
        <v>7.5017860000000001</v>
      </c>
    </row>
    <row r="7237" spans="1:2" ht="12.95" customHeight="1" x14ac:dyDescent="0.2">
      <c r="A7237" s="9">
        <f t="shared" si="8"/>
        <v>42662</v>
      </c>
      <c r="B7237" s="21">
        <v>7.5016160000000003</v>
      </c>
    </row>
    <row r="7238" spans="1:2" ht="12.95" customHeight="1" x14ac:dyDescent="0.2">
      <c r="A7238" s="9">
        <f t="shared" si="8"/>
        <v>42663</v>
      </c>
      <c r="B7238" s="21">
        <v>7.4965229999999998</v>
      </c>
    </row>
    <row r="7239" spans="1:2" ht="12.95" customHeight="1" x14ac:dyDescent="0.2">
      <c r="A7239" s="9">
        <f t="shared" si="8"/>
        <v>42664</v>
      </c>
      <c r="B7239" s="21">
        <v>7.5084970000000002</v>
      </c>
    </row>
    <row r="7240" spans="1:2" ht="12.95" customHeight="1" x14ac:dyDescent="0.2">
      <c r="A7240" s="9">
        <f t="shared" si="8"/>
        <v>42665</v>
      </c>
      <c r="B7240" s="21">
        <v>7.5006219999999999</v>
      </c>
    </row>
    <row r="7241" spans="1:2" ht="12.95" customHeight="1" x14ac:dyDescent="0.2">
      <c r="A7241" s="9">
        <f t="shared" si="8"/>
        <v>42666</v>
      </c>
      <c r="B7241" s="21">
        <v>7.5006219999999999</v>
      </c>
    </row>
    <row r="7242" spans="1:2" ht="12.95" customHeight="1" x14ac:dyDescent="0.2">
      <c r="A7242" s="9">
        <f t="shared" si="8"/>
        <v>42667</v>
      </c>
      <c r="B7242" s="21">
        <v>7.5006219999999999</v>
      </c>
    </row>
    <row r="7243" spans="1:2" ht="12.95" customHeight="1" x14ac:dyDescent="0.2">
      <c r="A7243" s="9">
        <f t="shared" si="8"/>
        <v>42668</v>
      </c>
      <c r="B7243" s="21">
        <v>7.5035030000000003</v>
      </c>
    </row>
    <row r="7244" spans="1:2" ht="12.95" customHeight="1" x14ac:dyDescent="0.2">
      <c r="A7244" s="9">
        <f t="shared" si="8"/>
        <v>42669</v>
      </c>
      <c r="B7244" s="21">
        <v>7.5037430000000001</v>
      </c>
    </row>
    <row r="7245" spans="1:2" ht="12.95" customHeight="1" x14ac:dyDescent="0.2">
      <c r="A7245" s="9">
        <f t="shared" si="8"/>
        <v>42670</v>
      </c>
      <c r="B7245" s="21">
        <v>7.5025449999999996</v>
      </c>
    </row>
    <row r="7246" spans="1:2" ht="12.95" customHeight="1" x14ac:dyDescent="0.2">
      <c r="A7246" s="9">
        <f t="shared" si="8"/>
        <v>42671</v>
      </c>
      <c r="B7246" s="21">
        <v>7.5028709999999998</v>
      </c>
    </row>
    <row r="7247" spans="1:2" ht="12.95" customHeight="1" x14ac:dyDescent="0.2">
      <c r="A7247" s="9">
        <f t="shared" si="8"/>
        <v>42672</v>
      </c>
      <c r="B7247" s="21">
        <v>7.4962759999999999</v>
      </c>
    </row>
    <row r="7248" spans="1:2" ht="12.95" customHeight="1" x14ac:dyDescent="0.2">
      <c r="A7248" s="9">
        <f t="shared" si="8"/>
        <v>42673</v>
      </c>
      <c r="B7248" s="21">
        <v>7.4962759999999999</v>
      </c>
    </row>
    <row r="7249" spans="1:2" ht="12.95" customHeight="1" x14ac:dyDescent="0.2">
      <c r="A7249" s="9">
        <f t="shared" si="8"/>
        <v>42674</v>
      </c>
      <c r="B7249" s="21">
        <v>7.4962759999999999</v>
      </c>
    </row>
    <row r="7250" spans="1:2" ht="12.95" customHeight="1" x14ac:dyDescent="0.2">
      <c r="A7250" s="9">
        <f t="shared" si="8"/>
        <v>42675</v>
      </c>
      <c r="B7250" s="21">
        <v>7.5011279999999996</v>
      </c>
    </row>
    <row r="7251" spans="1:2" ht="12.95" customHeight="1" x14ac:dyDescent="0.2">
      <c r="A7251" s="9">
        <f t="shared" si="8"/>
        <v>42676</v>
      </c>
      <c r="B7251" s="21">
        <v>7.5011279999999996</v>
      </c>
    </row>
    <row r="7252" spans="1:2" ht="12.95" customHeight="1" x14ac:dyDescent="0.2">
      <c r="A7252" s="9">
        <f t="shared" si="8"/>
        <v>42677</v>
      </c>
      <c r="B7252" s="21">
        <v>7.5019840000000002</v>
      </c>
    </row>
    <row r="7253" spans="1:2" ht="12.95" customHeight="1" x14ac:dyDescent="0.2">
      <c r="A7253" s="9">
        <f t="shared" si="8"/>
        <v>42678</v>
      </c>
      <c r="B7253" s="21">
        <v>7.5044690000000003</v>
      </c>
    </row>
    <row r="7254" spans="1:2" ht="12.95" customHeight="1" x14ac:dyDescent="0.2">
      <c r="A7254" s="9">
        <f t="shared" si="8"/>
        <v>42679</v>
      </c>
      <c r="B7254" s="21">
        <v>7.5077040000000004</v>
      </c>
    </row>
    <row r="7255" spans="1:2" ht="12.95" customHeight="1" x14ac:dyDescent="0.2">
      <c r="A7255" s="9">
        <f t="shared" si="8"/>
        <v>42680</v>
      </c>
      <c r="B7255" s="21">
        <v>7.5077040000000004</v>
      </c>
    </row>
    <row r="7256" spans="1:2" ht="12.95" customHeight="1" x14ac:dyDescent="0.2">
      <c r="A7256" s="9">
        <f t="shared" si="8"/>
        <v>42681</v>
      </c>
      <c r="B7256" s="21">
        <v>7.5077040000000004</v>
      </c>
    </row>
    <row r="7257" spans="1:2" ht="12.95" customHeight="1" x14ac:dyDescent="0.2">
      <c r="A7257" s="9">
        <f t="shared" si="8"/>
        <v>42682</v>
      </c>
      <c r="B7257" s="21">
        <v>7.5066550000000003</v>
      </c>
    </row>
    <row r="7258" spans="1:2" ht="12.95" customHeight="1" x14ac:dyDescent="0.2">
      <c r="A7258" s="9">
        <f t="shared" si="8"/>
        <v>42683</v>
      </c>
      <c r="B7258" s="21">
        <v>7.5076840000000002</v>
      </c>
    </row>
    <row r="7259" spans="1:2" ht="12.95" customHeight="1" x14ac:dyDescent="0.2">
      <c r="A7259" s="9">
        <f t="shared" si="8"/>
        <v>42684</v>
      </c>
      <c r="B7259" s="21">
        <v>7.5084790000000003</v>
      </c>
    </row>
    <row r="7260" spans="1:2" ht="12.95" customHeight="1" x14ac:dyDescent="0.2">
      <c r="A7260" s="9">
        <f t="shared" si="8"/>
        <v>42685</v>
      </c>
      <c r="B7260" s="21">
        <v>7.5094570000000003</v>
      </c>
    </row>
    <row r="7261" spans="1:2" ht="12.95" customHeight="1" x14ac:dyDescent="0.2">
      <c r="A7261" s="9">
        <f t="shared" si="8"/>
        <v>42686</v>
      </c>
      <c r="B7261" s="21">
        <v>7.4964190000000004</v>
      </c>
    </row>
    <row r="7262" spans="1:2" ht="12.95" customHeight="1" x14ac:dyDescent="0.2">
      <c r="A7262" s="9">
        <f t="shared" si="8"/>
        <v>42687</v>
      </c>
      <c r="B7262" s="21">
        <v>7.4964190000000004</v>
      </c>
    </row>
    <row r="7263" spans="1:2" ht="12.95" customHeight="1" x14ac:dyDescent="0.2">
      <c r="A7263" s="9">
        <f t="shared" si="8"/>
        <v>42688</v>
      </c>
      <c r="B7263" s="21">
        <v>7.4964190000000004</v>
      </c>
    </row>
    <row r="7264" spans="1:2" ht="12.95" customHeight="1" x14ac:dyDescent="0.2">
      <c r="A7264" s="9">
        <f t="shared" si="8"/>
        <v>42689</v>
      </c>
      <c r="B7264" s="21">
        <v>7.5063979999999999</v>
      </c>
    </row>
    <row r="7265" spans="1:2" ht="12.95" customHeight="1" x14ac:dyDescent="0.2">
      <c r="A7265" s="9">
        <f t="shared" si="8"/>
        <v>42690</v>
      </c>
      <c r="B7265" s="21">
        <v>7.5039290000000003</v>
      </c>
    </row>
    <row r="7266" spans="1:2" ht="12.95" customHeight="1" x14ac:dyDescent="0.2">
      <c r="A7266" s="9">
        <f t="shared" si="8"/>
        <v>42691</v>
      </c>
      <c r="B7266" s="21">
        <v>7.5082909999999998</v>
      </c>
    </row>
    <row r="7267" spans="1:2" ht="12.95" customHeight="1" x14ac:dyDescent="0.2">
      <c r="A7267" s="9">
        <f t="shared" si="8"/>
        <v>42692</v>
      </c>
      <c r="B7267" s="21">
        <v>7.5101000000000004</v>
      </c>
    </row>
    <row r="7268" spans="1:2" ht="12.95" customHeight="1" x14ac:dyDescent="0.2">
      <c r="A7268" s="9">
        <f t="shared" si="8"/>
        <v>42693</v>
      </c>
      <c r="B7268" s="21">
        <v>7.5135059999999996</v>
      </c>
    </row>
    <row r="7269" spans="1:2" ht="12.95" customHeight="1" x14ac:dyDescent="0.2">
      <c r="A7269" s="9">
        <f t="shared" si="8"/>
        <v>42694</v>
      </c>
      <c r="B7269" s="21">
        <v>7.5135059999999996</v>
      </c>
    </row>
    <row r="7270" spans="1:2" ht="12.95" customHeight="1" x14ac:dyDescent="0.2">
      <c r="A7270" s="9">
        <f t="shared" si="8"/>
        <v>42695</v>
      </c>
      <c r="B7270" s="21">
        <v>7.5135059999999996</v>
      </c>
    </row>
    <row r="7271" spans="1:2" ht="12.95" customHeight="1" x14ac:dyDescent="0.2">
      <c r="A7271" s="9">
        <f t="shared" si="8"/>
        <v>42696</v>
      </c>
      <c r="B7271" s="21">
        <v>7.5267650000000001</v>
      </c>
    </row>
    <row r="7272" spans="1:2" ht="12.95" customHeight="1" x14ac:dyDescent="0.2">
      <c r="A7272" s="9">
        <f t="shared" si="8"/>
        <v>42697</v>
      </c>
      <c r="B7272" s="21">
        <v>7.5274029999999996</v>
      </c>
    </row>
    <row r="7273" spans="1:2" ht="12.95" customHeight="1" x14ac:dyDescent="0.2">
      <c r="A7273" s="9">
        <f t="shared" si="8"/>
        <v>42698</v>
      </c>
      <c r="B7273" s="21">
        <v>7.5315500000000002</v>
      </c>
    </row>
    <row r="7274" spans="1:2" ht="12.95" customHeight="1" x14ac:dyDescent="0.2">
      <c r="A7274" s="9">
        <f t="shared" si="8"/>
        <v>42699</v>
      </c>
      <c r="B7274" s="21">
        <v>7.5254009999999996</v>
      </c>
    </row>
    <row r="7275" spans="1:2" ht="12.95" customHeight="1" x14ac:dyDescent="0.2">
      <c r="A7275" s="9">
        <f t="shared" si="8"/>
        <v>42700</v>
      </c>
      <c r="B7275" s="21">
        <v>7.5240539999999996</v>
      </c>
    </row>
    <row r="7276" spans="1:2" ht="12.95" customHeight="1" x14ac:dyDescent="0.2">
      <c r="A7276" s="9">
        <f t="shared" si="8"/>
        <v>42701</v>
      </c>
      <c r="B7276" s="21">
        <v>7.5240539999999996</v>
      </c>
    </row>
    <row r="7277" spans="1:2" ht="12.95" customHeight="1" x14ac:dyDescent="0.2">
      <c r="A7277" s="9">
        <f t="shared" si="8"/>
        <v>42702</v>
      </c>
      <c r="B7277" s="21">
        <v>7.5240539999999996</v>
      </c>
    </row>
    <row r="7278" spans="1:2" ht="12.95" customHeight="1" x14ac:dyDescent="0.2">
      <c r="A7278" s="9">
        <f t="shared" si="8"/>
        <v>42703</v>
      </c>
      <c r="B7278" s="21">
        <v>7.5264850000000001</v>
      </c>
    </row>
    <row r="7279" spans="1:2" ht="12.95" customHeight="1" x14ac:dyDescent="0.2">
      <c r="A7279" s="9">
        <f t="shared" si="8"/>
        <v>42704</v>
      </c>
      <c r="B7279" s="21">
        <v>7.5306709999999999</v>
      </c>
    </row>
    <row r="7280" spans="1:2" ht="12.95" customHeight="1" x14ac:dyDescent="0.2">
      <c r="A7280" s="9">
        <f t="shared" si="8"/>
        <v>42705</v>
      </c>
      <c r="B7280" s="21">
        <v>7.5354400000000004</v>
      </c>
    </row>
    <row r="7281" spans="1:2" ht="12.95" customHeight="1" x14ac:dyDescent="0.2">
      <c r="A7281" s="9">
        <f t="shared" si="8"/>
        <v>42706</v>
      </c>
      <c r="B7281" s="21">
        <v>7.5321340000000001</v>
      </c>
    </row>
    <row r="7282" spans="1:2" ht="12.95" customHeight="1" x14ac:dyDescent="0.2">
      <c r="A7282" s="9">
        <f t="shared" si="8"/>
        <v>42707</v>
      </c>
      <c r="B7282" s="21">
        <v>7.5396080000000003</v>
      </c>
    </row>
    <row r="7283" spans="1:2" ht="12.95" customHeight="1" x14ac:dyDescent="0.2">
      <c r="A7283" s="9">
        <f t="shared" si="8"/>
        <v>42708</v>
      </c>
      <c r="B7283" s="21">
        <v>7.5396080000000003</v>
      </c>
    </row>
    <row r="7284" spans="1:2" ht="12.95" customHeight="1" x14ac:dyDescent="0.2">
      <c r="A7284" s="9">
        <f t="shared" si="8"/>
        <v>42709</v>
      </c>
      <c r="B7284" s="21">
        <v>7.5396080000000003</v>
      </c>
    </row>
    <row r="7285" spans="1:2" ht="12.95" customHeight="1" x14ac:dyDescent="0.2">
      <c r="A7285" s="9">
        <f t="shared" si="8"/>
        <v>42710</v>
      </c>
      <c r="B7285" s="21">
        <v>7.5384349999999998</v>
      </c>
    </row>
    <row r="7286" spans="1:2" ht="12.95" customHeight="1" x14ac:dyDescent="0.2">
      <c r="A7286" s="9">
        <f t="shared" si="8"/>
        <v>42711</v>
      </c>
      <c r="B7286" s="21">
        <v>7.5342039999999999</v>
      </c>
    </row>
    <row r="7287" spans="1:2" ht="12.95" customHeight="1" x14ac:dyDescent="0.2">
      <c r="A7287" s="9">
        <f t="shared" si="8"/>
        <v>42712</v>
      </c>
      <c r="B7287" s="21">
        <v>7.5406690000000003</v>
      </c>
    </row>
    <row r="7288" spans="1:2" ht="12.95" customHeight="1" x14ac:dyDescent="0.2">
      <c r="A7288" s="9">
        <f t="shared" ref="A7288:A7351" si="9">A7287+1</f>
        <v>42713</v>
      </c>
      <c r="B7288" s="21">
        <v>7.532438</v>
      </c>
    </row>
    <row r="7289" spans="1:2" ht="12.95" customHeight="1" x14ac:dyDescent="0.2">
      <c r="A7289" s="9">
        <f t="shared" si="9"/>
        <v>42714</v>
      </c>
      <c r="B7289" s="21">
        <v>7.5355790000000002</v>
      </c>
    </row>
    <row r="7290" spans="1:2" ht="12.95" customHeight="1" x14ac:dyDescent="0.2">
      <c r="A7290" s="9">
        <f t="shared" si="9"/>
        <v>42715</v>
      </c>
      <c r="B7290" s="21">
        <v>7.5355790000000002</v>
      </c>
    </row>
    <row r="7291" spans="1:2" ht="12.95" customHeight="1" x14ac:dyDescent="0.2">
      <c r="A7291" s="9">
        <f t="shared" si="9"/>
        <v>42716</v>
      </c>
      <c r="B7291" s="21">
        <v>7.5355790000000002</v>
      </c>
    </row>
    <row r="7292" spans="1:2" ht="12.95" customHeight="1" x14ac:dyDescent="0.2">
      <c r="A7292" s="9">
        <f t="shared" si="9"/>
        <v>42717</v>
      </c>
      <c r="B7292" s="21">
        <v>7.5291889999999997</v>
      </c>
    </row>
    <row r="7293" spans="1:2" ht="12.95" customHeight="1" x14ac:dyDescent="0.2">
      <c r="A7293" s="9">
        <f t="shared" si="9"/>
        <v>42718</v>
      </c>
      <c r="B7293" s="21">
        <v>7.528937</v>
      </c>
    </row>
    <row r="7294" spans="1:2" ht="12.95" customHeight="1" x14ac:dyDescent="0.2">
      <c r="A7294" s="9">
        <f t="shared" si="9"/>
        <v>42719</v>
      </c>
      <c r="B7294" s="21">
        <v>7.5248689999999998</v>
      </c>
    </row>
    <row r="7295" spans="1:2" ht="12.95" customHeight="1" x14ac:dyDescent="0.2">
      <c r="A7295" s="9">
        <f t="shared" si="9"/>
        <v>42720</v>
      </c>
      <c r="B7295" s="21">
        <v>7.5363259999999999</v>
      </c>
    </row>
    <row r="7296" spans="1:2" ht="12.95" customHeight="1" x14ac:dyDescent="0.2">
      <c r="A7296" s="9">
        <f t="shared" si="9"/>
        <v>42721</v>
      </c>
      <c r="B7296" s="21">
        <v>7.5340720000000001</v>
      </c>
    </row>
    <row r="7297" spans="1:2" ht="12.95" customHeight="1" x14ac:dyDescent="0.2">
      <c r="A7297" s="9">
        <f t="shared" si="9"/>
        <v>42722</v>
      </c>
      <c r="B7297" s="21">
        <v>7.5340720000000001</v>
      </c>
    </row>
    <row r="7298" spans="1:2" ht="12.95" customHeight="1" x14ac:dyDescent="0.2">
      <c r="A7298" s="9">
        <f t="shared" si="9"/>
        <v>42723</v>
      </c>
      <c r="B7298" s="21">
        <v>7.5340720000000001</v>
      </c>
    </row>
    <row r="7299" spans="1:2" ht="12.95" customHeight="1" x14ac:dyDescent="0.2">
      <c r="A7299" s="9">
        <f t="shared" si="9"/>
        <v>42724</v>
      </c>
      <c r="B7299" s="21">
        <v>7.5314399999999999</v>
      </c>
    </row>
    <row r="7300" spans="1:2" ht="12.95" customHeight="1" x14ac:dyDescent="0.2">
      <c r="A7300" s="9">
        <f t="shared" si="9"/>
        <v>42725</v>
      </c>
      <c r="B7300" s="21">
        <v>7.5296690000000002</v>
      </c>
    </row>
    <row r="7301" spans="1:2" ht="12.95" customHeight="1" x14ac:dyDescent="0.2">
      <c r="A7301" s="9">
        <f t="shared" si="9"/>
        <v>42726</v>
      </c>
      <c r="B7301" s="21">
        <v>7.5279809999999996</v>
      </c>
    </row>
    <row r="7302" spans="1:2" ht="12.95" customHeight="1" x14ac:dyDescent="0.2">
      <c r="A7302" s="9">
        <f t="shared" si="9"/>
        <v>42727</v>
      </c>
      <c r="B7302" s="21">
        <v>7.5251510000000001</v>
      </c>
    </row>
    <row r="7303" spans="1:2" ht="12.95" customHeight="1" x14ac:dyDescent="0.2">
      <c r="A7303" s="9">
        <f t="shared" si="9"/>
        <v>42728</v>
      </c>
      <c r="B7303" s="21">
        <v>7.5280170000000002</v>
      </c>
    </row>
    <row r="7304" spans="1:2" ht="12.95" customHeight="1" x14ac:dyDescent="0.2">
      <c r="A7304" s="9">
        <f t="shared" si="9"/>
        <v>42729</v>
      </c>
      <c r="B7304" s="21">
        <v>7.5280170000000002</v>
      </c>
    </row>
    <row r="7305" spans="1:2" ht="12.95" customHeight="1" x14ac:dyDescent="0.2">
      <c r="A7305" s="9">
        <f t="shared" si="9"/>
        <v>42730</v>
      </c>
      <c r="B7305" s="21">
        <v>7.5280170000000002</v>
      </c>
    </row>
    <row r="7306" spans="1:2" ht="12.95" customHeight="1" x14ac:dyDescent="0.2">
      <c r="A7306" s="9">
        <f t="shared" si="9"/>
        <v>42731</v>
      </c>
      <c r="B7306" s="21">
        <v>7.5280170000000002</v>
      </c>
    </row>
    <row r="7307" spans="1:2" ht="12.95" customHeight="1" x14ac:dyDescent="0.2">
      <c r="A7307" s="9">
        <f t="shared" si="9"/>
        <v>42732</v>
      </c>
      <c r="B7307" s="21">
        <v>7.5303329999999997</v>
      </c>
    </row>
    <row r="7308" spans="1:2" ht="12.95" customHeight="1" x14ac:dyDescent="0.2">
      <c r="A7308" s="9">
        <f t="shared" si="9"/>
        <v>42733</v>
      </c>
      <c r="B7308" s="21">
        <v>7.5480070000000001</v>
      </c>
    </row>
    <row r="7309" spans="1:2" ht="12.95" customHeight="1" x14ac:dyDescent="0.2">
      <c r="A7309" s="9">
        <f t="shared" si="9"/>
        <v>42734</v>
      </c>
      <c r="B7309" s="21">
        <v>7.5568900000000001</v>
      </c>
    </row>
    <row r="7310" spans="1:2" ht="12.95" customHeight="1" x14ac:dyDescent="0.2">
      <c r="A7310" s="9">
        <f t="shared" si="9"/>
        <v>42735</v>
      </c>
      <c r="B7310" s="21">
        <v>7.5577870000000003</v>
      </c>
    </row>
    <row r="7311" spans="1:2" ht="12.95" customHeight="1" x14ac:dyDescent="0.2">
      <c r="A7311" s="9">
        <f t="shared" si="9"/>
        <v>42736</v>
      </c>
      <c r="B7311" s="21">
        <v>7.5577870000000003</v>
      </c>
    </row>
    <row r="7312" spans="1:2" ht="12.95" customHeight="1" x14ac:dyDescent="0.2">
      <c r="A7312" s="9">
        <f t="shared" si="9"/>
        <v>42737</v>
      </c>
      <c r="B7312" s="21">
        <v>7.5577870000000003</v>
      </c>
    </row>
    <row r="7313" spans="1:2" ht="12.95" customHeight="1" x14ac:dyDescent="0.2">
      <c r="A7313" s="9">
        <f t="shared" si="9"/>
        <v>42738</v>
      </c>
      <c r="B7313" s="21">
        <v>7.559088</v>
      </c>
    </row>
    <row r="7314" spans="1:2" ht="12.95" customHeight="1" x14ac:dyDescent="0.2">
      <c r="A7314" s="9">
        <f t="shared" si="9"/>
        <v>42739</v>
      </c>
      <c r="B7314" s="21">
        <v>7.5480080000000003</v>
      </c>
    </row>
    <row r="7315" spans="1:2" ht="12.95" customHeight="1" x14ac:dyDescent="0.2">
      <c r="A7315" s="9">
        <f t="shared" si="9"/>
        <v>42740</v>
      </c>
      <c r="B7315" s="21">
        <v>7.5564619999999998</v>
      </c>
    </row>
    <row r="7316" spans="1:2" ht="12.95" customHeight="1" x14ac:dyDescent="0.2">
      <c r="A7316" s="9">
        <f t="shared" si="9"/>
        <v>42741</v>
      </c>
      <c r="B7316" s="21">
        <v>7.5647460000000004</v>
      </c>
    </row>
    <row r="7317" spans="1:2" ht="12.95" customHeight="1" x14ac:dyDescent="0.2">
      <c r="A7317" s="9">
        <f t="shared" si="9"/>
        <v>42742</v>
      </c>
      <c r="B7317" s="21">
        <v>7.5647460000000004</v>
      </c>
    </row>
    <row r="7318" spans="1:2" ht="12.95" customHeight="1" x14ac:dyDescent="0.2">
      <c r="A7318" s="9">
        <f t="shared" si="9"/>
        <v>42743</v>
      </c>
      <c r="B7318" s="21">
        <v>7.5647460000000004</v>
      </c>
    </row>
    <row r="7319" spans="1:2" ht="12.95" customHeight="1" x14ac:dyDescent="0.2">
      <c r="A7319" s="9">
        <f t="shared" si="9"/>
        <v>42744</v>
      </c>
      <c r="B7319" s="21">
        <v>7.5647460000000004</v>
      </c>
    </row>
    <row r="7320" spans="1:2" ht="12.95" customHeight="1" x14ac:dyDescent="0.2">
      <c r="A7320" s="9">
        <f t="shared" si="9"/>
        <v>42745</v>
      </c>
      <c r="B7320" s="21">
        <v>7.5760300000000003</v>
      </c>
    </row>
    <row r="7321" spans="1:2" ht="12.95" customHeight="1" x14ac:dyDescent="0.2">
      <c r="A7321" s="9">
        <f t="shared" si="9"/>
        <v>42746</v>
      </c>
      <c r="B7321" s="21">
        <v>7.5695899999999998</v>
      </c>
    </row>
    <row r="7322" spans="1:2" ht="12.95" customHeight="1" x14ac:dyDescent="0.2">
      <c r="A7322" s="9">
        <f t="shared" si="9"/>
        <v>42747</v>
      </c>
      <c r="B7322" s="21">
        <v>7.5623800000000001</v>
      </c>
    </row>
    <row r="7323" spans="1:2" ht="12.95" customHeight="1" x14ac:dyDescent="0.2">
      <c r="A7323" s="9">
        <f t="shared" si="9"/>
        <v>42748</v>
      </c>
      <c r="B7323" s="21">
        <v>7.5560400000000003</v>
      </c>
    </row>
    <row r="7324" spans="1:2" ht="12.95" customHeight="1" x14ac:dyDescent="0.2">
      <c r="A7324" s="9">
        <f t="shared" si="9"/>
        <v>42749</v>
      </c>
      <c r="B7324" s="21">
        <v>7.5437089999999998</v>
      </c>
    </row>
    <row r="7325" spans="1:2" ht="12.95" customHeight="1" x14ac:dyDescent="0.2">
      <c r="A7325" s="9">
        <f t="shared" si="9"/>
        <v>42750</v>
      </c>
      <c r="B7325" s="21">
        <v>7.5437089999999998</v>
      </c>
    </row>
    <row r="7326" spans="1:2" ht="12.95" customHeight="1" x14ac:dyDescent="0.2">
      <c r="A7326" s="9">
        <f t="shared" si="9"/>
        <v>42751</v>
      </c>
      <c r="B7326" s="21">
        <v>7.5437089999999998</v>
      </c>
    </row>
    <row r="7327" spans="1:2" ht="12.95" customHeight="1" x14ac:dyDescent="0.2">
      <c r="A7327" s="9">
        <f t="shared" si="9"/>
        <v>42752</v>
      </c>
      <c r="B7327" s="21">
        <v>7.5314230000000002</v>
      </c>
    </row>
    <row r="7328" spans="1:2" ht="12.95" customHeight="1" x14ac:dyDescent="0.2">
      <c r="A7328" s="9">
        <f t="shared" si="9"/>
        <v>42753</v>
      </c>
      <c r="B7328" s="21">
        <v>7.5296719999999997</v>
      </c>
    </row>
    <row r="7329" spans="1:2" ht="12.95" customHeight="1" x14ac:dyDescent="0.2">
      <c r="A7329" s="9">
        <f t="shared" si="9"/>
        <v>42754</v>
      </c>
      <c r="B7329" s="21">
        <v>7.5287649999999999</v>
      </c>
    </row>
    <row r="7330" spans="1:2" ht="12.95" customHeight="1" x14ac:dyDescent="0.2">
      <c r="A7330" s="9">
        <f t="shared" si="9"/>
        <v>42755</v>
      </c>
      <c r="B7330" s="21">
        <v>7.5311700000000004</v>
      </c>
    </row>
    <row r="7331" spans="1:2" ht="12.95" customHeight="1" x14ac:dyDescent="0.2">
      <c r="A7331" s="9">
        <f t="shared" si="9"/>
        <v>42756</v>
      </c>
      <c r="B7331" s="21">
        <v>7.5219630000000004</v>
      </c>
    </row>
    <row r="7332" spans="1:2" ht="12.95" customHeight="1" x14ac:dyDescent="0.2">
      <c r="A7332" s="9">
        <f t="shared" si="9"/>
        <v>42757</v>
      </c>
      <c r="B7332" s="21">
        <v>7.5219630000000004</v>
      </c>
    </row>
    <row r="7333" spans="1:2" ht="12.95" customHeight="1" x14ac:dyDescent="0.2">
      <c r="A7333" s="9">
        <f t="shared" si="9"/>
        <v>42758</v>
      </c>
      <c r="B7333" s="21">
        <v>7.5219630000000004</v>
      </c>
    </row>
    <row r="7334" spans="1:2" ht="12.95" customHeight="1" x14ac:dyDescent="0.2">
      <c r="A7334" s="9">
        <f t="shared" si="9"/>
        <v>42759</v>
      </c>
      <c r="B7334" s="21">
        <v>7.5146430000000004</v>
      </c>
    </row>
    <row r="7335" spans="1:2" ht="12.95" customHeight="1" x14ac:dyDescent="0.2">
      <c r="A7335" s="9">
        <f t="shared" si="9"/>
        <v>42760</v>
      </c>
      <c r="B7335" s="21">
        <v>7.513115</v>
      </c>
    </row>
    <row r="7336" spans="1:2" ht="12.95" customHeight="1" x14ac:dyDescent="0.2">
      <c r="A7336" s="9">
        <f t="shared" si="9"/>
        <v>42761</v>
      </c>
      <c r="B7336" s="21">
        <v>7.5048339999999998</v>
      </c>
    </row>
    <row r="7337" spans="1:2" ht="12.95" customHeight="1" x14ac:dyDescent="0.2">
      <c r="A7337" s="9">
        <f t="shared" si="9"/>
        <v>42762</v>
      </c>
      <c r="B7337" s="21">
        <v>7.4971220000000001</v>
      </c>
    </row>
    <row r="7338" spans="1:2" ht="12.95" customHeight="1" x14ac:dyDescent="0.2">
      <c r="A7338" s="9">
        <f t="shared" si="9"/>
        <v>42763</v>
      </c>
      <c r="B7338" s="21">
        <v>7.4838750000000003</v>
      </c>
    </row>
    <row r="7339" spans="1:2" ht="12.95" customHeight="1" x14ac:dyDescent="0.2">
      <c r="A7339" s="9">
        <f t="shared" si="9"/>
        <v>42764</v>
      </c>
      <c r="B7339" s="21">
        <v>7.4838750000000003</v>
      </c>
    </row>
    <row r="7340" spans="1:2" ht="12.95" customHeight="1" x14ac:dyDescent="0.2">
      <c r="A7340" s="9">
        <f t="shared" si="9"/>
        <v>42765</v>
      </c>
      <c r="B7340" s="21">
        <v>7.4838750000000003</v>
      </c>
    </row>
    <row r="7341" spans="1:2" ht="12.95" customHeight="1" x14ac:dyDescent="0.2">
      <c r="A7341" s="9">
        <f t="shared" si="9"/>
        <v>42766</v>
      </c>
      <c r="B7341" s="21">
        <v>7.4843440000000001</v>
      </c>
    </row>
    <row r="7342" spans="1:2" ht="12.95" customHeight="1" x14ac:dyDescent="0.2">
      <c r="A7342" s="9">
        <f t="shared" si="9"/>
        <v>42767</v>
      </c>
      <c r="B7342" s="21">
        <v>7.4729989999999997</v>
      </c>
    </row>
    <row r="7343" spans="1:2" ht="12.95" customHeight="1" x14ac:dyDescent="0.2">
      <c r="A7343" s="9">
        <f t="shared" si="9"/>
        <v>42768</v>
      </c>
      <c r="B7343" s="21">
        <v>7.4796279999999999</v>
      </c>
    </row>
    <row r="7344" spans="1:2" ht="12.95" customHeight="1" x14ac:dyDescent="0.2">
      <c r="A7344" s="9">
        <f t="shared" si="9"/>
        <v>42769</v>
      </c>
      <c r="B7344" s="21">
        <v>7.4681280000000001</v>
      </c>
    </row>
    <row r="7345" spans="1:2" ht="12.95" customHeight="1" x14ac:dyDescent="0.2">
      <c r="A7345" s="9">
        <f t="shared" si="9"/>
        <v>42770</v>
      </c>
      <c r="B7345" s="21">
        <v>7.452134</v>
      </c>
    </row>
    <row r="7346" spans="1:2" ht="12.95" customHeight="1" x14ac:dyDescent="0.2">
      <c r="A7346" s="9">
        <f t="shared" si="9"/>
        <v>42771</v>
      </c>
      <c r="B7346" s="21">
        <v>7.452134</v>
      </c>
    </row>
    <row r="7347" spans="1:2" ht="12.95" customHeight="1" x14ac:dyDescent="0.2">
      <c r="A7347" s="9">
        <f t="shared" si="9"/>
        <v>42772</v>
      </c>
      <c r="B7347" s="21">
        <v>7.452134</v>
      </c>
    </row>
    <row r="7348" spans="1:2" ht="12.95" customHeight="1" x14ac:dyDescent="0.2">
      <c r="A7348" s="9">
        <f t="shared" si="9"/>
        <v>42773</v>
      </c>
      <c r="B7348" s="21">
        <v>7.4363929999999998</v>
      </c>
    </row>
    <row r="7349" spans="1:2" ht="12.95" customHeight="1" x14ac:dyDescent="0.2">
      <c r="A7349" s="9">
        <f t="shared" si="9"/>
        <v>42774</v>
      </c>
      <c r="B7349" s="21">
        <v>7.4476430000000002</v>
      </c>
    </row>
    <row r="7350" spans="1:2" ht="12.95" customHeight="1" x14ac:dyDescent="0.2">
      <c r="A7350" s="9">
        <f t="shared" si="9"/>
        <v>42775</v>
      </c>
      <c r="B7350" s="21">
        <v>7.4448790000000002</v>
      </c>
    </row>
    <row r="7351" spans="1:2" ht="12.95" customHeight="1" x14ac:dyDescent="0.2">
      <c r="A7351" s="9">
        <f t="shared" si="9"/>
        <v>42776</v>
      </c>
      <c r="B7351" s="21">
        <v>7.4421889999999999</v>
      </c>
    </row>
    <row r="7352" spans="1:2" ht="12.95" customHeight="1" x14ac:dyDescent="0.2">
      <c r="A7352" s="9">
        <f t="shared" ref="A7352:A7415" si="10">A7351+1</f>
        <v>42777</v>
      </c>
      <c r="B7352" s="21">
        <v>7.4673790000000002</v>
      </c>
    </row>
    <row r="7353" spans="1:2" ht="12.95" customHeight="1" x14ac:dyDescent="0.2">
      <c r="A7353" s="9">
        <f t="shared" si="10"/>
        <v>42778</v>
      </c>
      <c r="B7353" s="21">
        <v>7.4673790000000002</v>
      </c>
    </row>
    <row r="7354" spans="1:2" ht="12.95" customHeight="1" x14ac:dyDescent="0.2">
      <c r="A7354" s="9">
        <f t="shared" si="10"/>
        <v>42779</v>
      </c>
      <c r="B7354" s="21">
        <v>7.4673790000000002</v>
      </c>
    </row>
    <row r="7355" spans="1:2" ht="12.95" customHeight="1" x14ac:dyDescent="0.2">
      <c r="A7355" s="9">
        <f t="shared" si="10"/>
        <v>42780</v>
      </c>
      <c r="B7355" s="21">
        <v>7.4620959999999998</v>
      </c>
    </row>
    <row r="7356" spans="1:2" ht="12.95" customHeight="1" x14ac:dyDescent="0.2">
      <c r="A7356" s="9">
        <f t="shared" si="10"/>
        <v>42781</v>
      </c>
      <c r="B7356" s="21">
        <v>7.4491579999999997</v>
      </c>
    </row>
    <row r="7357" spans="1:2" ht="12.95" customHeight="1" x14ac:dyDescent="0.2">
      <c r="A7357" s="9">
        <f t="shared" si="10"/>
        <v>42782</v>
      </c>
      <c r="B7357" s="21">
        <v>7.4485130000000002</v>
      </c>
    </row>
    <row r="7358" spans="1:2" ht="12.95" customHeight="1" x14ac:dyDescent="0.2">
      <c r="A7358" s="9">
        <f t="shared" si="10"/>
        <v>42783</v>
      </c>
      <c r="B7358" s="21">
        <v>7.4554989999999997</v>
      </c>
    </row>
    <row r="7359" spans="1:2" ht="12.95" customHeight="1" x14ac:dyDescent="0.2">
      <c r="A7359" s="9">
        <f t="shared" si="10"/>
        <v>42784</v>
      </c>
      <c r="B7359" s="21">
        <v>7.4503159999999999</v>
      </c>
    </row>
    <row r="7360" spans="1:2" ht="12.95" customHeight="1" x14ac:dyDescent="0.2">
      <c r="A7360" s="9">
        <f t="shared" si="10"/>
        <v>42785</v>
      </c>
      <c r="B7360" s="21">
        <v>7.4503159999999999</v>
      </c>
    </row>
    <row r="7361" spans="1:2" ht="12.95" customHeight="1" x14ac:dyDescent="0.2">
      <c r="A7361" s="9">
        <f t="shared" si="10"/>
        <v>42786</v>
      </c>
      <c r="B7361" s="21">
        <v>7.4503159999999999</v>
      </c>
    </row>
    <row r="7362" spans="1:2" ht="12.95" customHeight="1" x14ac:dyDescent="0.2">
      <c r="A7362" s="9">
        <f t="shared" si="10"/>
        <v>42787</v>
      </c>
      <c r="B7362" s="21">
        <v>7.4441949999999997</v>
      </c>
    </row>
    <row r="7363" spans="1:2" ht="12.95" customHeight="1" x14ac:dyDescent="0.2">
      <c r="A7363" s="9">
        <f t="shared" si="10"/>
        <v>42788</v>
      </c>
      <c r="B7363" s="21">
        <v>7.4406929999999996</v>
      </c>
    </row>
    <row r="7364" spans="1:2" ht="12.95" customHeight="1" x14ac:dyDescent="0.2">
      <c r="A7364" s="9">
        <f t="shared" si="10"/>
        <v>42789</v>
      </c>
      <c r="B7364" s="21">
        <v>7.4434209999999998</v>
      </c>
    </row>
    <row r="7365" spans="1:2" ht="12.95" customHeight="1" x14ac:dyDescent="0.2">
      <c r="A7365" s="9">
        <f t="shared" si="10"/>
        <v>42790</v>
      </c>
      <c r="B7365" s="21">
        <v>7.4446839999999996</v>
      </c>
    </row>
    <row r="7366" spans="1:2" ht="12.95" customHeight="1" x14ac:dyDescent="0.2">
      <c r="A7366" s="9">
        <f t="shared" si="10"/>
        <v>42791</v>
      </c>
      <c r="B7366" s="21">
        <v>7.4357620000000004</v>
      </c>
    </row>
    <row r="7367" spans="1:2" ht="12.95" customHeight="1" x14ac:dyDescent="0.2">
      <c r="A7367" s="9">
        <f t="shared" si="10"/>
        <v>42792</v>
      </c>
      <c r="B7367" s="21">
        <v>7.4357620000000004</v>
      </c>
    </row>
    <row r="7368" spans="1:2" ht="12.95" customHeight="1" x14ac:dyDescent="0.2">
      <c r="A7368" s="9">
        <f t="shared" si="10"/>
        <v>42793</v>
      </c>
      <c r="B7368" s="21">
        <v>7.4357620000000004</v>
      </c>
    </row>
    <row r="7369" spans="1:2" ht="12.95" customHeight="1" x14ac:dyDescent="0.2">
      <c r="A7369" s="9">
        <f t="shared" si="10"/>
        <v>42794</v>
      </c>
      <c r="B7369" s="21">
        <v>7.4286570000000003</v>
      </c>
    </row>
    <row r="7370" spans="1:2" ht="12.95" customHeight="1" x14ac:dyDescent="0.2">
      <c r="A7370" s="9">
        <f t="shared" si="10"/>
        <v>42795</v>
      </c>
      <c r="B7370" s="21">
        <v>7.427924</v>
      </c>
    </row>
    <row r="7371" spans="1:2" ht="12.95" customHeight="1" x14ac:dyDescent="0.2">
      <c r="A7371" s="9">
        <f t="shared" si="10"/>
        <v>42796</v>
      </c>
      <c r="B7371" s="21">
        <v>7.4345340000000002</v>
      </c>
    </row>
    <row r="7372" spans="1:2" ht="12.95" customHeight="1" x14ac:dyDescent="0.2">
      <c r="A7372" s="9">
        <f t="shared" si="10"/>
        <v>42797</v>
      </c>
      <c r="B7372" s="21">
        <v>7.4236800000000001</v>
      </c>
    </row>
    <row r="7373" spans="1:2" ht="12.95" customHeight="1" x14ac:dyDescent="0.2">
      <c r="A7373" s="9">
        <f t="shared" si="10"/>
        <v>42798</v>
      </c>
      <c r="B7373" s="21">
        <v>7.4179890000000004</v>
      </c>
    </row>
    <row r="7374" spans="1:2" ht="12.95" customHeight="1" x14ac:dyDescent="0.2">
      <c r="A7374" s="9">
        <f t="shared" si="10"/>
        <v>42799</v>
      </c>
      <c r="B7374" s="21">
        <v>7.4179890000000004</v>
      </c>
    </row>
    <row r="7375" spans="1:2" ht="12.95" customHeight="1" x14ac:dyDescent="0.2">
      <c r="A7375" s="9">
        <f t="shared" si="10"/>
        <v>42800</v>
      </c>
      <c r="B7375" s="21">
        <v>7.4179890000000004</v>
      </c>
    </row>
    <row r="7376" spans="1:2" ht="12.95" customHeight="1" x14ac:dyDescent="0.2">
      <c r="A7376" s="9">
        <f t="shared" si="10"/>
        <v>42801</v>
      </c>
      <c r="B7376" s="21">
        <v>7.4171649999999998</v>
      </c>
    </row>
    <row r="7377" spans="1:2" ht="12.95" customHeight="1" x14ac:dyDescent="0.2">
      <c r="A7377" s="9">
        <f t="shared" si="10"/>
        <v>42802</v>
      </c>
      <c r="B7377" s="21">
        <v>7.4111779999999996</v>
      </c>
    </row>
    <row r="7378" spans="1:2" ht="12.95" customHeight="1" x14ac:dyDescent="0.2">
      <c r="A7378" s="9">
        <f t="shared" si="10"/>
        <v>42803</v>
      </c>
      <c r="B7378" s="21">
        <v>7.4064030000000001</v>
      </c>
    </row>
    <row r="7379" spans="1:2" ht="12.95" customHeight="1" x14ac:dyDescent="0.2">
      <c r="A7379" s="9">
        <f t="shared" si="10"/>
        <v>42804</v>
      </c>
      <c r="B7379" s="21">
        <v>7.411289</v>
      </c>
    </row>
    <row r="7380" spans="1:2" ht="12.95" customHeight="1" x14ac:dyDescent="0.2">
      <c r="A7380" s="9">
        <f t="shared" si="10"/>
        <v>42805</v>
      </c>
      <c r="B7380" s="21">
        <v>7.426018</v>
      </c>
    </row>
    <row r="7381" spans="1:2" ht="12.95" customHeight="1" x14ac:dyDescent="0.2">
      <c r="A7381" s="9">
        <f t="shared" si="10"/>
        <v>42806</v>
      </c>
      <c r="B7381" s="21">
        <v>7.426018</v>
      </c>
    </row>
    <row r="7382" spans="1:2" ht="12.95" customHeight="1" x14ac:dyDescent="0.2">
      <c r="A7382" s="9">
        <f t="shared" si="10"/>
        <v>42807</v>
      </c>
      <c r="B7382" s="21">
        <v>7.426018</v>
      </c>
    </row>
    <row r="7383" spans="1:2" ht="12.95" customHeight="1" x14ac:dyDescent="0.2">
      <c r="A7383" s="9">
        <f t="shared" si="10"/>
        <v>42808</v>
      </c>
      <c r="B7383" s="21">
        <v>7.4282510000000004</v>
      </c>
    </row>
    <row r="7384" spans="1:2" ht="12.95" customHeight="1" x14ac:dyDescent="0.2">
      <c r="A7384" s="9">
        <f t="shared" si="10"/>
        <v>42809</v>
      </c>
      <c r="B7384" s="21">
        <v>7.4258050000000004</v>
      </c>
    </row>
    <row r="7385" spans="1:2" ht="12.95" customHeight="1" x14ac:dyDescent="0.2">
      <c r="A7385" s="9">
        <f t="shared" si="10"/>
        <v>42810</v>
      </c>
      <c r="B7385" s="21">
        <v>7.4292619999999996</v>
      </c>
    </row>
    <row r="7386" spans="1:2" ht="12.95" customHeight="1" x14ac:dyDescent="0.2">
      <c r="A7386" s="9">
        <f t="shared" si="10"/>
        <v>42811</v>
      </c>
      <c r="B7386" s="21">
        <v>7.4225919999999999</v>
      </c>
    </row>
    <row r="7387" spans="1:2" ht="12.95" customHeight="1" x14ac:dyDescent="0.2">
      <c r="A7387" s="9">
        <f t="shared" si="10"/>
        <v>42812</v>
      </c>
      <c r="B7387" s="21">
        <v>7.424175</v>
      </c>
    </row>
    <row r="7388" spans="1:2" ht="12.95" customHeight="1" x14ac:dyDescent="0.2">
      <c r="A7388" s="9">
        <f t="shared" si="10"/>
        <v>42813</v>
      </c>
      <c r="B7388" s="21">
        <v>7.424175</v>
      </c>
    </row>
    <row r="7389" spans="1:2" ht="12.95" customHeight="1" x14ac:dyDescent="0.2">
      <c r="A7389" s="9">
        <f t="shared" si="10"/>
        <v>42814</v>
      </c>
      <c r="B7389" s="21">
        <v>7.424175</v>
      </c>
    </row>
    <row r="7390" spans="1:2" ht="12.95" customHeight="1" x14ac:dyDescent="0.2">
      <c r="A7390" s="9">
        <f t="shared" si="10"/>
        <v>42815</v>
      </c>
      <c r="B7390" s="21">
        <v>7.4094660000000001</v>
      </c>
    </row>
    <row r="7391" spans="1:2" ht="12.95" customHeight="1" x14ac:dyDescent="0.2">
      <c r="A7391" s="9">
        <f t="shared" si="10"/>
        <v>42816</v>
      </c>
      <c r="B7391" s="21">
        <v>7.4051039999999997</v>
      </c>
    </row>
    <row r="7392" spans="1:2" ht="12.95" customHeight="1" x14ac:dyDescent="0.2">
      <c r="A7392" s="9">
        <f t="shared" si="10"/>
        <v>42817</v>
      </c>
      <c r="B7392" s="21">
        <v>7.4037930000000003</v>
      </c>
    </row>
    <row r="7393" spans="1:2" ht="12.95" customHeight="1" x14ac:dyDescent="0.2">
      <c r="A7393" s="9">
        <f t="shared" si="10"/>
        <v>42818</v>
      </c>
      <c r="B7393" s="21">
        <v>7.4059600000000003</v>
      </c>
    </row>
    <row r="7394" spans="1:2" ht="12.95" customHeight="1" x14ac:dyDescent="0.2">
      <c r="A7394" s="9">
        <f t="shared" si="10"/>
        <v>42819</v>
      </c>
      <c r="B7394" s="21">
        <v>7.4108049999999999</v>
      </c>
    </row>
    <row r="7395" spans="1:2" ht="12.95" customHeight="1" x14ac:dyDescent="0.2">
      <c r="A7395" s="9">
        <f t="shared" si="10"/>
        <v>42820</v>
      </c>
      <c r="B7395" s="21">
        <v>7.4108049999999999</v>
      </c>
    </row>
    <row r="7396" spans="1:2" ht="12.95" customHeight="1" x14ac:dyDescent="0.2">
      <c r="A7396" s="9">
        <f t="shared" si="10"/>
        <v>42821</v>
      </c>
      <c r="B7396" s="21">
        <v>7.4108049999999999</v>
      </c>
    </row>
    <row r="7397" spans="1:2" ht="12.95" customHeight="1" x14ac:dyDescent="0.2">
      <c r="A7397" s="9">
        <f t="shared" si="10"/>
        <v>42822</v>
      </c>
      <c r="B7397" s="21">
        <v>7.4139980000000003</v>
      </c>
    </row>
    <row r="7398" spans="1:2" ht="12.95" customHeight="1" x14ac:dyDescent="0.2">
      <c r="A7398" s="9">
        <f t="shared" si="10"/>
        <v>42823</v>
      </c>
      <c r="B7398" s="21">
        <v>7.4311109999999996</v>
      </c>
    </row>
    <row r="7399" spans="1:2" ht="12.95" customHeight="1" x14ac:dyDescent="0.2">
      <c r="A7399" s="9">
        <f t="shared" si="10"/>
        <v>42824</v>
      </c>
      <c r="B7399" s="21">
        <v>7.4284429999999997</v>
      </c>
    </row>
    <row r="7400" spans="1:2" ht="12.95" customHeight="1" x14ac:dyDescent="0.2">
      <c r="A7400" s="9">
        <f t="shared" si="10"/>
        <v>42825</v>
      </c>
      <c r="B7400" s="21">
        <v>7.4383900000000001</v>
      </c>
    </row>
    <row r="7401" spans="1:2" ht="12.95" customHeight="1" x14ac:dyDescent="0.2">
      <c r="A7401" s="9">
        <f t="shared" si="10"/>
        <v>42826</v>
      </c>
      <c r="B7401" s="21">
        <v>7.4451049999999999</v>
      </c>
    </row>
    <row r="7402" spans="1:2" ht="12.95" customHeight="1" x14ac:dyDescent="0.2">
      <c r="A7402" s="9">
        <f t="shared" si="10"/>
        <v>42827</v>
      </c>
      <c r="B7402" s="21">
        <v>7.4451049999999999</v>
      </c>
    </row>
    <row r="7403" spans="1:2" ht="12.95" customHeight="1" x14ac:dyDescent="0.2">
      <c r="A7403" s="9">
        <f t="shared" si="10"/>
        <v>42828</v>
      </c>
      <c r="B7403" s="21">
        <v>7.4451049999999999</v>
      </c>
    </row>
    <row r="7404" spans="1:2" ht="12.95" customHeight="1" x14ac:dyDescent="0.2">
      <c r="A7404" s="9">
        <f t="shared" si="10"/>
        <v>42829</v>
      </c>
      <c r="B7404" s="21">
        <v>7.4357680000000004</v>
      </c>
    </row>
    <row r="7405" spans="1:2" ht="12.95" customHeight="1" x14ac:dyDescent="0.2">
      <c r="A7405" s="9">
        <f t="shared" si="10"/>
        <v>42830</v>
      </c>
      <c r="B7405" s="21">
        <v>7.4309029999999998</v>
      </c>
    </row>
    <row r="7406" spans="1:2" ht="12.95" customHeight="1" x14ac:dyDescent="0.2">
      <c r="A7406" s="9">
        <f t="shared" si="10"/>
        <v>42831</v>
      </c>
      <c r="B7406" s="21">
        <v>7.427486</v>
      </c>
    </row>
    <row r="7407" spans="1:2" ht="12.95" customHeight="1" x14ac:dyDescent="0.2">
      <c r="A7407" s="9">
        <f t="shared" si="10"/>
        <v>42832</v>
      </c>
      <c r="B7407" s="21">
        <v>7.4491069999999997</v>
      </c>
    </row>
    <row r="7408" spans="1:2" ht="12.95" customHeight="1" x14ac:dyDescent="0.2">
      <c r="A7408" s="9">
        <f t="shared" si="10"/>
        <v>42833</v>
      </c>
      <c r="B7408" s="21">
        <v>7.458583</v>
      </c>
    </row>
    <row r="7409" spans="1:2" ht="12.95" customHeight="1" x14ac:dyDescent="0.2">
      <c r="A7409" s="9">
        <f t="shared" si="10"/>
        <v>42834</v>
      </c>
      <c r="B7409" s="21">
        <v>7.458583</v>
      </c>
    </row>
    <row r="7410" spans="1:2" ht="12.95" customHeight="1" x14ac:dyDescent="0.2">
      <c r="A7410" s="9">
        <f t="shared" si="10"/>
        <v>42835</v>
      </c>
      <c r="B7410" s="21">
        <v>7.458583</v>
      </c>
    </row>
    <row r="7411" spans="1:2" ht="12.95" customHeight="1" x14ac:dyDescent="0.2">
      <c r="A7411" s="9">
        <f t="shared" si="10"/>
        <v>42836</v>
      </c>
      <c r="B7411" s="21">
        <v>7.4416169999999999</v>
      </c>
    </row>
    <row r="7412" spans="1:2" ht="12.95" customHeight="1" x14ac:dyDescent="0.2">
      <c r="A7412" s="9">
        <f t="shared" si="10"/>
        <v>42837</v>
      </c>
      <c r="B7412" s="21">
        <v>7.4350100000000001</v>
      </c>
    </row>
    <row r="7413" spans="1:2" ht="12.95" customHeight="1" x14ac:dyDescent="0.2">
      <c r="A7413" s="9">
        <f t="shared" si="10"/>
        <v>42838</v>
      </c>
      <c r="B7413" s="21">
        <v>7.4224779999999999</v>
      </c>
    </row>
    <row r="7414" spans="1:2" ht="12.95" customHeight="1" x14ac:dyDescent="0.2">
      <c r="A7414" s="9">
        <f t="shared" si="10"/>
        <v>42839</v>
      </c>
      <c r="B7414" s="21">
        <v>7.4332399999999996</v>
      </c>
    </row>
    <row r="7415" spans="1:2" ht="12.95" customHeight="1" x14ac:dyDescent="0.2">
      <c r="A7415" s="9">
        <f t="shared" si="10"/>
        <v>42840</v>
      </c>
      <c r="B7415" s="21">
        <v>7.4308110000000003</v>
      </c>
    </row>
    <row r="7416" spans="1:2" ht="12.95" customHeight="1" x14ac:dyDescent="0.2">
      <c r="A7416" s="9">
        <f t="shared" ref="A7416:A7479" si="11">A7415+1</f>
        <v>42841</v>
      </c>
      <c r="B7416" s="21">
        <v>7.4308110000000003</v>
      </c>
    </row>
    <row r="7417" spans="1:2" ht="12.95" customHeight="1" x14ac:dyDescent="0.2">
      <c r="A7417" s="9">
        <f t="shared" si="11"/>
        <v>42842</v>
      </c>
      <c r="B7417" s="21">
        <v>7.4308110000000003</v>
      </c>
    </row>
    <row r="7418" spans="1:2" ht="12.95" customHeight="1" x14ac:dyDescent="0.2">
      <c r="A7418" s="9">
        <f t="shared" si="11"/>
        <v>42843</v>
      </c>
      <c r="B7418" s="21">
        <v>7.4308110000000003</v>
      </c>
    </row>
    <row r="7419" spans="1:2" ht="12.95" customHeight="1" x14ac:dyDescent="0.2">
      <c r="A7419" s="9">
        <f t="shared" si="11"/>
        <v>42844</v>
      </c>
      <c r="B7419" s="21">
        <v>7.4211200000000002</v>
      </c>
    </row>
    <row r="7420" spans="1:2" ht="12.95" customHeight="1" x14ac:dyDescent="0.2">
      <c r="A7420" s="9">
        <f t="shared" si="11"/>
        <v>42845</v>
      </c>
      <c r="B7420" s="21">
        <v>7.4321339999999996</v>
      </c>
    </row>
    <row r="7421" spans="1:2" ht="12.95" customHeight="1" x14ac:dyDescent="0.2">
      <c r="A7421" s="9">
        <f t="shared" si="11"/>
        <v>42846</v>
      </c>
      <c r="B7421" s="21">
        <v>7.4447070000000002</v>
      </c>
    </row>
    <row r="7422" spans="1:2" ht="12.95" customHeight="1" x14ac:dyDescent="0.2">
      <c r="A7422" s="9">
        <f t="shared" si="11"/>
        <v>42847</v>
      </c>
      <c r="B7422" s="21">
        <v>7.4482379999999999</v>
      </c>
    </row>
    <row r="7423" spans="1:2" ht="12.95" customHeight="1" x14ac:dyDescent="0.2">
      <c r="A7423" s="9">
        <f t="shared" si="11"/>
        <v>42848</v>
      </c>
      <c r="B7423" s="21">
        <v>7.4482379999999999</v>
      </c>
    </row>
    <row r="7424" spans="1:2" ht="12.95" customHeight="1" x14ac:dyDescent="0.2">
      <c r="A7424" s="9">
        <f t="shared" si="11"/>
        <v>42849</v>
      </c>
      <c r="B7424" s="21">
        <v>7.4482379999999999</v>
      </c>
    </row>
    <row r="7425" spans="1:2" ht="12.95" customHeight="1" x14ac:dyDescent="0.2">
      <c r="A7425" s="9">
        <f t="shared" si="11"/>
        <v>42850</v>
      </c>
      <c r="B7425" s="21">
        <v>7.4502509999999997</v>
      </c>
    </row>
    <row r="7426" spans="1:2" ht="12.95" customHeight="1" x14ac:dyDescent="0.2">
      <c r="A7426" s="9">
        <f t="shared" si="11"/>
        <v>42851</v>
      </c>
      <c r="B7426" s="21">
        <v>7.4592859999999996</v>
      </c>
    </row>
    <row r="7427" spans="1:2" ht="12.95" customHeight="1" x14ac:dyDescent="0.2">
      <c r="A7427" s="9">
        <f t="shared" si="11"/>
        <v>42852</v>
      </c>
      <c r="B7427" s="21">
        <v>7.4540090000000001</v>
      </c>
    </row>
    <row r="7428" spans="1:2" ht="12.95" customHeight="1" x14ac:dyDescent="0.2">
      <c r="A7428" s="9">
        <f t="shared" si="11"/>
        <v>42853</v>
      </c>
      <c r="B7428" s="21">
        <v>7.4622950000000001</v>
      </c>
    </row>
    <row r="7429" spans="1:2" ht="12.95" customHeight="1" x14ac:dyDescent="0.2">
      <c r="A7429" s="9">
        <f t="shared" si="11"/>
        <v>42854</v>
      </c>
      <c r="B7429" s="21">
        <v>7.4702630000000001</v>
      </c>
    </row>
    <row r="7430" spans="1:2" ht="12.95" customHeight="1" x14ac:dyDescent="0.2">
      <c r="A7430" s="9">
        <f t="shared" si="11"/>
        <v>42855</v>
      </c>
      <c r="B7430" s="21">
        <v>7.4702630000000001</v>
      </c>
    </row>
    <row r="7431" spans="1:2" ht="12.95" customHeight="1" x14ac:dyDescent="0.2">
      <c r="A7431" s="9">
        <f t="shared" si="11"/>
        <v>42856</v>
      </c>
      <c r="B7431" s="21">
        <v>7.4702630000000001</v>
      </c>
    </row>
    <row r="7432" spans="1:2" ht="12.95" customHeight="1" x14ac:dyDescent="0.2">
      <c r="A7432" s="9">
        <f t="shared" si="11"/>
        <v>42857</v>
      </c>
      <c r="B7432" s="21">
        <v>7.4702630000000001</v>
      </c>
    </row>
    <row r="7433" spans="1:2" ht="12.95" customHeight="1" x14ac:dyDescent="0.2">
      <c r="A7433" s="9">
        <f t="shared" si="11"/>
        <v>42858</v>
      </c>
      <c r="B7433" s="21">
        <v>7.4645989999999998</v>
      </c>
    </row>
    <row r="7434" spans="1:2" ht="12.95" customHeight="1" x14ac:dyDescent="0.2">
      <c r="A7434" s="9">
        <f t="shared" si="11"/>
        <v>42859</v>
      </c>
      <c r="B7434" s="21">
        <v>7.4591320000000003</v>
      </c>
    </row>
    <row r="7435" spans="1:2" ht="12.95" customHeight="1" x14ac:dyDescent="0.2">
      <c r="A7435" s="9">
        <f t="shared" si="11"/>
        <v>42860</v>
      </c>
      <c r="B7435" s="21">
        <v>7.4479110000000004</v>
      </c>
    </row>
    <row r="7436" spans="1:2" ht="12.95" customHeight="1" x14ac:dyDescent="0.2">
      <c r="A7436" s="9">
        <f t="shared" si="11"/>
        <v>42861</v>
      </c>
      <c r="B7436" s="21">
        <v>7.4439200000000003</v>
      </c>
    </row>
    <row r="7437" spans="1:2" ht="12.95" customHeight="1" x14ac:dyDescent="0.2">
      <c r="A7437" s="9">
        <f t="shared" si="11"/>
        <v>42862</v>
      </c>
      <c r="B7437" s="21">
        <v>7.4439200000000003</v>
      </c>
    </row>
    <row r="7438" spans="1:2" ht="12.95" customHeight="1" x14ac:dyDescent="0.2">
      <c r="A7438" s="9">
        <f t="shared" si="11"/>
        <v>42863</v>
      </c>
      <c r="B7438" s="21">
        <v>7.4439200000000003</v>
      </c>
    </row>
    <row r="7439" spans="1:2" ht="12.95" customHeight="1" x14ac:dyDescent="0.2">
      <c r="A7439" s="9">
        <f t="shared" si="11"/>
        <v>42864</v>
      </c>
      <c r="B7439" s="21">
        <v>7.4305250000000003</v>
      </c>
    </row>
    <row r="7440" spans="1:2" ht="12.95" customHeight="1" x14ac:dyDescent="0.2">
      <c r="A7440" s="9">
        <f t="shared" si="11"/>
        <v>42865</v>
      </c>
      <c r="B7440" s="21">
        <v>7.416747</v>
      </c>
    </row>
    <row r="7441" spans="1:2" ht="12.95" customHeight="1" x14ac:dyDescent="0.2">
      <c r="A7441" s="9">
        <f t="shared" si="11"/>
        <v>42866</v>
      </c>
      <c r="B7441" s="21">
        <v>7.42218</v>
      </c>
    </row>
    <row r="7442" spans="1:2" ht="12.95" customHeight="1" x14ac:dyDescent="0.2">
      <c r="A7442" s="9">
        <f t="shared" si="11"/>
        <v>42867</v>
      </c>
      <c r="B7442" s="21">
        <v>7.4157080000000004</v>
      </c>
    </row>
    <row r="7443" spans="1:2" ht="12.95" customHeight="1" x14ac:dyDescent="0.2">
      <c r="A7443" s="9">
        <f t="shared" si="11"/>
        <v>42868</v>
      </c>
      <c r="B7443" s="21">
        <v>7.4210520000000004</v>
      </c>
    </row>
    <row r="7444" spans="1:2" ht="12.95" customHeight="1" x14ac:dyDescent="0.2">
      <c r="A7444" s="9">
        <f t="shared" si="11"/>
        <v>42869</v>
      </c>
      <c r="B7444" s="21">
        <v>7.4210520000000004</v>
      </c>
    </row>
    <row r="7445" spans="1:2" ht="12.95" customHeight="1" x14ac:dyDescent="0.2">
      <c r="A7445" s="9">
        <f t="shared" si="11"/>
        <v>42870</v>
      </c>
      <c r="B7445" s="21">
        <v>7.4210520000000004</v>
      </c>
    </row>
    <row r="7446" spans="1:2" ht="12.95" customHeight="1" x14ac:dyDescent="0.2">
      <c r="A7446" s="9">
        <f t="shared" si="11"/>
        <v>42871</v>
      </c>
      <c r="B7446" s="21">
        <v>7.422504</v>
      </c>
    </row>
    <row r="7447" spans="1:2" ht="12.95" customHeight="1" x14ac:dyDescent="0.2">
      <c r="A7447" s="9">
        <f t="shared" si="11"/>
        <v>42872</v>
      </c>
      <c r="B7447" s="21">
        <v>7.4280220000000003</v>
      </c>
    </row>
    <row r="7448" spans="1:2" ht="12.95" customHeight="1" x14ac:dyDescent="0.2">
      <c r="A7448" s="9">
        <f t="shared" si="11"/>
        <v>42873</v>
      </c>
      <c r="B7448" s="21">
        <v>7.4269869999999996</v>
      </c>
    </row>
    <row r="7449" spans="1:2" ht="12.95" customHeight="1" x14ac:dyDescent="0.2">
      <c r="A7449" s="9">
        <f t="shared" si="11"/>
        <v>42874</v>
      </c>
      <c r="B7449" s="21">
        <v>7.4276140000000002</v>
      </c>
    </row>
    <row r="7450" spans="1:2" ht="12.95" customHeight="1" x14ac:dyDescent="0.2">
      <c r="A7450" s="9">
        <f t="shared" si="11"/>
        <v>42875</v>
      </c>
      <c r="B7450" s="21">
        <v>7.4477630000000001</v>
      </c>
    </row>
    <row r="7451" spans="1:2" ht="12.95" customHeight="1" x14ac:dyDescent="0.2">
      <c r="A7451" s="9">
        <f t="shared" si="11"/>
        <v>42876</v>
      </c>
      <c r="B7451" s="21">
        <v>7.4477630000000001</v>
      </c>
    </row>
    <row r="7452" spans="1:2" ht="12.95" customHeight="1" x14ac:dyDescent="0.2">
      <c r="A7452" s="9">
        <f t="shared" si="11"/>
        <v>42877</v>
      </c>
      <c r="B7452" s="21">
        <v>7.4477630000000001</v>
      </c>
    </row>
    <row r="7453" spans="1:2" ht="12.95" customHeight="1" x14ac:dyDescent="0.2">
      <c r="A7453" s="9">
        <f t="shared" si="11"/>
        <v>42878</v>
      </c>
      <c r="B7453" s="21">
        <v>7.4445350000000001</v>
      </c>
    </row>
    <row r="7454" spans="1:2" ht="12.95" customHeight="1" x14ac:dyDescent="0.2">
      <c r="A7454" s="9">
        <f t="shared" si="11"/>
        <v>42879</v>
      </c>
      <c r="B7454" s="21">
        <v>7.4305409999999998</v>
      </c>
    </row>
    <row r="7455" spans="1:2" ht="12.95" customHeight="1" x14ac:dyDescent="0.2">
      <c r="A7455" s="9">
        <f t="shared" si="11"/>
        <v>42880</v>
      </c>
      <c r="B7455" s="21">
        <v>7.429443</v>
      </c>
    </row>
    <row r="7456" spans="1:2" ht="12.95" customHeight="1" x14ac:dyDescent="0.2">
      <c r="A7456" s="9">
        <f t="shared" si="11"/>
        <v>42881</v>
      </c>
      <c r="B7456" s="21">
        <v>7.4232589999999998</v>
      </c>
    </row>
    <row r="7457" spans="1:2" ht="12.95" customHeight="1" x14ac:dyDescent="0.2">
      <c r="A7457" s="9">
        <f t="shared" si="11"/>
        <v>42882</v>
      </c>
      <c r="B7457" s="21">
        <v>7.4259209999999998</v>
      </c>
    </row>
    <row r="7458" spans="1:2" ht="12.95" customHeight="1" x14ac:dyDescent="0.2">
      <c r="A7458" s="9">
        <f t="shared" si="11"/>
        <v>42883</v>
      </c>
      <c r="B7458" s="21">
        <v>7.4259209999999998</v>
      </c>
    </row>
    <row r="7459" spans="1:2" ht="12.95" customHeight="1" x14ac:dyDescent="0.2">
      <c r="A7459" s="9">
        <f t="shared" si="11"/>
        <v>42884</v>
      </c>
      <c r="B7459" s="21">
        <v>7.4259209999999998</v>
      </c>
    </row>
    <row r="7460" spans="1:2" ht="12.95" customHeight="1" x14ac:dyDescent="0.2">
      <c r="A7460" s="9">
        <f t="shared" si="11"/>
        <v>42885</v>
      </c>
      <c r="B7460" s="21">
        <v>7.4239050000000004</v>
      </c>
    </row>
    <row r="7461" spans="1:2" ht="12.95" customHeight="1" x14ac:dyDescent="0.2">
      <c r="A7461" s="9">
        <f t="shared" si="11"/>
        <v>42886</v>
      </c>
      <c r="B7461" s="21">
        <v>7.4173980000000004</v>
      </c>
    </row>
    <row r="7462" spans="1:2" ht="12.95" customHeight="1" x14ac:dyDescent="0.2">
      <c r="A7462" s="9">
        <f t="shared" si="11"/>
        <v>42887</v>
      </c>
      <c r="B7462" s="21">
        <v>7.4123659999999996</v>
      </c>
    </row>
    <row r="7463" spans="1:2" ht="12.95" customHeight="1" x14ac:dyDescent="0.2">
      <c r="A7463" s="9">
        <f t="shared" si="11"/>
        <v>42888</v>
      </c>
      <c r="B7463" s="21">
        <v>7.4081900000000003</v>
      </c>
    </row>
    <row r="7464" spans="1:2" ht="12.95" customHeight="1" x14ac:dyDescent="0.2">
      <c r="A7464" s="9">
        <f t="shared" si="11"/>
        <v>42889</v>
      </c>
      <c r="B7464" s="21">
        <v>7.4109360000000004</v>
      </c>
    </row>
    <row r="7465" spans="1:2" ht="12.95" customHeight="1" x14ac:dyDescent="0.2">
      <c r="A7465" s="9">
        <f t="shared" si="11"/>
        <v>42890</v>
      </c>
      <c r="B7465" s="21">
        <v>7.4109360000000004</v>
      </c>
    </row>
    <row r="7466" spans="1:2" ht="12.95" customHeight="1" x14ac:dyDescent="0.2">
      <c r="A7466" s="9">
        <f t="shared" si="11"/>
        <v>42891</v>
      </c>
      <c r="B7466" s="21">
        <v>7.4109360000000004</v>
      </c>
    </row>
    <row r="7467" spans="1:2" ht="12.95" customHeight="1" x14ac:dyDescent="0.2">
      <c r="A7467" s="9">
        <f t="shared" si="11"/>
        <v>42892</v>
      </c>
      <c r="B7467" s="21">
        <v>7.4065440000000002</v>
      </c>
    </row>
    <row r="7468" spans="1:2" ht="12.95" customHeight="1" x14ac:dyDescent="0.2">
      <c r="A7468" s="9">
        <f t="shared" si="11"/>
        <v>42893</v>
      </c>
      <c r="B7468" s="21">
        <v>7.398752</v>
      </c>
    </row>
    <row r="7469" spans="1:2" ht="12.95" customHeight="1" x14ac:dyDescent="0.2">
      <c r="A7469" s="9">
        <f t="shared" si="11"/>
        <v>42894</v>
      </c>
      <c r="B7469" s="21">
        <v>7.4035080000000004</v>
      </c>
    </row>
    <row r="7470" spans="1:2" ht="12.95" customHeight="1" x14ac:dyDescent="0.2">
      <c r="A7470" s="9">
        <f t="shared" si="11"/>
        <v>42895</v>
      </c>
      <c r="B7470" s="21">
        <v>7.4050909999999996</v>
      </c>
    </row>
    <row r="7471" spans="1:2" ht="12.95" customHeight="1" x14ac:dyDescent="0.2">
      <c r="A7471" s="9">
        <f t="shared" si="11"/>
        <v>42896</v>
      </c>
      <c r="B7471" s="21">
        <v>7.4137180000000003</v>
      </c>
    </row>
    <row r="7472" spans="1:2" ht="12.95" customHeight="1" x14ac:dyDescent="0.2">
      <c r="A7472" s="9">
        <f t="shared" si="11"/>
        <v>42897</v>
      </c>
      <c r="B7472" s="21">
        <v>7.4137180000000003</v>
      </c>
    </row>
    <row r="7473" spans="1:2" ht="12.95" customHeight="1" x14ac:dyDescent="0.2">
      <c r="A7473" s="9">
        <f t="shared" si="11"/>
        <v>42898</v>
      </c>
      <c r="B7473" s="21">
        <v>7.4137180000000003</v>
      </c>
    </row>
    <row r="7474" spans="1:2" ht="12.95" customHeight="1" x14ac:dyDescent="0.2">
      <c r="A7474" s="9">
        <f t="shared" si="11"/>
        <v>42899</v>
      </c>
      <c r="B7474" s="21">
        <v>7.4082030000000003</v>
      </c>
    </row>
    <row r="7475" spans="1:2" ht="12.95" customHeight="1" x14ac:dyDescent="0.2">
      <c r="A7475" s="9">
        <f t="shared" si="11"/>
        <v>42900</v>
      </c>
      <c r="B7475" s="21">
        <v>7.4045269999999999</v>
      </c>
    </row>
    <row r="7476" spans="1:2" ht="12.95" customHeight="1" x14ac:dyDescent="0.2">
      <c r="A7476" s="9">
        <f t="shared" si="11"/>
        <v>42901</v>
      </c>
      <c r="B7476" s="21">
        <v>7.4049459999999998</v>
      </c>
    </row>
    <row r="7477" spans="1:2" ht="12.95" customHeight="1" x14ac:dyDescent="0.2">
      <c r="A7477" s="9">
        <f t="shared" si="11"/>
        <v>42902</v>
      </c>
      <c r="B7477" s="21">
        <v>7.4049459999999998</v>
      </c>
    </row>
    <row r="7478" spans="1:2" ht="12.95" customHeight="1" x14ac:dyDescent="0.2">
      <c r="A7478" s="9">
        <f t="shared" si="11"/>
        <v>42903</v>
      </c>
      <c r="B7478" s="21">
        <v>7.3977500000000003</v>
      </c>
    </row>
    <row r="7479" spans="1:2" ht="12.95" customHeight="1" x14ac:dyDescent="0.2">
      <c r="A7479" s="9">
        <f t="shared" si="11"/>
        <v>42904</v>
      </c>
      <c r="B7479" s="21">
        <v>7.3977500000000003</v>
      </c>
    </row>
    <row r="7480" spans="1:2" ht="12.95" customHeight="1" x14ac:dyDescent="0.2">
      <c r="A7480" s="9">
        <f t="shared" ref="A7480:A7543" si="12">A7479+1</f>
        <v>42905</v>
      </c>
      <c r="B7480" s="21">
        <v>7.3977500000000003</v>
      </c>
    </row>
    <row r="7481" spans="1:2" ht="12.95" customHeight="1" x14ac:dyDescent="0.2">
      <c r="A7481" s="9">
        <f t="shared" si="12"/>
        <v>42906</v>
      </c>
      <c r="B7481" s="21">
        <v>7.3893519999999997</v>
      </c>
    </row>
    <row r="7482" spans="1:2" ht="12.95" customHeight="1" x14ac:dyDescent="0.2">
      <c r="A7482" s="9">
        <f t="shared" si="12"/>
        <v>42907</v>
      </c>
      <c r="B7482" s="21">
        <v>7.4033949999999997</v>
      </c>
    </row>
    <row r="7483" spans="1:2" ht="12.95" customHeight="1" x14ac:dyDescent="0.2">
      <c r="A7483" s="9">
        <f t="shared" si="12"/>
        <v>42908</v>
      </c>
      <c r="B7483" s="21">
        <v>7.4091740000000001</v>
      </c>
    </row>
    <row r="7484" spans="1:2" ht="12.95" customHeight="1" x14ac:dyDescent="0.2">
      <c r="A7484" s="9">
        <f t="shared" si="12"/>
        <v>42909</v>
      </c>
      <c r="B7484" s="21">
        <v>7.4091740000000001</v>
      </c>
    </row>
    <row r="7485" spans="1:2" ht="12.95" customHeight="1" x14ac:dyDescent="0.2">
      <c r="A7485" s="9">
        <f t="shared" si="12"/>
        <v>42910</v>
      </c>
      <c r="B7485" s="21">
        <v>7.4132319999999998</v>
      </c>
    </row>
    <row r="7486" spans="1:2" ht="12.95" customHeight="1" x14ac:dyDescent="0.2">
      <c r="A7486" s="9">
        <f t="shared" si="12"/>
        <v>42911</v>
      </c>
      <c r="B7486" s="21">
        <v>7.4132319999999998</v>
      </c>
    </row>
    <row r="7487" spans="1:2" ht="12.95" customHeight="1" x14ac:dyDescent="0.2">
      <c r="A7487" s="9">
        <f t="shared" si="12"/>
        <v>42912</v>
      </c>
      <c r="B7487" s="21">
        <v>7.4132319999999998</v>
      </c>
    </row>
    <row r="7488" spans="1:2" ht="12.95" customHeight="1" x14ac:dyDescent="0.2">
      <c r="A7488" s="9">
        <f t="shared" si="12"/>
        <v>42913</v>
      </c>
      <c r="B7488" s="21">
        <v>7.405786</v>
      </c>
    </row>
    <row r="7489" spans="1:2" ht="12.95" customHeight="1" x14ac:dyDescent="0.2">
      <c r="A7489" s="9">
        <f t="shared" si="12"/>
        <v>42914</v>
      </c>
      <c r="B7489" s="21">
        <v>7.4054330000000004</v>
      </c>
    </row>
    <row r="7490" spans="1:2" ht="12.95" customHeight="1" x14ac:dyDescent="0.2">
      <c r="A7490" s="9">
        <f t="shared" si="12"/>
        <v>42915</v>
      </c>
      <c r="B7490" s="21">
        <v>7.4057909999999998</v>
      </c>
    </row>
    <row r="7491" spans="1:2" ht="12.95" customHeight="1" x14ac:dyDescent="0.2">
      <c r="A7491" s="9">
        <f t="shared" si="12"/>
        <v>42916</v>
      </c>
      <c r="B7491" s="21">
        <v>7.4066450000000001</v>
      </c>
    </row>
    <row r="7492" spans="1:2" ht="12.95" customHeight="1" x14ac:dyDescent="0.2">
      <c r="A7492" s="9">
        <f t="shared" si="12"/>
        <v>42917</v>
      </c>
      <c r="B7492" s="21">
        <v>7.4075490000000004</v>
      </c>
    </row>
    <row r="7493" spans="1:2" ht="12.95" customHeight="1" x14ac:dyDescent="0.2">
      <c r="A7493" s="9">
        <f t="shared" si="12"/>
        <v>42918</v>
      </c>
      <c r="B7493" s="21">
        <v>7.4075490000000004</v>
      </c>
    </row>
    <row r="7494" spans="1:2" ht="12.95" customHeight="1" x14ac:dyDescent="0.2">
      <c r="A7494" s="9">
        <f t="shared" si="12"/>
        <v>42919</v>
      </c>
      <c r="B7494" s="21">
        <v>7.4075490000000004</v>
      </c>
    </row>
    <row r="7495" spans="1:2" ht="12.95" customHeight="1" x14ac:dyDescent="0.2">
      <c r="A7495" s="9">
        <f t="shared" si="12"/>
        <v>42920</v>
      </c>
      <c r="B7495" s="21">
        <v>7.4058669999999998</v>
      </c>
    </row>
    <row r="7496" spans="1:2" ht="12.95" customHeight="1" x14ac:dyDescent="0.2">
      <c r="A7496" s="9">
        <f t="shared" si="12"/>
        <v>42921</v>
      </c>
      <c r="B7496" s="21">
        <v>7.4107459999999996</v>
      </c>
    </row>
    <row r="7497" spans="1:2" ht="12.95" customHeight="1" x14ac:dyDescent="0.2">
      <c r="A7497" s="9">
        <f t="shared" si="12"/>
        <v>42922</v>
      </c>
      <c r="B7497" s="21">
        <v>7.4150340000000003</v>
      </c>
    </row>
    <row r="7498" spans="1:2" ht="12.95" customHeight="1" x14ac:dyDescent="0.2">
      <c r="A7498" s="9">
        <f t="shared" si="12"/>
        <v>42923</v>
      </c>
      <c r="B7498" s="21">
        <v>7.4066850000000004</v>
      </c>
    </row>
    <row r="7499" spans="1:2" ht="12.95" customHeight="1" x14ac:dyDescent="0.2">
      <c r="A7499" s="9">
        <f t="shared" si="12"/>
        <v>42924</v>
      </c>
      <c r="B7499" s="21">
        <v>7.4030760000000004</v>
      </c>
    </row>
    <row r="7500" spans="1:2" ht="12.95" customHeight="1" x14ac:dyDescent="0.2">
      <c r="A7500" s="9">
        <f t="shared" si="12"/>
        <v>42925</v>
      </c>
      <c r="B7500" s="21">
        <v>7.4030760000000004</v>
      </c>
    </row>
    <row r="7501" spans="1:2" ht="12.95" customHeight="1" x14ac:dyDescent="0.2">
      <c r="A7501" s="9">
        <f t="shared" si="12"/>
        <v>42926</v>
      </c>
      <c r="B7501" s="21">
        <v>7.4030760000000004</v>
      </c>
    </row>
    <row r="7502" spans="1:2" ht="12.95" customHeight="1" x14ac:dyDescent="0.2">
      <c r="A7502" s="9">
        <f t="shared" si="12"/>
        <v>42927</v>
      </c>
      <c r="B7502" s="21">
        <v>7.4093960000000001</v>
      </c>
    </row>
    <row r="7503" spans="1:2" ht="12.95" customHeight="1" x14ac:dyDescent="0.2">
      <c r="A7503" s="9">
        <f t="shared" si="12"/>
        <v>42928</v>
      </c>
      <c r="B7503" s="21">
        <v>7.4000870000000001</v>
      </c>
    </row>
    <row r="7504" spans="1:2" ht="12.95" customHeight="1" x14ac:dyDescent="0.2">
      <c r="A7504" s="9">
        <f t="shared" si="12"/>
        <v>42929</v>
      </c>
      <c r="B7504" s="21">
        <v>7.401192</v>
      </c>
    </row>
    <row r="7505" spans="1:2" ht="12.95" customHeight="1" x14ac:dyDescent="0.2">
      <c r="A7505" s="9">
        <f t="shared" si="12"/>
        <v>42930</v>
      </c>
      <c r="B7505" s="21">
        <v>7.4081910000000004</v>
      </c>
    </row>
    <row r="7506" spans="1:2" ht="12.95" customHeight="1" x14ac:dyDescent="0.2">
      <c r="A7506" s="9">
        <f t="shared" si="12"/>
        <v>42931</v>
      </c>
      <c r="B7506" s="21">
        <v>7.4007639999999997</v>
      </c>
    </row>
    <row r="7507" spans="1:2" ht="12.95" customHeight="1" x14ac:dyDescent="0.2">
      <c r="A7507" s="9">
        <f t="shared" si="12"/>
        <v>42932</v>
      </c>
      <c r="B7507" s="21">
        <v>7.4007639999999997</v>
      </c>
    </row>
    <row r="7508" spans="1:2" ht="12.95" customHeight="1" x14ac:dyDescent="0.2">
      <c r="A7508" s="9">
        <f t="shared" si="12"/>
        <v>42933</v>
      </c>
      <c r="B7508" s="21">
        <v>7.4007639999999997</v>
      </c>
    </row>
    <row r="7509" spans="1:2" ht="12.95" customHeight="1" x14ac:dyDescent="0.2">
      <c r="A7509" s="9">
        <f t="shared" si="12"/>
        <v>42934</v>
      </c>
      <c r="B7509" s="21">
        <v>7.4069799999999999</v>
      </c>
    </row>
    <row r="7510" spans="1:2" ht="12.95" customHeight="1" x14ac:dyDescent="0.2">
      <c r="A7510" s="9">
        <f t="shared" si="12"/>
        <v>42935</v>
      </c>
      <c r="B7510" s="21">
        <v>7.3968720000000001</v>
      </c>
    </row>
    <row r="7511" spans="1:2" ht="12.95" customHeight="1" x14ac:dyDescent="0.2">
      <c r="A7511" s="9">
        <f t="shared" si="12"/>
        <v>42936</v>
      </c>
      <c r="B7511" s="21">
        <v>7.4127429999999999</v>
      </c>
    </row>
    <row r="7512" spans="1:2" ht="12.95" customHeight="1" x14ac:dyDescent="0.2">
      <c r="A7512" s="9">
        <f t="shared" si="12"/>
        <v>42937</v>
      </c>
      <c r="B7512" s="21">
        <v>7.4065909999999997</v>
      </c>
    </row>
    <row r="7513" spans="1:2" ht="12.95" customHeight="1" x14ac:dyDescent="0.2">
      <c r="A7513" s="9">
        <f t="shared" si="12"/>
        <v>42938</v>
      </c>
      <c r="B7513" s="21">
        <v>7.4053000000000004</v>
      </c>
    </row>
    <row r="7514" spans="1:2" ht="12.95" customHeight="1" x14ac:dyDescent="0.2">
      <c r="A7514" s="9">
        <f t="shared" si="12"/>
        <v>42939</v>
      </c>
      <c r="B7514" s="21">
        <v>7.4053000000000004</v>
      </c>
    </row>
    <row r="7515" spans="1:2" ht="12.95" customHeight="1" x14ac:dyDescent="0.2">
      <c r="A7515" s="9">
        <f t="shared" si="12"/>
        <v>42940</v>
      </c>
      <c r="B7515" s="21">
        <v>7.4053000000000004</v>
      </c>
    </row>
    <row r="7516" spans="1:2" ht="12.95" customHeight="1" x14ac:dyDescent="0.2">
      <c r="A7516" s="9">
        <f t="shared" si="12"/>
        <v>42941</v>
      </c>
      <c r="B7516" s="21">
        <v>7.4045519999999998</v>
      </c>
    </row>
    <row r="7517" spans="1:2" ht="12.95" customHeight="1" x14ac:dyDescent="0.2">
      <c r="A7517" s="9">
        <f t="shared" si="12"/>
        <v>42942</v>
      </c>
      <c r="B7517" s="21">
        <v>7.3981060000000003</v>
      </c>
    </row>
    <row r="7518" spans="1:2" ht="12.95" customHeight="1" x14ac:dyDescent="0.2">
      <c r="A7518" s="9">
        <f t="shared" si="12"/>
        <v>42943</v>
      </c>
      <c r="B7518" s="21">
        <v>7.4070479999999996</v>
      </c>
    </row>
    <row r="7519" spans="1:2" ht="12.95" customHeight="1" x14ac:dyDescent="0.2">
      <c r="A7519" s="9">
        <f t="shared" si="12"/>
        <v>42944</v>
      </c>
      <c r="B7519" s="21">
        <v>7.4033620000000004</v>
      </c>
    </row>
    <row r="7520" spans="1:2" ht="12.95" customHeight="1" x14ac:dyDescent="0.2">
      <c r="A7520" s="9">
        <f t="shared" si="12"/>
        <v>42945</v>
      </c>
      <c r="B7520" s="21">
        <v>7.4090220000000002</v>
      </c>
    </row>
    <row r="7521" spans="1:2" ht="12.95" customHeight="1" x14ac:dyDescent="0.2">
      <c r="A7521" s="9">
        <f t="shared" si="12"/>
        <v>42946</v>
      </c>
      <c r="B7521" s="21">
        <v>7.4090220000000002</v>
      </c>
    </row>
    <row r="7522" spans="1:2" ht="12.95" customHeight="1" x14ac:dyDescent="0.2">
      <c r="A7522" s="9">
        <f t="shared" si="12"/>
        <v>42947</v>
      </c>
      <c r="B7522" s="21">
        <v>7.4090220000000002</v>
      </c>
    </row>
    <row r="7523" spans="1:2" ht="12.95" customHeight="1" x14ac:dyDescent="0.2">
      <c r="A7523" s="9">
        <f t="shared" si="12"/>
        <v>42948</v>
      </c>
      <c r="B7523" s="21">
        <v>7.4082210000000002</v>
      </c>
    </row>
    <row r="7524" spans="1:2" ht="12.95" customHeight="1" x14ac:dyDescent="0.2">
      <c r="A7524" s="9">
        <f t="shared" si="12"/>
        <v>42949</v>
      </c>
      <c r="B7524" s="21">
        <v>7.4030440000000004</v>
      </c>
    </row>
    <row r="7525" spans="1:2" ht="12.95" customHeight="1" x14ac:dyDescent="0.2">
      <c r="A7525" s="9">
        <f t="shared" si="12"/>
        <v>42950</v>
      </c>
      <c r="B7525" s="21">
        <v>7.401071</v>
      </c>
    </row>
    <row r="7526" spans="1:2" ht="12.95" customHeight="1" x14ac:dyDescent="0.2">
      <c r="A7526" s="9">
        <f t="shared" si="12"/>
        <v>42951</v>
      </c>
      <c r="B7526" s="21">
        <v>7.4016289999999998</v>
      </c>
    </row>
    <row r="7527" spans="1:2" ht="12.95" customHeight="1" x14ac:dyDescent="0.2">
      <c r="A7527" s="9">
        <f t="shared" si="12"/>
        <v>42952</v>
      </c>
      <c r="B7527" s="21">
        <v>7.4008520000000004</v>
      </c>
    </row>
    <row r="7528" spans="1:2" ht="12.95" customHeight="1" x14ac:dyDescent="0.2">
      <c r="A7528" s="9">
        <f t="shared" si="12"/>
        <v>42953</v>
      </c>
      <c r="B7528" s="21">
        <v>7.4008520000000004</v>
      </c>
    </row>
    <row r="7529" spans="1:2" ht="12.95" customHeight="1" x14ac:dyDescent="0.2">
      <c r="A7529" s="9">
        <f t="shared" si="12"/>
        <v>42954</v>
      </c>
      <c r="B7529" s="21">
        <v>7.4008520000000004</v>
      </c>
    </row>
    <row r="7530" spans="1:2" ht="12.95" customHeight="1" x14ac:dyDescent="0.2">
      <c r="A7530" s="9">
        <f t="shared" si="12"/>
        <v>42955</v>
      </c>
      <c r="B7530" s="21">
        <v>7.3994790000000004</v>
      </c>
    </row>
    <row r="7531" spans="1:2" ht="12.95" customHeight="1" x14ac:dyDescent="0.2">
      <c r="A7531" s="9">
        <f t="shared" si="12"/>
        <v>42956</v>
      </c>
      <c r="B7531" s="21">
        <v>7.3945670000000003</v>
      </c>
    </row>
    <row r="7532" spans="1:2" ht="12.95" customHeight="1" x14ac:dyDescent="0.2">
      <c r="A7532" s="9">
        <f t="shared" si="12"/>
        <v>42957</v>
      </c>
      <c r="B7532" s="21">
        <v>7.3965730000000001</v>
      </c>
    </row>
    <row r="7533" spans="1:2" ht="12.95" customHeight="1" x14ac:dyDescent="0.2">
      <c r="A7533" s="9">
        <f t="shared" si="12"/>
        <v>42958</v>
      </c>
      <c r="B7533" s="21">
        <v>7.3952580000000001</v>
      </c>
    </row>
    <row r="7534" spans="1:2" ht="12.95" customHeight="1" x14ac:dyDescent="0.2">
      <c r="A7534" s="9">
        <f t="shared" si="12"/>
        <v>42959</v>
      </c>
      <c r="B7534" s="21">
        <v>7.3913880000000001</v>
      </c>
    </row>
    <row r="7535" spans="1:2" ht="12.95" customHeight="1" x14ac:dyDescent="0.2">
      <c r="A7535" s="9">
        <f t="shared" si="12"/>
        <v>42960</v>
      </c>
      <c r="B7535" s="21">
        <v>7.3913880000000001</v>
      </c>
    </row>
    <row r="7536" spans="1:2" ht="12.95" customHeight="1" x14ac:dyDescent="0.2">
      <c r="A7536" s="9">
        <f t="shared" si="12"/>
        <v>42961</v>
      </c>
      <c r="B7536" s="21">
        <v>7.3913880000000001</v>
      </c>
    </row>
    <row r="7537" spans="1:2" ht="12.95" customHeight="1" x14ac:dyDescent="0.2">
      <c r="A7537" s="9">
        <f t="shared" si="12"/>
        <v>42962</v>
      </c>
      <c r="B7537" s="21">
        <v>7.3930740000000004</v>
      </c>
    </row>
    <row r="7538" spans="1:2" ht="12.95" customHeight="1" x14ac:dyDescent="0.2">
      <c r="A7538" s="9">
        <f t="shared" si="12"/>
        <v>42963</v>
      </c>
      <c r="B7538" s="21">
        <v>7.3930740000000004</v>
      </c>
    </row>
    <row r="7539" spans="1:2" ht="12.95" customHeight="1" x14ac:dyDescent="0.2">
      <c r="A7539" s="9">
        <f t="shared" si="12"/>
        <v>42964</v>
      </c>
      <c r="B7539" s="21">
        <v>7.3899710000000001</v>
      </c>
    </row>
    <row r="7540" spans="1:2" ht="12.95" customHeight="1" x14ac:dyDescent="0.2">
      <c r="A7540" s="9">
        <f t="shared" si="12"/>
        <v>42965</v>
      </c>
      <c r="B7540" s="21">
        <v>7.3863079999999997</v>
      </c>
    </row>
    <row r="7541" spans="1:2" ht="12.95" customHeight="1" x14ac:dyDescent="0.2">
      <c r="A7541" s="9">
        <f t="shared" si="12"/>
        <v>42966</v>
      </c>
      <c r="B7541" s="21">
        <v>7.3921950000000001</v>
      </c>
    </row>
    <row r="7542" spans="1:2" ht="12.95" customHeight="1" x14ac:dyDescent="0.2">
      <c r="A7542" s="9">
        <f t="shared" si="12"/>
        <v>42967</v>
      </c>
      <c r="B7542" s="21">
        <v>7.3921950000000001</v>
      </c>
    </row>
    <row r="7543" spans="1:2" ht="12.95" customHeight="1" x14ac:dyDescent="0.2">
      <c r="A7543" s="9">
        <f t="shared" si="12"/>
        <v>42968</v>
      </c>
      <c r="B7543" s="21">
        <v>7.3921950000000001</v>
      </c>
    </row>
    <row r="7544" spans="1:2" ht="12.95" customHeight="1" x14ac:dyDescent="0.2">
      <c r="A7544" s="9">
        <f t="shared" ref="A7544:A7607" si="13">A7543+1</f>
        <v>42969</v>
      </c>
      <c r="B7544" s="21">
        <v>7.3966950000000002</v>
      </c>
    </row>
    <row r="7545" spans="1:2" ht="12.95" customHeight="1" x14ac:dyDescent="0.2">
      <c r="A7545" s="9">
        <f t="shared" si="13"/>
        <v>42970</v>
      </c>
      <c r="B7545" s="21">
        <v>7.3949790000000002</v>
      </c>
    </row>
    <row r="7546" spans="1:2" ht="12.95" customHeight="1" x14ac:dyDescent="0.2">
      <c r="A7546" s="9">
        <f t="shared" si="13"/>
        <v>42971</v>
      </c>
      <c r="B7546" s="21">
        <v>7.3960889999999999</v>
      </c>
    </row>
    <row r="7547" spans="1:2" ht="12.95" customHeight="1" x14ac:dyDescent="0.2">
      <c r="A7547" s="9">
        <f t="shared" si="13"/>
        <v>42972</v>
      </c>
      <c r="B7547" s="21">
        <v>7.3999430000000004</v>
      </c>
    </row>
    <row r="7548" spans="1:2" ht="12.95" customHeight="1" x14ac:dyDescent="0.2">
      <c r="A7548" s="9">
        <f t="shared" si="13"/>
        <v>42973</v>
      </c>
      <c r="B7548" s="21">
        <v>7.4054289999999998</v>
      </c>
    </row>
    <row r="7549" spans="1:2" ht="12.95" customHeight="1" x14ac:dyDescent="0.2">
      <c r="A7549" s="9">
        <f t="shared" si="13"/>
        <v>42974</v>
      </c>
      <c r="B7549" s="21">
        <v>7.4054289999999998</v>
      </c>
    </row>
    <row r="7550" spans="1:2" ht="12.95" customHeight="1" x14ac:dyDescent="0.2">
      <c r="A7550" s="9">
        <f t="shared" si="13"/>
        <v>42975</v>
      </c>
      <c r="B7550" s="21">
        <v>7.4054289999999998</v>
      </c>
    </row>
    <row r="7551" spans="1:2" ht="12.95" customHeight="1" x14ac:dyDescent="0.2">
      <c r="A7551" s="9">
        <f t="shared" si="13"/>
        <v>42976</v>
      </c>
      <c r="B7551" s="21">
        <v>7.4080789999999999</v>
      </c>
    </row>
    <row r="7552" spans="1:2" ht="12.95" customHeight="1" x14ac:dyDescent="0.2">
      <c r="A7552" s="9">
        <f t="shared" si="13"/>
        <v>42977</v>
      </c>
      <c r="B7552" s="21">
        <v>7.4071809999999996</v>
      </c>
    </row>
    <row r="7553" spans="1:2" ht="12.95" customHeight="1" x14ac:dyDescent="0.2">
      <c r="A7553" s="9">
        <f t="shared" si="13"/>
        <v>42978</v>
      </c>
      <c r="B7553" s="21">
        <v>7.4108010000000002</v>
      </c>
    </row>
    <row r="7554" spans="1:2" ht="12.95" customHeight="1" x14ac:dyDescent="0.2">
      <c r="A7554" s="9">
        <f t="shared" si="13"/>
        <v>42979</v>
      </c>
      <c r="B7554" s="21">
        <v>7.4061070000000004</v>
      </c>
    </row>
    <row r="7555" spans="1:2" ht="12.95" customHeight="1" x14ac:dyDescent="0.2">
      <c r="A7555" s="9">
        <f t="shared" si="13"/>
        <v>42980</v>
      </c>
      <c r="B7555" s="21">
        <v>7.4103680000000001</v>
      </c>
    </row>
    <row r="7556" spans="1:2" ht="12.95" customHeight="1" x14ac:dyDescent="0.2">
      <c r="A7556" s="9">
        <f t="shared" si="13"/>
        <v>42981</v>
      </c>
      <c r="B7556" s="21">
        <v>7.4103680000000001</v>
      </c>
    </row>
    <row r="7557" spans="1:2" ht="12.95" customHeight="1" x14ac:dyDescent="0.2">
      <c r="A7557" s="9">
        <f t="shared" si="13"/>
        <v>42982</v>
      </c>
      <c r="B7557" s="21">
        <v>7.4103680000000001</v>
      </c>
    </row>
    <row r="7558" spans="1:2" ht="12.95" customHeight="1" x14ac:dyDescent="0.2">
      <c r="A7558" s="9">
        <f t="shared" si="13"/>
        <v>42983</v>
      </c>
      <c r="B7558" s="21">
        <v>7.4125969999999999</v>
      </c>
    </row>
    <row r="7559" spans="1:2" ht="12.95" customHeight="1" x14ac:dyDescent="0.2">
      <c r="A7559" s="9">
        <f t="shared" si="13"/>
        <v>42984</v>
      </c>
      <c r="B7559" s="21">
        <v>7.4095430000000002</v>
      </c>
    </row>
    <row r="7560" spans="1:2" ht="12.95" customHeight="1" x14ac:dyDescent="0.2">
      <c r="A7560" s="9">
        <f t="shared" si="13"/>
        <v>42985</v>
      </c>
      <c r="B7560" s="21">
        <v>7.407483</v>
      </c>
    </row>
    <row r="7561" spans="1:2" ht="12.95" customHeight="1" x14ac:dyDescent="0.2">
      <c r="A7561" s="9">
        <f t="shared" si="13"/>
        <v>42986</v>
      </c>
      <c r="B7561" s="21">
        <v>7.4206339999999997</v>
      </c>
    </row>
    <row r="7562" spans="1:2" ht="12.95" customHeight="1" x14ac:dyDescent="0.2">
      <c r="A7562" s="9">
        <f t="shared" si="13"/>
        <v>42987</v>
      </c>
      <c r="B7562" s="21">
        <v>7.4274339999999999</v>
      </c>
    </row>
    <row r="7563" spans="1:2" ht="12.95" customHeight="1" x14ac:dyDescent="0.2">
      <c r="A7563" s="9">
        <f t="shared" si="13"/>
        <v>42988</v>
      </c>
      <c r="B7563" s="21">
        <v>7.4274339999999999</v>
      </c>
    </row>
    <row r="7564" spans="1:2" ht="12.95" customHeight="1" x14ac:dyDescent="0.2">
      <c r="A7564" s="9">
        <f t="shared" si="13"/>
        <v>42989</v>
      </c>
      <c r="B7564" s="21">
        <v>7.4274339999999999</v>
      </c>
    </row>
    <row r="7565" spans="1:2" ht="12.95" customHeight="1" x14ac:dyDescent="0.2">
      <c r="A7565" s="9">
        <f t="shared" si="13"/>
        <v>42990</v>
      </c>
      <c r="B7565" s="21">
        <v>7.427136</v>
      </c>
    </row>
    <row r="7566" spans="1:2" ht="12.95" customHeight="1" x14ac:dyDescent="0.2">
      <c r="A7566" s="9">
        <f t="shared" si="13"/>
        <v>42991</v>
      </c>
      <c r="B7566" s="21">
        <v>7.4295809999999998</v>
      </c>
    </row>
    <row r="7567" spans="1:2" ht="12.95" customHeight="1" x14ac:dyDescent="0.2">
      <c r="A7567" s="9">
        <f t="shared" si="13"/>
        <v>42992</v>
      </c>
      <c r="B7567" s="21">
        <v>7.4413939999999998</v>
      </c>
    </row>
    <row r="7568" spans="1:2" ht="12.95" customHeight="1" x14ac:dyDescent="0.2">
      <c r="A7568" s="9">
        <f t="shared" si="13"/>
        <v>42993</v>
      </c>
      <c r="B7568" s="21">
        <v>7.4600039999999996</v>
      </c>
    </row>
    <row r="7569" spans="1:2" ht="12.95" customHeight="1" x14ac:dyDescent="0.2">
      <c r="A7569" s="9">
        <f t="shared" si="13"/>
        <v>42994</v>
      </c>
      <c r="B7569" s="21">
        <v>7.4729190000000001</v>
      </c>
    </row>
    <row r="7570" spans="1:2" ht="12.95" customHeight="1" x14ac:dyDescent="0.2">
      <c r="A7570" s="9">
        <f t="shared" si="13"/>
        <v>42995</v>
      </c>
      <c r="B7570" s="21">
        <v>7.4729190000000001</v>
      </c>
    </row>
    <row r="7571" spans="1:2" ht="12.95" customHeight="1" x14ac:dyDescent="0.2">
      <c r="A7571" s="9">
        <f t="shared" si="13"/>
        <v>42996</v>
      </c>
      <c r="B7571" s="21">
        <v>7.4729190000000001</v>
      </c>
    </row>
    <row r="7572" spans="1:2" ht="12.95" customHeight="1" x14ac:dyDescent="0.2">
      <c r="A7572" s="9">
        <f t="shared" si="13"/>
        <v>42997</v>
      </c>
      <c r="B7572" s="21">
        <v>7.4770219999999998</v>
      </c>
    </row>
    <row r="7573" spans="1:2" ht="12.95" customHeight="1" x14ac:dyDescent="0.2">
      <c r="A7573" s="9">
        <f t="shared" si="13"/>
        <v>42998</v>
      </c>
      <c r="B7573" s="21">
        <v>7.4790900000000002</v>
      </c>
    </row>
    <row r="7574" spans="1:2" ht="12.95" customHeight="1" x14ac:dyDescent="0.2">
      <c r="A7574" s="9">
        <f t="shared" si="13"/>
        <v>42999</v>
      </c>
      <c r="B7574" s="21">
        <v>7.470764</v>
      </c>
    </row>
    <row r="7575" spans="1:2" ht="12.95" customHeight="1" x14ac:dyDescent="0.2">
      <c r="A7575" s="9">
        <f t="shared" si="13"/>
        <v>43000</v>
      </c>
      <c r="B7575" s="21">
        <v>7.4783689999999998</v>
      </c>
    </row>
    <row r="7576" spans="1:2" ht="12.95" customHeight="1" x14ac:dyDescent="0.2">
      <c r="A7576" s="9">
        <f t="shared" si="13"/>
        <v>43001</v>
      </c>
      <c r="B7576" s="21">
        <v>7.4773610000000001</v>
      </c>
    </row>
    <row r="7577" spans="1:2" ht="12.95" customHeight="1" x14ac:dyDescent="0.2">
      <c r="A7577" s="9">
        <f t="shared" si="13"/>
        <v>43002</v>
      </c>
      <c r="B7577" s="21">
        <v>7.4773610000000001</v>
      </c>
    </row>
    <row r="7578" spans="1:2" ht="12.95" customHeight="1" x14ac:dyDescent="0.2">
      <c r="A7578" s="9">
        <f t="shared" si="13"/>
        <v>43003</v>
      </c>
      <c r="B7578" s="21">
        <v>7.4773610000000001</v>
      </c>
    </row>
    <row r="7579" spans="1:2" ht="12.95" customHeight="1" x14ac:dyDescent="0.2">
      <c r="A7579" s="9">
        <f t="shared" si="13"/>
        <v>43004</v>
      </c>
      <c r="B7579" s="21">
        <v>7.483301</v>
      </c>
    </row>
    <row r="7580" spans="1:2" ht="12.95" customHeight="1" x14ac:dyDescent="0.2">
      <c r="A7580" s="9">
        <f t="shared" si="13"/>
        <v>43005</v>
      </c>
      <c r="B7580" s="21">
        <v>7.4773370000000003</v>
      </c>
    </row>
    <row r="7581" spans="1:2" ht="12.95" customHeight="1" x14ac:dyDescent="0.2">
      <c r="A7581" s="9">
        <f t="shared" si="13"/>
        <v>43006</v>
      </c>
      <c r="B7581" s="21">
        <v>7.4876519999999998</v>
      </c>
    </row>
    <row r="7582" spans="1:2" ht="12.95" customHeight="1" x14ac:dyDescent="0.2">
      <c r="A7582" s="9">
        <f t="shared" si="13"/>
        <v>43007</v>
      </c>
      <c r="B7582" s="21">
        <v>7.4980180000000001</v>
      </c>
    </row>
    <row r="7583" spans="1:2" ht="12.95" customHeight="1" x14ac:dyDescent="0.2">
      <c r="A7583" s="9">
        <f t="shared" si="13"/>
        <v>43008</v>
      </c>
      <c r="B7583" s="21">
        <v>7.497115</v>
      </c>
    </row>
    <row r="7584" spans="1:2" ht="12.95" customHeight="1" x14ac:dyDescent="0.2">
      <c r="A7584" s="9">
        <f t="shared" si="13"/>
        <v>43009</v>
      </c>
      <c r="B7584" s="21">
        <v>7.497115</v>
      </c>
    </row>
    <row r="7585" spans="1:2" ht="12.95" customHeight="1" x14ac:dyDescent="0.2">
      <c r="A7585" s="9">
        <f t="shared" si="13"/>
        <v>43010</v>
      </c>
      <c r="B7585" s="21">
        <v>7.497115</v>
      </c>
    </row>
    <row r="7586" spans="1:2" ht="12.95" customHeight="1" x14ac:dyDescent="0.2">
      <c r="A7586" s="9">
        <f t="shared" si="13"/>
        <v>43011</v>
      </c>
      <c r="B7586" s="21">
        <v>7.4921220000000002</v>
      </c>
    </row>
    <row r="7587" spans="1:2" ht="12.95" customHeight="1" x14ac:dyDescent="0.2">
      <c r="A7587" s="9">
        <f t="shared" si="13"/>
        <v>43012</v>
      </c>
      <c r="B7587" s="21">
        <v>7.4885970000000004</v>
      </c>
    </row>
    <row r="7588" spans="1:2" ht="12.95" customHeight="1" x14ac:dyDescent="0.2">
      <c r="A7588" s="9">
        <f t="shared" si="13"/>
        <v>43013</v>
      </c>
      <c r="B7588" s="21">
        <v>7.4948509999999997</v>
      </c>
    </row>
    <row r="7589" spans="1:2" ht="12.95" customHeight="1" x14ac:dyDescent="0.2">
      <c r="A7589" s="9">
        <f t="shared" si="13"/>
        <v>43014</v>
      </c>
      <c r="B7589" s="21">
        <v>7.4918120000000004</v>
      </c>
    </row>
    <row r="7590" spans="1:2" ht="12.95" customHeight="1" x14ac:dyDescent="0.2">
      <c r="A7590" s="9">
        <f t="shared" si="13"/>
        <v>43015</v>
      </c>
      <c r="B7590" s="21">
        <v>7.5018209999999996</v>
      </c>
    </row>
    <row r="7591" spans="1:2" ht="12.95" customHeight="1" x14ac:dyDescent="0.2">
      <c r="A7591" s="9">
        <f t="shared" si="13"/>
        <v>43016</v>
      </c>
      <c r="B7591" s="21">
        <v>7.5018209999999996</v>
      </c>
    </row>
    <row r="7592" spans="1:2" ht="12.95" customHeight="1" x14ac:dyDescent="0.2">
      <c r="A7592" s="9">
        <f t="shared" si="13"/>
        <v>43017</v>
      </c>
      <c r="B7592" s="21">
        <v>7.5018209999999996</v>
      </c>
    </row>
    <row r="7593" spans="1:2" ht="12.95" customHeight="1" x14ac:dyDescent="0.2">
      <c r="A7593" s="9">
        <f t="shared" si="13"/>
        <v>43018</v>
      </c>
      <c r="B7593" s="21">
        <v>7.5000099999999996</v>
      </c>
    </row>
    <row r="7594" spans="1:2" ht="12.95" customHeight="1" x14ac:dyDescent="0.2">
      <c r="A7594" s="9">
        <f t="shared" si="13"/>
        <v>43019</v>
      </c>
      <c r="B7594" s="21">
        <v>7.4971690000000004</v>
      </c>
    </row>
    <row r="7595" spans="1:2" ht="12.95" customHeight="1" x14ac:dyDescent="0.2">
      <c r="A7595" s="9">
        <f t="shared" si="13"/>
        <v>43020</v>
      </c>
      <c r="B7595" s="21">
        <v>7.4989160000000004</v>
      </c>
    </row>
    <row r="7596" spans="1:2" ht="12.95" customHeight="1" x14ac:dyDescent="0.2">
      <c r="A7596" s="9">
        <f t="shared" si="13"/>
        <v>43021</v>
      </c>
      <c r="B7596" s="21">
        <v>7.4992710000000002</v>
      </c>
    </row>
    <row r="7597" spans="1:2" ht="12.95" customHeight="1" x14ac:dyDescent="0.2">
      <c r="A7597" s="9">
        <f t="shared" si="13"/>
        <v>43022</v>
      </c>
      <c r="B7597" s="21">
        <v>7.5055750000000003</v>
      </c>
    </row>
    <row r="7598" spans="1:2" ht="12.95" customHeight="1" x14ac:dyDescent="0.2">
      <c r="A7598" s="9">
        <f t="shared" si="13"/>
        <v>43023</v>
      </c>
      <c r="B7598" s="21">
        <v>7.5055750000000003</v>
      </c>
    </row>
    <row r="7599" spans="1:2" ht="12.95" customHeight="1" x14ac:dyDescent="0.2">
      <c r="A7599" s="9">
        <f t="shared" si="13"/>
        <v>43024</v>
      </c>
      <c r="B7599" s="21">
        <v>7.5055750000000003</v>
      </c>
    </row>
    <row r="7600" spans="1:2" ht="12.95" customHeight="1" x14ac:dyDescent="0.2">
      <c r="A7600" s="9">
        <f t="shared" si="13"/>
        <v>43025</v>
      </c>
      <c r="B7600" s="21">
        <v>7.5061530000000003</v>
      </c>
    </row>
    <row r="7601" spans="1:2" ht="12.95" customHeight="1" x14ac:dyDescent="0.2">
      <c r="A7601" s="9">
        <f t="shared" si="13"/>
        <v>43026</v>
      </c>
      <c r="B7601" s="21">
        <v>7.5026390000000003</v>
      </c>
    </row>
    <row r="7602" spans="1:2" ht="12.95" customHeight="1" x14ac:dyDescent="0.2">
      <c r="A7602" s="9">
        <f t="shared" si="13"/>
        <v>43027</v>
      </c>
      <c r="B7602" s="21">
        <v>7.5021129999999996</v>
      </c>
    </row>
    <row r="7603" spans="1:2" ht="12.95" customHeight="1" x14ac:dyDescent="0.2">
      <c r="A7603" s="9">
        <f t="shared" si="13"/>
        <v>43028</v>
      </c>
      <c r="B7603" s="21">
        <v>7.5028459999999999</v>
      </c>
    </row>
    <row r="7604" spans="1:2" ht="12.95" customHeight="1" x14ac:dyDescent="0.2">
      <c r="A7604" s="9">
        <f t="shared" si="13"/>
        <v>43029</v>
      </c>
      <c r="B7604" s="21">
        <v>7.505433</v>
      </c>
    </row>
    <row r="7605" spans="1:2" ht="12.95" customHeight="1" x14ac:dyDescent="0.2">
      <c r="A7605" s="9">
        <f t="shared" si="13"/>
        <v>43030</v>
      </c>
      <c r="B7605" s="21">
        <v>7.505433</v>
      </c>
    </row>
    <row r="7606" spans="1:2" ht="12.95" customHeight="1" x14ac:dyDescent="0.2">
      <c r="A7606" s="9">
        <f t="shared" si="13"/>
        <v>43031</v>
      </c>
      <c r="B7606" s="21">
        <v>7.505433</v>
      </c>
    </row>
    <row r="7607" spans="1:2" ht="12.95" customHeight="1" x14ac:dyDescent="0.2">
      <c r="A7607" s="9">
        <f t="shared" si="13"/>
        <v>43032</v>
      </c>
      <c r="B7607" s="21">
        <v>7.5041029999999997</v>
      </c>
    </row>
    <row r="7608" spans="1:2" ht="12.95" customHeight="1" x14ac:dyDescent="0.2">
      <c r="A7608" s="9">
        <f t="shared" ref="A7608:A7671" si="14">A7607+1</f>
        <v>43033</v>
      </c>
      <c r="B7608" s="21">
        <v>7.500502</v>
      </c>
    </row>
    <row r="7609" spans="1:2" ht="12.95" customHeight="1" x14ac:dyDescent="0.2">
      <c r="A7609" s="9">
        <f t="shared" si="14"/>
        <v>43034</v>
      </c>
      <c r="B7609" s="21">
        <v>7.5071789999999998</v>
      </c>
    </row>
    <row r="7610" spans="1:2" ht="12.95" customHeight="1" x14ac:dyDescent="0.2">
      <c r="A7610" s="9">
        <f t="shared" si="14"/>
        <v>43035</v>
      </c>
      <c r="B7610" s="21">
        <v>7.5098640000000003</v>
      </c>
    </row>
    <row r="7611" spans="1:2" ht="12.95" customHeight="1" x14ac:dyDescent="0.2">
      <c r="A7611" s="9">
        <f t="shared" si="14"/>
        <v>43036</v>
      </c>
      <c r="B7611" s="21">
        <v>7.5132940000000001</v>
      </c>
    </row>
    <row r="7612" spans="1:2" ht="12.95" customHeight="1" x14ac:dyDescent="0.2">
      <c r="A7612" s="9">
        <f t="shared" si="14"/>
        <v>43037</v>
      </c>
      <c r="B7612" s="21">
        <v>7.5132940000000001</v>
      </c>
    </row>
    <row r="7613" spans="1:2" ht="12.95" customHeight="1" x14ac:dyDescent="0.2">
      <c r="A7613" s="9">
        <f t="shared" si="14"/>
        <v>43038</v>
      </c>
      <c r="B7613" s="21">
        <v>7.5132940000000001</v>
      </c>
    </row>
    <row r="7614" spans="1:2" ht="12.95" customHeight="1" x14ac:dyDescent="0.2">
      <c r="A7614" s="9">
        <f t="shared" si="14"/>
        <v>43039</v>
      </c>
      <c r="B7614" s="21">
        <v>7.507911</v>
      </c>
    </row>
    <row r="7615" spans="1:2" ht="12.95" customHeight="1" x14ac:dyDescent="0.2">
      <c r="A7615" s="9">
        <f t="shared" si="14"/>
        <v>43040</v>
      </c>
      <c r="B7615" s="21">
        <v>7.5136989999999999</v>
      </c>
    </row>
    <row r="7616" spans="1:2" ht="12.95" customHeight="1" x14ac:dyDescent="0.2">
      <c r="A7616" s="9">
        <f t="shared" si="14"/>
        <v>43041</v>
      </c>
      <c r="B7616" s="21">
        <v>7.5136989999999999</v>
      </c>
    </row>
    <row r="7617" spans="1:2" ht="12.95" customHeight="1" x14ac:dyDescent="0.2">
      <c r="A7617" s="9">
        <f t="shared" si="14"/>
        <v>43042</v>
      </c>
      <c r="B7617" s="21">
        <v>7.5146329999999999</v>
      </c>
    </row>
    <row r="7618" spans="1:2" ht="12.95" customHeight="1" x14ac:dyDescent="0.2">
      <c r="A7618" s="9">
        <f t="shared" si="14"/>
        <v>43043</v>
      </c>
      <c r="B7618" s="21">
        <v>7.5217159999999996</v>
      </c>
    </row>
    <row r="7619" spans="1:2" ht="12.95" customHeight="1" x14ac:dyDescent="0.2">
      <c r="A7619" s="9">
        <f t="shared" si="14"/>
        <v>43044</v>
      </c>
      <c r="B7619" s="21">
        <v>7.5217159999999996</v>
      </c>
    </row>
    <row r="7620" spans="1:2" ht="12.95" customHeight="1" x14ac:dyDescent="0.2">
      <c r="A7620" s="9">
        <f t="shared" si="14"/>
        <v>43045</v>
      </c>
      <c r="B7620" s="21">
        <v>7.5217159999999996</v>
      </c>
    </row>
    <row r="7621" spans="1:2" ht="12.95" customHeight="1" x14ac:dyDescent="0.2">
      <c r="A7621" s="9">
        <f t="shared" si="14"/>
        <v>43046</v>
      </c>
      <c r="B7621" s="21">
        <v>7.525544</v>
      </c>
    </row>
    <row r="7622" spans="1:2" ht="12.95" customHeight="1" x14ac:dyDescent="0.2">
      <c r="A7622" s="9">
        <f t="shared" si="14"/>
        <v>43047</v>
      </c>
      <c r="B7622" s="21">
        <v>7.5316330000000002</v>
      </c>
    </row>
    <row r="7623" spans="1:2" ht="12.95" customHeight="1" x14ac:dyDescent="0.2">
      <c r="A7623" s="9">
        <f t="shared" si="14"/>
        <v>43048</v>
      </c>
      <c r="B7623" s="21">
        <v>7.5369070000000002</v>
      </c>
    </row>
    <row r="7624" spans="1:2" ht="12.95" customHeight="1" x14ac:dyDescent="0.2">
      <c r="A7624" s="9">
        <f t="shared" si="14"/>
        <v>43049</v>
      </c>
      <c r="B7624" s="21">
        <v>7.5365909999999996</v>
      </c>
    </row>
    <row r="7625" spans="1:2" ht="12.95" customHeight="1" x14ac:dyDescent="0.2">
      <c r="A7625" s="9">
        <f t="shared" si="14"/>
        <v>43050</v>
      </c>
      <c r="B7625" s="21">
        <v>7.5368279999999999</v>
      </c>
    </row>
    <row r="7626" spans="1:2" ht="12.95" customHeight="1" x14ac:dyDescent="0.2">
      <c r="A7626" s="9">
        <f t="shared" si="14"/>
        <v>43051</v>
      </c>
      <c r="B7626" s="21">
        <v>7.5368279999999999</v>
      </c>
    </row>
    <row r="7627" spans="1:2" ht="12.95" customHeight="1" x14ac:dyDescent="0.2">
      <c r="A7627" s="9">
        <f t="shared" si="14"/>
        <v>43052</v>
      </c>
      <c r="B7627" s="21">
        <v>7.5368279999999999</v>
      </c>
    </row>
    <row r="7628" spans="1:2" ht="12.95" customHeight="1" x14ac:dyDescent="0.2">
      <c r="A7628" s="9">
        <f t="shared" si="14"/>
        <v>43053</v>
      </c>
      <c r="B7628" s="21">
        <v>7.5345500000000003</v>
      </c>
    </row>
    <row r="7629" spans="1:2" ht="12.95" customHeight="1" x14ac:dyDescent="0.2">
      <c r="A7629" s="9">
        <f t="shared" si="14"/>
        <v>43054</v>
      </c>
      <c r="B7629" s="21">
        <v>7.5437349999999999</v>
      </c>
    </row>
    <row r="7630" spans="1:2" ht="12.95" customHeight="1" x14ac:dyDescent="0.2">
      <c r="A7630" s="9">
        <f t="shared" si="14"/>
        <v>43055</v>
      </c>
      <c r="B7630" s="21">
        <v>7.5484629999999999</v>
      </c>
    </row>
    <row r="7631" spans="1:2" ht="12.95" customHeight="1" x14ac:dyDescent="0.2">
      <c r="A7631" s="9">
        <f t="shared" si="14"/>
        <v>43056</v>
      </c>
      <c r="B7631" s="21">
        <v>7.5500629999999997</v>
      </c>
    </row>
    <row r="7632" spans="1:2" ht="12.95" customHeight="1" x14ac:dyDescent="0.2">
      <c r="A7632" s="9">
        <f t="shared" si="14"/>
        <v>43057</v>
      </c>
      <c r="B7632" s="21">
        <v>7.5590130000000002</v>
      </c>
    </row>
    <row r="7633" spans="1:2" ht="12.95" customHeight="1" x14ac:dyDescent="0.2">
      <c r="A7633" s="9">
        <f t="shared" si="14"/>
        <v>43058</v>
      </c>
      <c r="B7633" s="21">
        <v>7.5590130000000002</v>
      </c>
    </row>
    <row r="7634" spans="1:2" ht="12.95" customHeight="1" x14ac:dyDescent="0.2">
      <c r="A7634" s="9">
        <f t="shared" si="14"/>
        <v>43059</v>
      </c>
      <c r="B7634" s="21">
        <v>7.5590130000000002</v>
      </c>
    </row>
    <row r="7635" spans="1:2" ht="12.95" customHeight="1" x14ac:dyDescent="0.2">
      <c r="A7635" s="9">
        <f t="shared" si="14"/>
        <v>43060</v>
      </c>
      <c r="B7635" s="21">
        <v>7.5605229999999999</v>
      </c>
    </row>
    <row r="7636" spans="1:2" ht="12.95" customHeight="1" x14ac:dyDescent="0.2">
      <c r="A7636" s="9">
        <f t="shared" si="14"/>
        <v>43061</v>
      </c>
      <c r="B7636" s="21">
        <v>7.5584110000000004</v>
      </c>
    </row>
    <row r="7637" spans="1:2" ht="12.95" customHeight="1" x14ac:dyDescent="0.2">
      <c r="A7637" s="9">
        <f t="shared" si="14"/>
        <v>43062</v>
      </c>
      <c r="B7637" s="21">
        <v>7.561483</v>
      </c>
    </row>
    <row r="7638" spans="1:2" ht="12.95" customHeight="1" x14ac:dyDescent="0.2">
      <c r="A7638" s="9">
        <f t="shared" si="14"/>
        <v>43063</v>
      </c>
      <c r="B7638" s="21">
        <v>7.5684839999999998</v>
      </c>
    </row>
    <row r="7639" spans="1:2" ht="12.95" customHeight="1" x14ac:dyDescent="0.2">
      <c r="A7639" s="9">
        <f t="shared" si="14"/>
        <v>43064</v>
      </c>
      <c r="B7639" s="21">
        <v>7.5730550000000001</v>
      </c>
    </row>
    <row r="7640" spans="1:2" ht="12.95" customHeight="1" x14ac:dyDescent="0.2">
      <c r="A7640" s="9">
        <f t="shared" si="14"/>
        <v>43065</v>
      </c>
      <c r="B7640" s="21">
        <v>7.5730550000000001</v>
      </c>
    </row>
    <row r="7641" spans="1:2" ht="12.95" customHeight="1" x14ac:dyDescent="0.2">
      <c r="A7641" s="9">
        <f t="shared" si="14"/>
        <v>43066</v>
      </c>
      <c r="B7641" s="21">
        <v>7.5730550000000001</v>
      </c>
    </row>
    <row r="7642" spans="1:2" ht="12.95" customHeight="1" x14ac:dyDescent="0.2">
      <c r="A7642" s="9">
        <f t="shared" si="14"/>
        <v>43067</v>
      </c>
      <c r="B7642" s="21">
        <v>7.5620289999999999</v>
      </c>
    </row>
    <row r="7643" spans="1:2" ht="12.95" customHeight="1" x14ac:dyDescent="0.2">
      <c r="A7643" s="9">
        <f t="shared" si="14"/>
        <v>43068</v>
      </c>
      <c r="B7643" s="21">
        <v>7.5588600000000001</v>
      </c>
    </row>
    <row r="7644" spans="1:2" ht="12.95" customHeight="1" x14ac:dyDescent="0.2">
      <c r="A7644" s="9">
        <f t="shared" si="14"/>
        <v>43069</v>
      </c>
      <c r="B7644" s="21">
        <v>7.5412080000000001</v>
      </c>
    </row>
    <row r="7645" spans="1:2" ht="12.95" customHeight="1" x14ac:dyDescent="0.2">
      <c r="A7645" s="9">
        <f t="shared" si="14"/>
        <v>43070</v>
      </c>
      <c r="B7645" s="21">
        <v>7.5417579999999997</v>
      </c>
    </row>
    <row r="7646" spans="1:2" ht="12.95" customHeight="1" x14ac:dyDescent="0.2">
      <c r="A7646" s="9">
        <f t="shared" si="14"/>
        <v>43071</v>
      </c>
      <c r="B7646" s="21">
        <v>7.5483789999999997</v>
      </c>
    </row>
    <row r="7647" spans="1:2" ht="12.95" customHeight="1" x14ac:dyDescent="0.2">
      <c r="A7647" s="9">
        <f t="shared" si="14"/>
        <v>43072</v>
      </c>
      <c r="B7647" s="21">
        <v>7.5483789999999997</v>
      </c>
    </row>
    <row r="7648" spans="1:2" ht="12.95" customHeight="1" x14ac:dyDescent="0.2">
      <c r="A7648" s="9">
        <f t="shared" si="14"/>
        <v>43073</v>
      </c>
      <c r="B7648" s="21">
        <v>7.5483789999999997</v>
      </c>
    </row>
    <row r="7649" spans="1:2" ht="12.95" customHeight="1" x14ac:dyDescent="0.2">
      <c r="A7649" s="9">
        <f t="shared" si="14"/>
        <v>43074</v>
      </c>
      <c r="B7649" s="21">
        <v>7.55105</v>
      </c>
    </row>
    <row r="7650" spans="1:2" ht="12.95" customHeight="1" x14ac:dyDescent="0.2">
      <c r="A7650" s="9">
        <f t="shared" si="14"/>
        <v>43075</v>
      </c>
      <c r="B7650" s="21">
        <v>7.5493269999999999</v>
      </c>
    </row>
    <row r="7651" spans="1:2" ht="12.95" customHeight="1" x14ac:dyDescent="0.2">
      <c r="A7651" s="9">
        <f t="shared" si="14"/>
        <v>43076</v>
      </c>
      <c r="B7651" s="21">
        <v>7.549728</v>
      </c>
    </row>
    <row r="7652" spans="1:2" ht="12.95" customHeight="1" x14ac:dyDescent="0.2">
      <c r="A7652" s="9">
        <f t="shared" si="14"/>
        <v>43077</v>
      </c>
      <c r="B7652" s="21">
        <v>7.5434289999999997</v>
      </c>
    </row>
    <row r="7653" spans="1:2" ht="12.95" customHeight="1" x14ac:dyDescent="0.2">
      <c r="A7653" s="9">
        <f t="shared" si="14"/>
        <v>43078</v>
      </c>
      <c r="B7653" s="21">
        <v>7.5401340000000001</v>
      </c>
    </row>
    <row r="7654" spans="1:2" ht="12.95" customHeight="1" x14ac:dyDescent="0.2">
      <c r="A7654" s="9">
        <f t="shared" si="14"/>
        <v>43079</v>
      </c>
      <c r="B7654" s="21">
        <v>7.5401340000000001</v>
      </c>
    </row>
    <row r="7655" spans="1:2" ht="12.95" customHeight="1" x14ac:dyDescent="0.2">
      <c r="A7655" s="9">
        <f t="shared" si="14"/>
        <v>43080</v>
      </c>
      <c r="B7655" s="21">
        <v>7.5401340000000001</v>
      </c>
    </row>
    <row r="7656" spans="1:2" ht="12.95" customHeight="1" x14ac:dyDescent="0.2">
      <c r="A7656" s="9">
        <f t="shared" si="14"/>
        <v>43081</v>
      </c>
      <c r="B7656" s="21">
        <v>7.5458829999999999</v>
      </c>
    </row>
    <row r="7657" spans="1:2" ht="12.95" customHeight="1" x14ac:dyDescent="0.2">
      <c r="A7657" s="9">
        <f t="shared" si="14"/>
        <v>43082</v>
      </c>
      <c r="B7657" s="21">
        <v>7.54101</v>
      </c>
    </row>
    <row r="7658" spans="1:2" ht="12.95" customHeight="1" x14ac:dyDescent="0.2">
      <c r="A7658" s="9">
        <f t="shared" si="14"/>
        <v>43083</v>
      </c>
      <c r="B7658" s="21">
        <v>7.5384289999999998</v>
      </c>
    </row>
    <row r="7659" spans="1:2" ht="12.95" customHeight="1" x14ac:dyDescent="0.2">
      <c r="A7659" s="9">
        <f t="shared" si="14"/>
        <v>43084</v>
      </c>
      <c r="B7659" s="21">
        <v>7.5509969999999997</v>
      </c>
    </row>
    <row r="7660" spans="1:2" ht="12.95" customHeight="1" x14ac:dyDescent="0.2">
      <c r="A7660" s="9">
        <f t="shared" si="14"/>
        <v>43085</v>
      </c>
      <c r="B7660" s="21">
        <v>7.5449250000000001</v>
      </c>
    </row>
    <row r="7661" spans="1:2" ht="12.95" customHeight="1" x14ac:dyDescent="0.2">
      <c r="A7661" s="9">
        <f t="shared" si="14"/>
        <v>43086</v>
      </c>
      <c r="B7661" s="21">
        <v>7.5449250000000001</v>
      </c>
    </row>
    <row r="7662" spans="1:2" ht="12.95" customHeight="1" x14ac:dyDescent="0.2">
      <c r="A7662" s="9">
        <f t="shared" si="14"/>
        <v>43087</v>
      </c>
      <c r="B7662" s="21">
        <v>7.5449250000000001</v>
      </c>
    </row>
    <row r="7663" spans="1:2" ht="12.95" customHeight="1" x14ac:dyDescent="0.2">
      <c r="A7663" s="9">
        <f t="shared" si="14"/>
        <v>43088</v>
      </c>
      <c r="B7663" s="21">
        <v>7.5424819999999997</v>
      </c>
    </row>
    <row r="7664" spans="1:2" ht="12.95" customHeight="1" x14ac:dyDescent="0.2">
      <c r="A7664" s="9">
        <f t="shared" si="14"/>
        <v>43089</v>
      </c>
      <c r="B7664" s="21">
        <v>7.5439230000000004</v>
      </c>
    </row>
    <row r="7665" spans="1:2" ht="12.95" customHeight="1" x14ac:dyDescent="0.2">
      <c r="A7665" s="9">
        <f t="shared" si="14"/>
        <v>43090</v>
      </c>
      <c r="B7665" s="21">
        <v>7.5402459999999998</v>
      </c>
    </row>
    <row r="7666" spans="1:2" ht="12.95" customHeight="1" x14ac:dyDescent="0.2">
      <c r="A7666" s="9">
        <f t="shared" si="14"/>
        <v>43091</v>
      </c>
      <c r="B7666" s="21">
        <v>7.5426659999999996</v>
      </c>
    </row>
    <row r="7667" spans="1:2" ht="12.95" customHeight="1" x14ac:dyDescent="0.2">
      <c r="A7667" s="9">
        <f t="shared" si="14"/>
        <v>43092</v>
      </c>
      <c r="B7667" s="21">
        <v>7.5419739999999997</v>
      </c>
    </row>
    <row r="7668" spans="1:2" ht="12.95" customHeight="1" x14ac:dyDescent="0.2">
      <c r="A7668" s="9">
        <f t="shared" si="14"/>
        <v>43093</v>
      </c>
      <c r="B7668" s="21">
        <v>7.5419739999999997</v>
      </c>
    </row>
    <row r="7669" spans="1:2" ht="12.95" customHeight="1" x14ac:dyDescent="0.2">
      <c r="A7669" s="9">
        <f t="shared" si="14"/>
        <v>43094</v>
      </c>
      <c r="B7669" s="21">
        <v>7.5419739999999997</v>
      </c>
    </row>
    <row r="7670" spans="1:2" ht="12.95" customHeight="1" x14ac:dyDescent="0.2">
      <c r="A7670" s="9">
        <f t="shared" si="14"/>
        <v>43095</v>
      </c>
      <c r="B7670" s="21">
        <v>7.5419739999999997</v>
      </c>
    </row>
    <row r="7671" spans="1:2" ht="12.95" customHeight="1" x14ac:dyDescent="0.2">
      <c r="A7671" s="9">
        <f t="shared" si="14"/>
        <v>43096</v>
      </c>
      <c r="B7671" s="21">
        <v>7.5419739999999997</v>
      </c>
    </row>
    <row r="7672" spans="1:2" ht="12.95" customHeight="1" x14ac:dyDescent="0.2">
      <c r="A7672" s="9">
        <f t="shared" ref="A7672:A7720" si="15">A7671+1</f>
        <v>43097</v>
      </c>
      <c r="B7672" s="21">
        <v>7.5407460000000004</v>
      </c>
    </row>
    <row r="7673" spans="1:2" ht="12.95" customHeight="1" x14ac:dyDescent="0.2">
      <c r="A7673" s="9">
        <f t="shared" si="15"/>
        <v>43098</v>
      </c>
      <c r="B7673" s="21">
        <v>7.5372899999999996</v>
      </c>
    </row>
    <row r="7674" spans="1:2" ht="12.95" customHeight="1" x14ac:dyDescent="0.2">
      <c r="A7674" s="9">
        <f t="shared" si="15"/>
        <v>43099</v>
      </c>
      <c r="B7674" s="21">
        <v>7.5136479999999999</v>
      </c>
    </row>
    <row r="7675" spans="1:2" ht="12.95" customHeight="1" x14ac:dyDescent="0.2">
      <c r="A7675" s="9">
        <f t="shared" si="15"/>
        <v>43100</v>
      </c>
      <c r="B7675" s="21">
        <v>7.5136479999999999</v>
      </c>
    </row>
    <row r="7676" spans="1:2" ht="12.95" customHeight="1" x14ac:dyDescent="0.2">
      <c r="A7676" s="9">
        <f t="shared" si="15"/>
        <v>43101</v>
      </c>
      <c r="B7676" s="21">
        <v>7.5136479999999999</v>
      </c>
    </row>
    <row r="7677" spans="1:2" ht="12.95" customHeight="1" x14ac:dyDescent="0.2">
      <c r="A7677" s="9">
        <f t="shared" si="15"/>
        <v>43102</v>
      </c>
      <c r="B7677" s="21">
        <v>7.5136479999999999</v>
      </c>
    </row>
    <row r="7678" spans="1:2" ht="12.95" customHeight="1" x14ac:dyDescent="0.2">
      <c r="A7678" s="9">
        <f t="shared" si="15"/>
        <v>43103</v>
      </c>
      <c r="B7678" s="21">
        <v>7.4504710000000003</v>
      </c>
    </row>
    <row r="7679" spans="1:2" ht="12.95" customHeight="1" x14ac:dyDescent="0.2">
      <c r="A7679" s="9">
        <f t="shared" si="15"/>
        <v>43104</v>
      </c>
      <c r="B7679" s="21">
        <v>7.4501229999999996</v>
      </c>
    </row>
    <row r="7680" spans="1:2" ht="12.95" customHeight="1" x14ac:dyDescent="0.2">
      <c r="A7680" s="9">
        <f t="shared" si="15"/>
        <v>43105</v>
      </c>
      <c r="B7680" s="21">
        <v>7.4427070000000004</v>
      </c>
    </row>
    <row r="7681" spans="1:2" ht="12.95" customHeight="1" x14ac:dyDescent="0.2">
      <c r="A7681" s="9">
        <f t="shared" si="15"/>
        <v>43106</v>
      </c>
      <c r="B7681" s="21">
        <v>7.4378950000000001</v>
      </c>
    </row>
    <row r="7682" spans="1:2" ht="12.95" customHeight="1" x14ac:dyDescent="0.2">
      <c r="A7682" s="9">
        <f t="shared" si="15"/>
        <v>43107</v>
      </c>
      <c r="B7682" s="21">
        <v>7.4378950000000001</v>
      </c>
    </row>
    <row r="7683" spans="1:2" ht="12.95" customHeight="1" x14ac:dyDescent="0.2">
      <c r="A7683" s="9">
        <f t="shared" si="15"/>
        <v>43108</v>
      </c>
      <c r="B7683" s="21">
        <v>7.4378950000000001</v>
      </c>
    </row>
    <row r="7684" spans="1:2" ht="12.95" customHeight="1" x14ac:dyDescent="0.2">
      <c r="A7684" s="9">
        <f t="shared" si="15"/>
        <v>43109</v>
      </c>
      <c r="B7684" s="21">
        <v>7.4319309999999996</v>
      </c>
    </row>
    <row r="7685" spans="1:2" ht="12.95" customHeight="1" x14ac:dyDescent="0.2">
      <c r="A7685" s="9">
        <f t="shared" si="15"/>
        <v>43110</v>
      </c>
      <c r="B7685" s="21">
        <v>7.4358789999999999</v>
      </c>
    </row>
    <row r="7686" spans="1:2" ht="12.95" customHeight="1" x14ac:dyDescent="0.2">
      <c r="A7686" s="9">
        <f t="shared" si="15"/>
        <v>43111</v>
      </c>
      <c r="B7686" s="21">
        <v>7.4439650000000004</v>
      </c>
    </row>
    <row r="7687" spans="1:2" ht="12.95" customHeight="1" x14ac:dyDescent="0.2">
      <c r="A7687" s="9">
        <f t="shared" si="15"/>
        <v>43112</v>
      </c>
      <c r="B7687" s="21">
        <v>7.4493429999999998</v>
      </c>
    </row>
    <row r="7688" spans="1:2" ht="12.95" customHeight="1" x14ac:dyDescent="0.2">
      <c r="A7688" s="9">
        <f t="shared" si="15"/>
        <v>43113</v>
      </c>
      <c r="B7688" s="21">
        <v>7.4504729999999997</v>
      </c>
    </row>
    <row r="7689" spans="1:2" ht="12.95" customHeight="1" x14ac:dyDescent="0.2">
      <c r="A7689" s="9">
        <f t="shared" si="15"/>
        <v>43114</v>
      </c>
      <c r="B7689" s="21">
        <v>7.4504729999999997</v>
      </c>
    </row>
    <row r="7690" spans="1:2" ht="12.95" customHeight="1" x14ac:dyDescent="0.2">
      <c r="A7690" s="9">
        <f t="shared" si="15"/>
        <v>43115</v>
      </c>
      <c r="B7690" s="21">
        <v>7.4504729999999997</v>
      </c>
    </row>
    <row r="7691" spans="1:2" ht="12.95" customHeight="1" x14ac:dyDescent="0.2">
      <c r="A7691" s="9">
        <f t="shared" si="15"/>
        <v>43116</v>
      </c>
      <c r="B7691" s="21">
        <v>7.4535559999999998</v>
      </c>
    </row>
    <row r="7692" spans="1:2" ht="12.95" customHeight="1" x14ac:dyDescent="0.2">
      <c r="A7692" s="9">
        <f t="shared" si="15"/>
        <v>43117</v>
      </c>
      <c r="B7692" s="21">
        <v>7.4402999999999997</v>
      </c>
    </row>
    <row r="7693" spans="1:2" ht="12.95" customHeight="1" x14ac:dyDescent="0.2">
      <c r="A7693" s="9">
        <f t="shared" si="15"/>
        <v>43118</v>
      </c>
      <c r="B7693" s="21">
        <v>7.429246</v>
      </c>
    </row>
    <row r="7694" spans="1:2" ht="12.95" customHeight="1" x14ac:dyDescent="0.2">
      <c r="A7694" s="9">
        <f t="shared" si="15"/>
        <v>43119</v>
      </c>
      <c r="B7694" s="21">
        <v>7.426736</v>
      </c>
    </row>
    <row r="7695" spans="1:2" ht="12.95" customHeight="1" x14ac:dyDescent="0.2">
      <c r="A7695" s="9">
        <f t="shared" si="15"/>
        <v>43120</v>
      </c>
      <c r="B7695" s="21">
        <v>7.4347659999999998</v>
      </c>
    </row>
    <row r="7696" spans="1:2" ht="12.95" customHeight="1" x14ac:dyDescent="0.2">
      <c r="A7696" s="9">
        <f t="shared" si="15"/>
        <v>43121</v>
      </c>
      <c r="B7696" s="21">
        <v>7.4347659999999998</v>
      </c>
    </row>
    <row r="7697" spans="1:2" ht="12.95" customHeight="1" x14ac:dyDescent="0.2">
      <c r="A7697" s="9">
        <f t="shared" si="15"/>
        <v>43122</v>
      </c>
      <c r="B7697" s="21">
        <v>7.4347659999999998</v>
      </c>
    </row>
    <row r="7698" spans="1:2" ht="12.95" customHeight="1" x14ac:dyDescent="0.2">
      <c r="A7698" s="9">
        <f t="shared" si="15"/>
        <v>43123</v>
      </c>
      <c r="B7698" s="21">
        <v>7.4367299999999998</v>
      </c>
    </row>
    <row r="7699" spans="1:2" ht="12.95" customHeight="1" x14ac:dyDescent="0.2">
      <c r="A7699" s="9">
        <f t="shared" si="15"/>
        <v>43124</v>
      </c>
      <c r="B7699" s="21">
        <v>7.43391</v>
      </c>
    </row>
    <row r="7700" spans="1:2" ht="12.95" customHeight="1" x14ac:dyDescent="0.2">
      <c r="A7700" s="9">
        <f t="shared" si="15"/>
        <v>43125</v>
      </c>
      <c r="B7700" s="21">
        <v>7.4324560000000002</v>
      </c>
    </row>
    <row r="7701" spans="1:2" ht="12.95" customHeight="1" x14ac:dyDescent="0.2">
      <c r="A7701" s="9">
        <f t="shared" si="15"/>
        <v>43126</v>
      </c>
      <c r="B7701" s="21">
        <v>7.4301199999999996</v>
      </c>
    </row>
    <row r="7702" spans="1:2" ht="12.95" customHeight="1" x14ac:dyDescent="0.2">
      <c r="A7702" s="9">
        <f t="shared" si="15"/>
        <v>43127</v>
      </c>
      <c r="B7702" s="21">
        <v>7.4259659999999998</v>
      </c>
    </row>
    <row r="7703" spans="1:2" ht="12.95" customHeight="1" x14ac:dyDescent="0.2">
      <c r="A7703" s="9">
        <f t="shared" si="15"/>
        <v>43128</v>
      </c>
      <c r="B7703" s="21">
        <v>7.4259659999999998</v>
      </c>
    </row>
    <row r="7704" spans="1:2" ht="12.95" customHeight="1" x14ac:dyDescent="0.2">
      <c r="A7704" s="9">
        <f t="shared" si="15"/>
        <v>43129</v>
      </c>
      <c r="B7704" s="21">
        <v>7.4259659999999998</v>
      </c>
    </row>
    <row r="7705" spans="1:2" ht="12.95" customHeight="1" x14ac:dyDescent="0.2">
      <c r="A7705" s="9">
        <f t="shared" si="15"/>
        <v>43130</v>
      </c>
      <c r="B7705" s="21">
        <v>7.4206839999999996</v>
      </c>
    </row>
    <row r="7706" spans="1:2" ht="12.95" customHeight="1" x14ac:dyDescent="0.2">
      <c r="A7706" s="9">
        <f t="shared" si="15"/>
        <v>43131</v>
      </c>
      <c r="B7706" s="21">
        <v>7.4135350000000004</v>
      </c>
    </row>
    <row r="7707" spans="1:2" ht="12.95" customHeight="1" x14ac:dyDescent="0.2">
      <c r="A7707" s="9">
        <f t="shared" si="15"/>
        <v>43132</v>
      </c>
      <c r="B7707" s="21">
        <v>7.4151699999999998</v>
      </c>
    </row>
    <row r="7708" spans="1:2" ht="12.95" customHeight="1" x14ac:dyDescent="0.2">
      <c r="A7708" s="9">
        <f t="shared" si="15"/>
        <v>43133</v>
      </c>
      <c r="B7708" s="21">
        <v>7.4235069999999999</v>
      </c>
    </row>
    <row r="7709" spans="1:2" ht="12.95" customHeight="1" x14ac:dyDescent="0.2">
      <c r="A7709" s="9">
        <f t="shared" si="15"/>
        <v>43134</v>
      </c>
      <c r="B7709" s="21">
        <v>7.4273239999999996</v>
      </c>
    </row>
    <row r="7710" spans="1:2" ht="12.95" customHeight="1" x14ac:dyDescent="0.2">
      <c r="A7710" s="9">
        <f t="shared" si="15"/>
        <v>43135</v>
      </c>
      <c r="B7710" s="21">
        <v>7.4273239999999996</v>
      </c>
    </row>
    <row r="7711" spans="1:2" ht="12.95" customHeight="1" x14ac:dyDescent="0.2">
      <c r="A7711" s="9">
        <f t="shared" si="15"/>
        <v>43136</v>
      </c>
      <c r="B7711" s="21">
        <v>7.4273239999999996</v>
      </c>
    </row>
    <row r="7712" spans="1:2" ht="12.95" customHeight="1" x14ac:dyDescent="0.2">
      <c r="A7712" s="9">
        <f t="shared" si="15"/>
        <v>43137</v>
      </c>
      <c r="B7712" s="21">
        <v>7.4323689999999996</v>
      </c>
    </row>
    <row r="7713" spans="1:2" ht="12.95" customHeight="1" x14ac:dyDescent="0.2">
      <c r="A7713" s="9">
        <f t="shared" si="15"/>
        <v>43138</v>
      </c>
      <c r="B7713" s="21">
        <v>7.426774</v>
      </c>
    </row>
    <row r="7714" spans="1:2" ht="12.95" customHeight="1" x14ac:dyDescent="0.2">
      <c r="A7714" s="9">
        <f t="shared" si="15"/>
        <v>43139</v>
      </c>
      <c r="B7714" s="21">
        <v>7.4291179999999999</v>
      </c>
    </row>
    <row r="7715" spans="1:2" ht="12.95" customHeight="1" x14ac:dyDescent="0.2">
      <c r="A7715" s="9">
        <f t="shared" si="15"/>
        <v>43140</v>
      </c>
      <c r="B7715" s="21">
        <v>7.4348510000000001</v>
      </c>
    </row>
    <row r="7716" spans="1:2" ht="12.95" customHeight="1" x14ac:dyDescent="0.2">
      <c r="A7716" s="9">
        <f t="shared" si="15"/>
        <v>43141</v>
      </c>
      <c r="B7716" s="21">
        <v>7.4360790000000003</v>
      </c>
    </row>
    <row r="7717" spans="1:2" ht="12.95" customHeight="1" x14ac:dyDescent="0.2">
      <c r="A7717" s="9">
        <f t="shared" si="15"/>
        <v>43142</v>
      </c>
      <c r="B7717" s="21">
        <v>7.4360790000000003</v>
      </c>
    </row>
    <row r="7718" spans="1:2" ht="12.95" customHeight="1" x14ac:dyDescent="0.2">
      <c r="A7718" s="9">
        <f t="shared" si="15"/>
        <v>43143</v>
      </c>
      <c r="B7718" s="21">
        <v>7.4360790000000003</v>
      </c>
    </row>
    <row r="7719" spans="1:2" ht="12.95" customHeight="1" x14ac:dyDescent="0.2">
      <c r="A7719" s="9">
        <f t="shared" si="15"/>
        <v>43144</v>
      </c>
      <c r="B7719" s="21">
        <v>7.4387970000000001</v>
      </c>
    </row>
    <row r="7720" spans="1:2" ht="12.95" customHeight="1" x14ac:dyDescent="0.2">
      <c r="A7720" s="9">
        <f t="shared" si="15"/>
        <v>43145</v>
      </c>
      <c r="B7720" s="21">
        <v>7.442939</v>
      </c>
    </row>
  </sheetData>
  <pageMargins left="0.75" right="0.75" top="1" bottom="1" header="0.5" footer="0.5"/>
  <pageSetup paperSize="9" scale="85" orientation="portrait" horizontalDpi="1200" verticalDpi="1200" r:id="rId1"/>
  <headerFooter alignWithMargins="0"/>
  <rowBreaks count="1" manualBreakCount="1">
    <brk id="62" max="16383" man="1"/>
  </rowBreaks>
  <colBreaks count="1" manualBreakCount="1">
    <brk id="3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A4" sqref="A4"/>
    </sheetView>
  </sheetViews>
  <sheetFormatPr defaultRowHeight="12.75" x14ac:dyDescent="0.2"/>
  <cols>
    <col min="1" max="1" width="11.7109375" customWidth="1"/>
  </cols>
  <sheetData>
    <row r="1" spans="1:3" x14ac:dyDescent="0.2">
      <c r="A1" s="78" t="s">
        <v>51</v>
      </c>
    </row>
    <row r="2" spans="1:3" x14ac:dyDescent="0.2">
      <c r="A2" s="79" t="s">
        <v>52</v>
      </c>
    </row>
    <row r="3" spans="1:3" x14ac:dyDescent="0.2">
      <c r="A3" t="s">
        <v>36</v>
      </c>
    </row>
    <row r="5" spans="1:3" ht="13.5" thickBot="1" x14ac:dyDescent="0.25">
      <c r="A5" s="81" t="s">
        <v>37</v>
      </c>
      <c r="B5" s="81" t="s">
        <v>34</v>
      </c>
      <c r="C5" s="81" t="s">
        <v>35</v>
      </c>
    </row>
    <row r="6" spans="1:3" x14ac:dyDescent="0.2">
      <c r="A6" s="80" t="s">
        <v>38</v>
      </c>
      <c r="B6" s="80">
        <v>2.4300000000000002</v>
      </c>
      <c r="C6" s="80">
        <v>3.27</v>
      </c>
    </row>
    <row r="7" spans="1:3" x14ac:dyDescent="0.2">
      <c r="A7" s="80" t="s">
        <v>39</v>
      </c>
      <c r="B7" s="80">
        <v>2.42</v>
      </c>
      <c r="C7" s="80">
        <v>3.23</v>
      </c>
    </row>
    <row r="8" spans="1:3" x14ac:dyDescent="0.2">
      <c r="A8" s="80" t="s">
        <v>40</v>
      </c>
      <c r="B8" s="80">
        <v>2.4700000000000002</v>
      </c>
      <c r="C8" s="80">
        <v>3.23</v>
      </c>
    </row>
    <row r="9" spans="1:3" x14ac:dyDescent="0.2">
      <c r="A9" s="80" t="s">
        <v>41</v>
      </c>
      <c r="B9" s="80">
        <v>2.4500000000000002</v>
      </c>
      <c r="C9" s="80">
        <v>3.16</v>
      </c>
    </row>
    <row r="10" spans="1:3" x14ac:dyDescent="0.2">
      <c r="A10" s="80" t="s">
        <v>43</v>
      </c>
      <c r="B10" s="80">
        <v>2.2400000000000002</v>
      </c>
      <c r="C10" s="80">
        <v>3.03</v>
      </c>
    </row>
    <row r="11" spans="1:3" x14ac:dyDescent="0.2">
      <c r="A11" s="80" t="s">
        <v>42</v>
      </c>
      <c r="B11" s="80">
        <v>2.0099999999999998</v>
      </c>
      <c r="C11" s="80">
        <v>2.92</v>
      </c>
    </row>
    <row r="12" spans="1:3" x14ac:dyDescent="0.2">
      <c r="A12" s="80" t="s">
        <v>44</v>
      </c>
      <c r="B12" s="80">
        <v>1.98</v>
      </c>
      <c r="C12" s="80">
        <v>2.77</v>
      </c>
    </row>
    <row r="13" spans="1:3" x14ac:dyDescent="0.2">
      <c r="A13" s="80" t="s">
        <v>45</v>
      </c>
      <c r="B13" s="80">
        <v>1.96</v>
      </c>
      <c r="C13" s="80">
        <v>2.65</v>
      </c>
    </row>
    <row r="14" spans="1:3" x14ac:dyDescent="0.2">
      <c r="A14" s="80" t="s">
        <v>46</v>
      </c>
      <c r="B14" s="80">
        <v>1.82</v>
      </c>
      <c r="C14" s="80">
        <v>2.56</v>
      </c>
    </row>
    <row r="15" spans="1:3" x14ac:dyDescent="0.2">
      <c r="A15" s="80" t="s">
        <v>47</v>
      </c>
      <c r="B15" s="80">
        <v>1.72</v>
      </c>
      <c r="C15" s="80">
        <v>2.4700000000000002</v>
      </c>
    </row>
    <row r="16" spans="1:3" x14ac:dyDescent="0.2">
      <c r="A16" s="80" t="s">
        <v>48</v>
      </c>
      <c r="B16" s="80">
        <v>1.67</v>
      </c>
      <c r="C16" s="80">
        <v>2.36</v>
      </c>
    </row>
    <row r="17" spans="1:3" x14ac:dyDescent="0.2">
      <c r="A17" s="80" t="s">
        <v>49</v>
      </c>
      <c r="B17" s="80">
        <v>1.59</v>
      </c>
      <c r="C17" s="80">
        <v>2.25</v>
      </c>
    </row>
    <row r="18" spans="1:3" x14ac:dyDescent="0.2">
      <c r="A18" s="80" t="s">
        <v>50</v>
      </c>
      <c r="B18" s="80">
        <v>1.47</v>
      </c>
      <c r="C18" s="80">
        <v>2.14</v>
      </c>
    </row>
    <row r="19" spans="1:3" x14ac:dyDescent="0.2">
      <c r="A19" s="80" t="s">
        <v>70</v>
      </c>
      <c r="B19" s="80">
        <v>1.42</v>
      </c>
      <c r="C19" s="80">
        <v>1.99</v>
      </c>
    </row>
    <row r="20" spans="1:3" x14ac:dyDescent="0.2">
      <c r="A20" s="80" t="s">
        <v>71</v>
      </c>
      <c r="B20" s="80">
        <v>1.37</v>
      </c>
      <c r="C20" s="80">
        <v>1.83</v>
      </c>
    </row>
    <row r="21" spans="1:3" x14ac:dyDescent="0.2">
      <c r="A21" s="80" t="s">
        <v>72</v>
      </c>
      <c r="B21" s="80">
        <v>1.28</v>
      </c>
      <c r="C21" s="80">
        <v>1.67</v>
      </c>
    </row>
    <row r="22" spans="1:3" x14ac:dyDescent="0.2">
      <c r="A22" s="80" t="s">
        <v>73</v>
      </c>
      <c r="B22" s="80">
        <v>1.1499999999999999</v>
      </c>
      <c r="C22" s="80">
        <v>1.49</v>
      </c>
    </row>
    <row r="23" spans="1:3" x14ac:dyDescent="0.2">
      <c r="A23" s="80" t="s">
        <v>74</v>
      </c>
      <c r="B23" s="80">
        <v>1.02</v>
      </c>
      <c r="C23" s="80">
        <v>1.31</v>
      </c>
    </row>
    <row r="24" spans="1:3" x14ac:dyDescent="0.2">
      <c r="A24" s="80" t="s">
        <v>75</v>
      </c>
      <c r="B24" s="80">
        <v>0.9</v>
      </c>
      <c r="C24" s="80">
        <v>1.1399999999999999</v>
      </c>
    </row>
    <row r="25" spans="1:3" x14ac:dyDescent="0.2">
      <c r="A25" s="80" t="s">
        <v>76</v>
      </c>
      <c r="B25" s="80">
        <v>0.8</v>
      </c>
      <c r="C25" s="80">
        <v>0.98</v>
      </c>
    </row>
    <row r="26" spans="1:3" x14ac:dyDescent="0.2">
      <c r="A26" s="80" t="s">
        <v>77</v>
      </c>
      <c r="B26" s="80">
        <v>0.71</v>
      </c>
      <c r="C26" s="80">
        <v>0.85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19"/>
  <sheetViews>
    <sheetView workbookViewId="0">
      <selection activeCell="A2" sqref="A2"/>
    </sheetView>
  </sheetViews>
  <sheetFormatPr defaultRowHeight="12.75" x14ac:dyDescent="0.2"/>
  <cols>
    <col min="1" max="1" width="10.140625" bestFit="1" customWidth="1"/>
    <col min="2" max="2" width="10.7109375" style="82" bestFit="1" customWidth="1"/>
    <col min="3" max="3" width="10.7109375" bestFit="1" customWidth="1"/>
  </cols>
  <sheetData>
    <row r="1" spans="1:3" ht="15" x14ac:dyDescent="0.25">
      <c r="A1" s="121" t="s">
        <v>80</v>
      </c>
    </row>
    <row r="2" spans="1:3" ht="15" x14ac:dyDescent="0.2">
      <c r="A2" s="119" t="s">
        <v>5</v>
      </c>
      <c r="B2" s="120" t="s">
        <v>78</v>
      </c>
      <c r="C2" s="119" t="s">
        <v>79</v>
      </c>
    </row>
    <row r="3" spans="1:3" ht="15" x14ac:dyDescent="0.25">
      <c r="A3" s="117">
        <v>37988</v>
      </c>
      <c r="B3" s="118">
        <v>2.1509999999999998</v>
      </c>
      <c r="C3" s="118">
        <v>2.12</v>
      </c>
    </row>
    <row r="4" spans="1:3" ht="15" x14ac:dyDescent="0.25">
      <c r="A4" s="117">
        <v>37991</v>
      </c>
      <c r="B4" s="118">
        <v>2.1509999999999998</v>
      </c>
      <c r="C4" s="118">
        <v>2.1139999999999999</v>
      </c>
    </row>
    <row r="5" spans="1:3" ht="15" x14ac:dyDescent="0.25">
      <c r="A5" s="117">
        <v>37992</v>
      </c>
      <c r="B5" s="118">
        <v>2.145</v>
      </c>
      <c r="C5" s="118">
        <v>2.113</v>
      </c>
    </row>
    <row r="6" spans="1:3" ht="15" x14ac:dyDescent="0.25">
      <c r="A6" s="117">
        <v>37993</v>
      </c>
      <c r="B6" s="118">
        <v>2.1339999999999999</v>
      </c>
      <c r="C6" s="118">
        <v>2.1040000000000001</v>
      </c>
    </row>
    <row r="7" spans="1:3" ht="15" x14ac:dyDescent="0.25">
      <c r="A7" s="117">
        <v>37994</v>
      </c>
      <c r="B7" s="118">
        <v>2.133</v>
      </c>
      <c r="C7" s="118">
        <v>2.1030000000000002</v>
      </c>
    </row>
    <row r="8" spans="1:3" ht="15" x14ac:dyDescent="0.25">
      <c r="A8" s="117">
        <v>37995</v>
      </c>
      <c r="B8" s="118">
        <v>2.1240000000000001</v>
      </c>
      <c r="C8" s="118">
        <v>2.1019999999999999</v>
      </c>
    </row>
    <row r="9" spans="1:3" ht="15" x14ac:dyDescent="0.25">
      <c r="A9" s="117">
        <v>37998</v>
      </c>
      <c r="B9" s="118">
        <v>2.1040000000000001</v>
      </c>
      <c r="C9" s="118">
        <v>2.0950000000000002</v>
      </c>
    </row>
    <row r="10" spans="1:3" ht="15" x14ac:dyDescent="0.25">
      <c r="A10" s="117">
        <v>37999</v>
      </c>
      <c r="B10" s="118">
        <v>2.1120000000000001</v>
      </c>
      <c r="C10" s="118">
        <v>2.0920000000000001</v>
      </c>
    </row>
    <row r="11" spans="1:3" ht="15" x14ac:dyDescent="0.25">
      <c r="A11" s="117">
        <v>38000</v>
      </c>
      <c r="B11" s="118">
        <v>2.113</v>
      </c>
      <c r="C11" s="118">
        <v>2.0859999999999999</v>
      </c>
    </row>
    <row r="12" spans="1:3" ht="15" x14ac:dyDescent="0.25">
      <c r="A12" s="117">
        <v>38001</v>
      </c>
      <c r="B12" s="118">
        <v>2.113</v>
      </c>
      <c r="C12" s="118">
        <v>2.08</v>
      </c>
    </row>
    <row r="13" spans="1:3" ht="15" x14ac:dyDescent="0.25">
      <c r="A13" s="117">
        <v>38002</v>
      </c>
      <c r="B13" s="118">
        <v>2.1080000000000001</v>
      </c>
      <c r="C13" s="118">
        <v>2.0760000000000001</v>
      </c>
    </row>
    <row r="14" spans="1:3" ht="15" x14ac:dyDescent="0.25">
      <c r="A14" s="117">
        <v>38005</v>
      </c>
      <c r="B14" s="118">
        <v>2.109</v>
      </c>
      <c r="C14" s="118">
        <v>2.077</v>
      </c>
    </row>
    <row r="15" spans="1:3" ht="15" x14ac:dyDescent="0.25">
      <c r="A15" s="117">
        <v>38006</v>
      </c>
      <c r="B15" s="118">
        <v>2.1040000000000001</v>
      </c>
      <c r="C15" s="118">
        <v>2.08</v>
      </c>
    </row>
    <row r="16" spans="1:3" ht="15" x14ac:dyDescent="0.25">
      <c r="A16" s="117">
        <v>38007</v>
      </c>
      <c r="B16" s="118">
        <v>2.093</v>
      </c>
      <c r="C16" s="118">
        <v>2.0750000000000002</v>
      </c>
    </row>
    <row r="17" spans="1:3" ht="15" x14ac:dyDescent="0.25">
      <c r="A17" s="117">
        <v>38008</v>
      </c>
      <c r="B17" s="118">
        <v>2.0950000000000002</v>
      </c>
      <c r="C17" s="118">
        <v>2.0750000000000002</v>
      </c>
    </row>
    <row r="18" spans="1:3" ht="15" x14ac:dyDescent="0.25">
      <c r="A18" s="117">
        <v>38009</v>
      </c>
      <c r="B18" s="118">
        <v>2.0870000000000002</v>
      </c>
      <c r="C18" s="118">
        <v>2.073</v>
      </c>
    </row>
    <row r="19" spans="1:3" ht="15" x14ac:dyDescent="0.25">
      <c r="A19" s="117">
        <v>38012</v>
      </c>
      <c r="B19" s="118">
        <v>2.0920000000000001</v>
      </c>
      <c r="C19" s="118">
        <v>2.0739999999999998</v>
      </c>
    </row>
    <row r="20" spans="1:3" ht="15" x14ac:dyDescent="0.25">
      <c r="A20" s="117">
        <v>38013</v>
      </c>
      <c r="B20" s="118">
        <v>2.1030000000000002</v>
      </c>
      <c r="C20" s="118">
        <v>2.0779999999999998</v>
      </c>
    </row>
    <row r="21" spans="1:3" ht="15" x14ac:dyDescent="0.25">
      <c r="A21" s="117">
        <v>38014</v>
      </c>
      <c r="B21" s="118">
        <v>2.0950000000000002</v>
      </c>
      <c r="C21" s="118">
        <v>2.0779999999999998</v>
      </c>
    </row>
    <row r="22" spans="1:3" ht="15" x14ac:dyDescent="0.25">
      <c r="A22" s="117">
        <v>38015</v>
      </c>
      <c r="B22" s="118">
        <v>2.121</v>
      </c>
      <c r="C22" s="118">
        <v>2.0910000000000002</v>
      </c>
    </row>
    <row r="23" spans="1:3" ht="15" x14ac:dyDescent="0.25">
      <c r="A23" s="117">
        <v>38016</v>
      </c>
      <c r="B23" s="118">
        <v>2.137</v>
      </c>
      <c r="C23" s="118">
        <v>2.093</v>
      </c>
    </row>
    <row r="24" spans="1:3" ht="15" x14ac:dyDescent="0.25">
      <c r="A24" s="117">
        <v>38019</v>
      </c>
      <c r="B24" s="118">
        <v>2.13</v>
      </c>
      <c r="C24" s="118">
        <v>2.0910000000000002</v>
      </c>
    </row>
    <row r="25" spans="1:3" ht="15" x14ac:dyDescent="0.25">
      <c r="A25" s="117">
        <v>38020</v>
      </c>
      <c r="B25" s="118">
        <v>2.1150000000000002</v>
      </c>
      <c r="C25" s="118">
        <v>2.089</v>
      </c>
    </row>
    <row r="26" spans="1:3" ht="15" x14ac:dyDescent="0.25">
      <c r="A26" s="117">
        <v>38021</v>
      </c>
      <c r="B26" s="118">
        <v>2.11</v>
      </c>
      <c r="C26" s="118">
        <v>2.085</v>
      </c>
    </row>
    <row r="27" spans="1:3" ht="15" x14ac:dyDescent="0.25">
      <c r="A27" s="117">
        <v>38022</v>
      </c>
      <c r="B27" s="118">
        <v>2.1059999999999999</v>
      </c>
      <c r="C27" s="118">
        <v>2.0830000000000002</v>
      </c>
    </row>
    <row r="28" spans="1:3" ht="15" x14ac:dyDescent="0.25">
      <c r="A28" s="117">
        <v>38023</v>
      </c>
      <c r="B28" s="118">
        <v>2.11</v>
      </c>
      <c r="C28" s="118">
        <v>2.08</v>
      </c>
    </row>
    <row r="29" spans="1:3" ht="15" x14ac:dyDescent="0.25">
      <c r="A29" s="117">
        <v>38026</v>
      </c>
      <c r="B29" s="118">
        <v>2.0880000000000001</v>
      </c>
      <c r="C29" s="118">
        <v>2.0739999999999998</v>
      </c>
    </row>
    <row r="30" spans="1:3" ht="15" x14ac:dyDescent="0.25">
      <c r="A30" s="117">
        <v>38027</v>
      </c>
      <c r="B30" s="118">
        <v>2.0840000000000001</v>
      </c>
      <c r="C30" s="118">
        <v>2.0699999999999998</v>
      </c>
    </row>
    <row r="31" spans="1:3" ht="15" x14ac:dyDescent="0.25">
      <c r="A31" s="117">
        <v>38028</v>
      </c>
      <c r="B31" s="118">
        <v>2.0990000000000002</v>
      </c>
      <c r="C31" s="118">
        <v>2.0739999999999998</v>
      </c>
    </row>
    <row r="32" spans="1:3" ht="15" x14ac:dyDescent="0.25">
      <c r="A32" s="117">
        <v>38029</v>
      </c>
      <c r="B32" s="118">
        <v>2.085</v>
      </c>
      <c r="C32" s="118">
        <v>2.0670000000000002</v>
      </c>
    </row>
    <row r="33" spans="1:3" ht="15" x14ac:dyDescent="0.25">
      <c r="A33" s="117">
        <v>38030</v>
      </c>
      <c r="B33" s="118">
        <v>2.0819999999999999</v>
      </c>
      <c r="C33" s="118">
        <v>2.0670000000000002</v>
      </c>
    </row>
    <row r="34" spans="1:3" ht="15" x14ac:dyDescent="0.25">
      <c r="A34" s="117">
        <v>38033</v>
      </c>
      <c r="B34" s="118">
        <v>2.0790000000000002</v>
      </c>
      <c r="C34" s="118">
        <v>2.0649999999999999</v>
      </c>
    </row>
    <row r="35" spans="1:3" ht="15" x14ac:dyDescent="0.25">
      <c r="A35" s="117">
        <v>38034</v>
      </c>
      <c r="B35" s="118">
        <v>2.0760000000000001</v>
      </c>
      <c r="C35" s="118">
        <v>2.0659999999999998</v>
      </c>
    </row>
    <row r="36" spans="1:3" ht="15" x14ac:dyDescent="0.25">
      <c r="A36" s="117">
        <v>38035</v>
      </c>
      <c r="B36" s="118">
        <v>2.0590000000000002</v>
      </c>
      <c r="C36" s="118">
        <v>2.0550000000000002</v>
      </c>
    </row>
    <row r="37" spans="1:3" ht="15" x14ac:dyDescent="0.25">
      <c r="A37" s="117">
        <v>38036</v>
      </c>
      <c r="B37" s="118">
        <v>2.0739999999999998</v>
      </c>
      <c r="C37" s="118">
        <v>2.06</v>
      </c>
    </row>
    <row r="38" spans="1:3" ht="15" x14ac:dyDescent="0.25">
      <c r="A38" s="117">
        <v>38037</v>
      </c>
      <c r="B38" s="118">
        <v>2.0760000000000001</v>
      </c>
      <c r="C38" s="118">
        <v>2.0609999999999999</v>
      </c>
    </row>
    <row r="39" spans="1:3" ht="15" x14ac:dyDescent="0.25">
      <c r="A39" s="117">
        <v>38040</v>
      </c>
      <c r="B39" s="118">
        <v>2.093</v>
      </c>
      <c r="C39" s="118">
        <v>2.073</v>
      </c>
    </row>
    <row r="40" spans="1:3" ht="15" x14ac:dyDescent="0.25">
      <c r="A40" s="117">
        <v>38041</v>
      </c>
      <c r="B40" s="118">
        <v>2.0840000000000001</v>
      </c>
      <c r="C40" s="118">
        <v>2.0760000000000001</v>
      </c>
    </row>
    <row r="41" spans="1:3" ht="15" x14ac:dyDescent="0.25">
      <c r="A41" s="117">
        <v>38042</v>
      </c>
      <c r="B41" s="118">
        <v>2.0750000000000002</v>
      </c>
      <c r="C41" s="118">
        <v>2.0699999999999998</v>
      </c>
    </row>
    <row r="42" spans="1:3" ht="15" x14ac:dyDescent="0.25">
      <c r="A42" s="117">
        <v>38043</v>
      </c>
      <c r="B42" s="118">
        <v>2.0489999999999999</v>
      </c>
      <c r="C42" s="118">
        <v>2.0529999999999999</v>
      </c>
    </row>
    <row r="43" spans="1:3" ht="15" x14ac:dyDescent="0.25">
      <c r="A43" s="117">
        <v>38044</v>
      </c>
      <c r="B43" s="118">
        <v>2.044</v>
      </c>
      <c r="C43" s="118">
        <v>2.052</v>
      </c>
    </row>
    <row r="44" spans="1:3" ht="15" x14ac:dyDescent="0.25">
      <c r="A44" s="117">
        <v>38047</v>
      </c>
      <c r="B44" s="118">
        <v>2.0409999999999999</v>
      </c>
      <c r="C44" s="118">
        <v>2.0470000000000002</v>
      </c>
    </row>
    <row r="45" spans="1:3" ht="15" x14ac:dyDescent="0.25">
      <c r="A45" s="117">
        <v>38048</v>
      </c>
      <c r="B45" s="118">
        <v>2.0539999999999998</v>
      </c>
      <c r="C45" s="118">
        <v>2.052</v>
      </c>
    </row>
    <row r="46" spans="1:3" ht="15" x14ac:dyDescent="0.25">
      <c r="A46" s="117">
        <v>38049</v>
      </c>
      <c r="B46" s="118">
        <v>2.0720000000000001</v>
      </c>
      <c r="C46" s="118">
        <v>2.0569999999999999</v>
      </c>
    </row>
    <row r="47" spans="1:3" ht="15" x14ac:dyDescent="0.25">
      <c r="A47" s="117">
        <v>38050</v>
      </c>
      <c r="B47" s="118">
        <v>2.0659999999999998</v>
      </c>
      <c r="C47" s="118">
        <v>2.0539999999999998</v>
      </c>
    </row>
    <row r="48" spans="1:3" ht="15" x14ac:dyDescent="0.25">
      <c r="A48" s="117">
        <v>38051</v>
      </c>
      <c r="B48" s="118">
        <v>2.081</v>
      </c>
      <c r="C48" s="118">
        <v>2.0609999999999999</v>
      </c>
    </row>
    <row r="49" spans="1:3" ht="15" x14ac:dyDescent="0.25">
      <c r="A49" s="117">
        <v>38054</v>
      </c>
      <c r="B49" s="118">
        <v>2.0510000000000002</v>
      </c>
      <c r="C49" s="118">
        <v>2.052</v>
      </c>
    </row>
    <row r="50" spans="1:3" ht="15" x14ac:dyDescent="0.25">
      <c r="A50" s="117">
        <v>38055</v>
      </c>
      <c r="B50" s="118">
        <v>2.0550000000000002</v>
      </c>
      <c r="C50" s="118">
        <v>2.052</v>
      </c>
    </row>
    <row r="51" spans="1:3" ht="15" x14ac:dyDescent="0.25">
      <c r="A51" s="117">
        <v>38056</v>
      </c>
      <c r="B51" s="118">
        <v>2.0579999999999998</v>
      </c>
      <c r="C51" s="118">
        <v>2.0539999999999998</v>
      </c>
    </row>
    <row r="52" spans="1:3" ht="15" x14ac:dyDescent="0.25">
      <c r="A52" s="117">
        <v>38057</v>
      </c>
      <c r="B52" s="118">
        <v>2.0630000000000002</v>
      </c>
      <c r="C52" s="118">
        <v>2.0579999999999998</v>
      </c>
    </row>
    <row r="53" spans="1:3" ht="15" x14ac:dyDescent="0.25">
      <c r="A53" s="117">
        <v>38058</v>
      </c>
      <c r="B53" s="118">
        <v>2.052</v>
      </c>
      <c r="C53" s="118">
        <v>2.0529999999999999</v>
      </c>
    </row>
    <row r="54" spans="1:3" ht="15" x14ac:dyDescent="0.25">
      <c r="A54" s="117">
        <v>38061</v>
      </c>
      <c r="B54" s="118">
        <v>2.0499999999999998</v>
      </c>
      <c r="C54" s="118">
        <v>2.052</v>
      </c>
    </row>
    <row r="55" spans="1:3" ht="15" x14ac:dyDescent="0.25">
      <c r="A55" s="117">
        <v>38062</v>
      </c>
      <c r="B55" s="118">
        <v>2.0489999999999999</v>
      </c>
      <c r="C55" s="118">
        <v>2.0529999999999999</v>
      </c>
    </row>
    <row r="56" spans="1:3" ht="15" x14ac:dyDescent="0.25">
      <c r="A56" s="117">
        <v>38063</v>
      </c>
      <c r="B56" s="118">
        <v>2.0470000000000002</v>
      </c>
      <c r="C56" s="118">
        <v>2.052</v>
      </c>
    </row>
    <row r="57" spans="1:3" ht="15" x14ac:dyDescent="0.25">
      <c r="A57" s="117">
        <v>38064</v>
      </c>
      <c r="B57" s="118">
        <v>2.02</v>
      </c>
      <c r="C57" s="118">
        <v>2.04</v>
      </c>
    </row>
    <row r="58" spans="1:3" ht="15" x14ac:dyDescent="0.25">
      <c r="A58" s="117">
        <v>38065</v>
      </c>
      <c r="B58" s="118">
        <v>2.0099999999999998</v>
      </c>
      <c r="C58" s="118">
        <v>2.0339999999999998</v>
      </c>
    </row>
    <row r="59" spans="1:3" ht="15" x14ac:dyDescent="0.25">
      <c r="A59" s="117">
        <v>38068</v>
      </c>
      <c r="B59" s="118">
        <v>2.0009999999999999</v>
      </c>
      <c r="C59" s="118">
        <v>2.0249999999999999</v>
      </c>
    </row>
    <row r="60" spans="1:3" ht="15" x14ac:dyDescent="0.25">
      <c r="A60" s="117">
        <v>38069</v>
      </c>
      <c r="B60" s="118">
        <v>1.9970000000000001</v>
      </c>
      <c r="C60" s="118">
        <v>2.0209999999999999</v>
      </c>
    </row>
    <row r="61" spans="1:3" ht="15" x14ac:dyDescent="0.25">
      <c r="A61" s="117">
        <v>38070</v>
      </c>
      <c r="B61" s="118">
        <v>1.996</v>
      </c>
      <c r="C61" s="118">
        <v>2.0169999999999999</v>
      </c>
    </row>
    <row r="62" spans="1:3" ht="15" x14ac:dyDescent="0.25">
      <c r="A62" s="117">
        <v>38071</v>
      </c>
      <c r="B62" s="118">
        <v>1.9470000000000001</v>
      </c>
      <c r="C62" s="118">
        <v>1.9890000000000001</v>
      </c>
    </row>
    <row r="63" spans="1:3" ht="15" x14ac:dyDescent="0.25">
      <c r="A63" s="117">
        <v>38072</v>
      </c>
      <c r="B63" s="118">
        <v>1.923</v>
      </c>
      <c r="C63" s="118">
        <v>1.9670000000000001</v>
      </c>
    </row>
    <row r="64" spans="1:3" ht="15" x14ac:dyDescent="0.25">
      <c r="A64" s="117">
        <v>38075</v>
      </c>
      <c r="B64" s="118">
        <v>1.9239999999999999</v>
      </c>
      <c r="C64" s="118">
        <v>1.9570000000000001</v>
      </c>
    </row>
    <row r="65" spans="1:3" ht="15" x14ac:dyDescent="0.25">
      <c r="A65" s="117">
        <v>38076</v>
      </c>
      <c r="B65" s="118">
        <v>1.9330000000000001</v>
      </c>
      <c r="C65" s="118">
        <v>1.958</v>
      </c>
    </row>
    <row r="66" spans="1:3" ht="15" x14ac:dyDescent="0.25">
      <c r="A66" s="117">
        <v>38077</v>
      </c>
      <c r="B66" s="118">
        <v>1.9359999999999999</v>
      </c>
      <c r="C66" s="118">
        <v>1.958</v>
      </c>
    </row>
    <row r="67" spans="1:3" ht="15" x14ac:dyDescent="0.25">
      <c r="A67" s="117">
        <v>38078</v>
      </c>
      <c r="B67" s="118">
        <v>1.9359999999999999</v>
      </c>
      <c r="C67" s="118">
        <v>1.96</v>
      </c>
    </row>
    <row r="68" spans="1:3" ht="15" x14ac:dyDescent="0.25">
      <c r="A68" s="117">
        <v>38079</v>
      </c>
      <c r="B68" s="118">
        <v>2.0179999999999998</v>
      </c>
      <c r="C68" s="118">
        <v>2.0249999999999999</v>
      </c>
    </row>
    <row r="69" spans="1:3" ht="15" x14ac:dyDescent="0.25">
      <c r="A69" s="117">
        <v>38082</v>
      </c>
      <c r="B69" s="118">
        <v>2.0670000000000002</v>
      </c>
      <c r="C69" s="118">
        <v>2.0539999999999998</v>
      </c>
    </row>
    <row r="70" spans="1:3" ht="15" x14ac:dyDescent="0.25">
      <c r="A70" s="117">
        <v>38083</v>
      </c>
      <c r="B70" s="118">
        <v>2.048</v>
      </c>
      <c r="C70" s="118">
        <v>2.0510000000000002</v>
      </c>
    </row>
    <row r="71" spans="1:3" ht="15" x14ac:dyDescent="0.25">
      <c r="A71" s="117">
        <v>38084</v>
      </c>
      <c r="B71" s="118">
        <v>2.0379999999999998</v>
      </c>
      <c r="C71" s="118">
        <v>2.0379999999999998</v>
      </c>
    </row>
    <row r="72" spans="1:3" ht="15" x14ac:dyDescent="0.25">
      <c r="A72" s="117">
        <v>38085</v>
      </c>
      <c r="B72" s="118">
        <v>2.036</v>
      </c>
      <c r="C72" s="118">
        <v>2.036</v>
      </c>
    </row>
    <row r="73" spans="1:3" ht="15" x14ac:dyDescent="0.25">
      <c r="A73" s="117">
        <v>38090</v>
      </c>
      <c r="B73" s="118">
        <v>2.044</v>
      </c>
      <c r="C73" s="118">
        <v>2.0379999999999998</v>
      </c>
    </row>
    <row r="74" spans="1:3" ht="15" x14ac:dyDescent="0.25">
      <c r="A74" s="117">
        <v>38091</v>
      </c>
      <c r="B74" s="118">
        <v>2.06</v>
      </c>
      <c r="C74" s="118">
        <v>2.048</v>
      </c>
    </row>
    <row r="75" spans="1:3" ht="15" x14ac:dyDescent="0.25">
      <c r="A75" s="117">
        <v>38092</v>
      </c>
      <c r="B75" s="118">
        <v>2.0640000000000001</v>
      </c>
      <c r="C75" s="118">
        <v>2.0510000000000002</v>
      </c>
    </row>
    <row r="76" spans="1:3" ht="15" x14ac:dyDescent="0.25">
      <c r="A76" s="117">
        <v>38093</v>
      </c>
      <c r="B76" s="118">
        <v>2.0640000000000001</v>
      </c>
      <c r="C76" s="118">
        <v>2.0529999999999999</v>
      </c>
    </row>
    <row r="77" spans="1:3" ht="15" x14ac:dyDescent="0.25">
      <c r="A77" s="117">
        <v>38096</v>
      </c>
      <c r="B77" s="118">
        <v>2.056</v>
      </c>
      <c r="C77" s="118">
        <v>2.052</v>
      </c>
    </row>
    <row r="78" spans="1:3" ht="15" x14ac:dyDescent="0.25">
      <c r="A78" s="117">
        <v>38097</v>
      </c>
      <c r="B78" s="118">
        <v>2.0659999999999998</v>
      </c>
      <c r="C78" s="118">
        <v>2.052</v>
      </c>
    </row>
    <row r="79" spans="1:3" ht="15" x14ac:dyDescent="0.25">
      <c r="A79" s="117">
        <v>38098</v>
      </c>
      <c r="B79" s="118">
        <v>2.0840000000000001</v>
      </c>
      <c r="C79" s="118">
        <v>2.0659999999999998</v>
      </c>
    </row>
    <row r="80" spans="1:3" ht="15" x14ac:dyDescent="0.25">
      <c r="A80" s="117">
        <v>38099</v>
      </c>
      <c r="B80" s="118">
        <v>2.0790000000000002</v>
      </c>
      <c r="C80" s="118">
        <v>2.0590000000000002</v>
      </c>
    </row>
    <row r="81" spans="1:3" ht="15" x14ac:dyDescent="0.25">
      <c r="A81" s="117">
        <v>38100</v>
      </c>
      <c r="B81" s="118">
        <v>2.0699999999999998</v>
      </c>
      <c r="C81" s="118">
        <v>2.056</v>
      </c>
    </row>
    <row r="82" spans="1:3" ht="15" x14ac:dyDescent="0.25">
      <c r="A82" s="117">
        <v>38103</v>
      </c>
      <c r="B82" s="118">
        <v>2.0960000000000001</v>
      </c>
      <c r="C82" s="118">
        <v>2.0640000000000001</v>
      </c>
    </row>
    <row r="83" spans="1:3" ht="15" x14ac:dyDescent="0.25">
      <c r="A83" s="117">
        <v>38104</v>
      </c>
      <c r="B83" s="118">
        <v>2.0910000000000002</v>
      </c>
      <c r="C83" s="118">
        <v>2.0630000000000002</v>
      </c>
    </row>
    <row r="84" spans="1:3" ht="15" x14ac:dyDescent="0.25">
      <c r="A84" s="117">
        <v>38105</v>
      </c>
      <c r="B84" s="118">
        <v>2.0939999999999999</v>
      </c>
      <c r="C84" s="118">
        <v>2.0640000000000001</v>
      </c>
    </row>
    <row r="85" spans="1:3" ht="15" x14ac:dyDescent="0.25">
      <c r="A85" s="117">
        <v>38106</v>
      </c>
      <c r="B85" s="118">
        <v>2.1110000000000002</v>
      </c>
      <c r="C85" s="118">
        <v>2.0720000000000001</v>
      </c>
    </row>
    <row r="86" spans="1:3" ht="15" x14ac:dyDescent="0.25">
      <c r="A86" s="117">
        <v>38107</v>
      </c>
      <c r="B86" s="118">
        <v>2.1059999999999999</v>
      </c>
      <c r="C86" s="118">
        <v>2.073</v>
      </c>
    </row>
    <row r="87" spans="1:3" ht="15" x14ac:dyDescent="0.25">
      <c r="A87" s="117">
        <v>38110</v>
      </c>
      <c r="B87" s="118">
        <v>2.105</v>
      </c>
      <c r="C87" s="118">
        <v>2.0720000000000001</v>
      </c>
    </row>
    <row r="88" spans="1:3" ht="15" x14ac:dyDescent="0.25">
      <c r="A88" s="117">
        <v>38111</v>
      </c>
      <c r="B88" s="118">
        <v>2.1030000000000002</v>
      </c>
      <c r="C88" s="118">
        <v>2.073</v>
      </c>
    </row>
    <row r="89" spans="1:3" ht="15" x14ac:dyDescent="0.25">
      <c r="A89" s="117">
        <v>38112</v>
      </c>
      <c r="B89" s="118">
        <v>2.097</v>
      </c>
      <c r="C89" s="118">
        <v>2.0720000000000001</v>
      </c>
    </row>
    <row r="90" spans="1:3" ht="15" x14ac:dyDescent="0.25">
      <c r="A90" s="117">
        <v>38113</v>
      </c>
      <c r="B90" s="118">
        <v>2.0990000000000002</v>
      </c>
      <c r="C90" s="118">
        <v>2.0739999999999998</v>
      </c>
    </row>
    <row r="91" spans="1:3" ht="15" x14ac:dyDescent="0.25">
      <c r="A91" s="117">
        <v>38114</v>
      </c>
      <c r="B91" s="118">
        <v>2.1259999999999999</v>
      </c>
      <c r="C91" s="118">
        <v>2.081</v>
      </c>
    </row>
    <row r="92" spans="1:3" ht="15" x14ac:dyDescent="0.25">
      <c r="A92" s="117">
        <v>38117</v>
      </c>
      <c r="B92" s="118">
        <v>2.1429999999999998</v>
      </c>
      <c r="C92" s="118">
        <v>2.0859999999999999</v>
      </c>
    </row>
    <row r="93" spans="1:3" ht="15" x14ac:dyDescent="0.25">
      <c r="A93" s="117">
        <v>38118</v>
      </c>
      <c r="B93" s="118">
        <v>2.1469999999999998</v>
      </c>
      <c r="C93" s="118">
        <v>2.085</v>
      </c>
    </row>
    <row r="94" spans="1:3" ht="15" x14ac:dyDescent="0.25">
      <c r="A94" s="117">
        <v>38119</v>
      </c>
      <c r="B94" s="118">
        <v>2.14</v>
      </c>
      <c r="C94" s="118">
        <v>2.0840000000000001</v>
      </c>
    </row>
    <row r="95" spans="1:3" ht="15" x14ac:dyDescent="0.25">
      <c r="A95" s="117">
        <v>38120</v>
      </c>
      <c r="B95" s="118">
        <v>2.153</v>
      </c>
      <c r="C95" s="118">
        <v>2.093</v>
      </c>
    </row>
    <row r="96" spans="1:3" ht="15" x14ac:dyDescent="0.25">
      <c r="A96" s="117">
        <v>38121</v>
      </c>
      <c r="B96" s="118">
        <v>2.1640000000000001</v>
      </c>
      <c r="C96" s="118">
        <v>2.0939999999999999</v>
      </c>
    </row>
    <row r="97" spans="1:3" ht="15" x14ac:dyDescent="0.25">
      <c r="A97" s="117">
        <v>38124</v>
      </c>
      <c r="B97" s="118">
        <v>2.1349999999999998</v>
      </c>
      <c r="C97" s="118">
        <v>2.09</v>
      </c>
    </row>
    <row r="98" spans="1:3" ht="15" x14ac:dyDescent="0.25">
      <c r="A98" s="117">
        <v>38125</v>
      </c>
      <c r="B98" s="118">
        <v>2.1419999999999999</v>
      </c>
      <c r="C98" s="118">
        <v>2.0910000000000002</v>
      </c>
    </row>
    <row r="99" spans="1:3" ht="15" x14ac:dyDescent="0.25">
      <c r="A99" s="117">
        <v>38126</v>
      </c>
      <c r="B99" s="118">
        <v>2.1459999999999999</v>
      </c>
      <c r="C99" s="118">
        <v>2.0910000000000002</v>
      </c>
    </row>
    <row r="100" spans="1:3" ht="15" x14ac:dyDescent="0.25">
      <c r="A100" s="117">
        <v>38127</v>
      </c>
      <c r="B100" s="118">
        <v>2.149</v>
      </c>
      <c r="C100" s="118">
        <v>2.0910000000000002</v>
      </c>
    </row>
    <row r="101" spans="1:3" ht="15" x14ac:dyDescent="0.25">
      <c r="A101" s="117">
        <v>38128</v>
      </c>
      <c r="B101" s="118">
        <v>2.1440000000000001</v>
      </c>
      <c r="C101" s="118">
        <v>2.09</v>
      </c>
    </row>
    <row r="102" spans="1:3" ht="15" x14ac:dyDescent="0.25">
      <c r="A102" s="117">
        <v>38131</v>
      </c>
      <c r="B102" s="118">
        <v>2.1539999999999999</v>
      </c>
      <c r="C102" s="118">
        <v>2.093</v>
      </c>
    </row>
    <row r="103" spans="1:3" ht="15" x14ac:dyDescent="0.25">
      <c r="A103" s="117">
        <v>38132</v>
      </c>
      <c r="B103" s="118">
        <v>2.1469999999999998</v>
      </c>
      <c r="C103" s="118">
        <v>2.0920000000000001</v>
      </c>
    </row>
    <row r="104" spans="1:3" ht="15" x14ac:dyDescent="0.25">
      <c r="A104" s="117">
        <v>38133</v>
      </c>
      <c r="B104" s="118">
        <v>2.1459999999999999</v>
      </c>
      <c r="C104" s="118">
        <v>2.09</v>
      </c>
    </row>
    <row r="105" spans="1:3" ht="15" x14ac:dyDescent="0.25">
      <c r="A105" s="117">
        <v>38134</v>
      </c>
      <c r="B105" s="118">
        <v>2.141</v>
      </c>
      <c r="C105" s="118">
        <v>2.0870000000000002</v>
      </c>
    </row>
    <row r="106" spans="1:3" ht="15" x14ac:dyDescent="0.25">
      <c r="A106" s="117">
        <v>38135</v>
      </c>
      <c r="B106" s="118">
        <v>2.1339999999999999</v>
      </c>
      <c r="C106" s="118">
        <v>2.0870000000000002</v>
      </c>
    </row>
    <row r="107" spans="1:3" ht="15" x14ac:dyDescent="0.25">
      <c r="A107" s="117">
        <v>38138</v>
      </c>
      <c r="B107" s="118">
        <v>2.1419999999999999</v>
      </c>
      <c r="C107" s="118">
        <v>2.0870000000000002</v>
      </c>
    </row>
    <row r="108" spans="1:3" ht="15" x14ac:dyDescent="0.25">
      <c r="A108" s="117">
        <v>38139</v>
      </c>
      <c r="B108" s="118">
        <v>2.1509999999999998</v>
      </c>
      <c r="C108" s="118">
        <v>2.0870000000000002</v>
      </c>
    </row>
    <row r="109" spans="1:3" ht="15" x14ac:dyDescent="0.25">
      <c r="A109" s="117">
        <v>38140</v>
      </c>
      <c r="B109" s="118">
        <v>2.153</v>
      </c>
      <c r="C109" s="118">
        <v>2.089</v>
      </c>
    </row>
    <row r="110" spans="1:3" ht="15" x14ac:dyDescent="0.25">
      <c r="A110" s="117">
        <v>38141</v>
      </c>
      <c r="B110" s="118">
        <v>2.1669999999999998</v>
      </c>
      <c r="C110" s="118">
        <v>2.0960000000000001</v>
      </c>
    </row>
    <row r="111" spans="1:3" ht="15" x14ac:dyDescent="0.25">
      <c r="A111" s="117">
        <v>38142</v>
      </c>
      <c r="B111" s="118">
        <v>2.17</v>
      </c>
      <c r="C111" s="118">
        <v>2.101</v>
      </c>
    </row>
    <row r="112" spans="1:3" ht="15" x14ac:dyDescent="0.25">
      <c r="A112" s="117">
        <v>38145</v>
      </c>
      <c r="B112" s="118">
        <v>2.169</v>
      </c>
      <c r="C112" s="118">
        <v>2.1019999999999999</v>
      </c>
    </row>
    <row r="113" spans="1:3" ht="15" x14ac:dyDescent="0.25">
      <c r="A113" s="117">
        <v>38146</v>
      </c>
      <c r="B113" s="118">
        <v>2.1640000000000001</v>
      </c>
      <c r="C113" s="118">
        <v>2.1019999999999999</v>
      </c>
    </row>
    <row r="114" spans="1:3" ht="15" x14ac:dyDescent="0.25">
      <c r="A114" s="117">
        <v>38147</v>
      </c>
      <c r="B114" s="118">
        <v>2.165</v>
      </c>
      <c r="C114" s="118">
        <v>2.1030000000000002</v>
      </c>
    </row>
    <row r="115" spans="1:3" ht="15" x14ac:dyDescent="0.25">
      <c r="A115" s="117">
        <v>38148</v>
      </c>
      <c r="B115" s="118">
        <v>2.1779999999999999</v>
      </c>
      <c r="C115" s="118">
        <v>2.109</v>
      </c>
    </row>
    <row r="116" spans="1:3" ht="15" x14ac:dyDescent="0.25">
      <c r="A116" s="117">
        <v>38149</v>
      </c>
      <c r="B116" s="118">
        <v>2.1989999999999998</v>
      </c>
      <c r="C116" s="118">
        <v>2.1120000000000001</v>
      </c>
    </row>
    <row r="117" spans="1:3" ht="15" x14ac:dyDescent="0.25">
      <c r="A117" s="117">
        <v>38152</v>
      </c>
      <c r="B117" s="118">
        <v>2.214</v>
      </c>
      <c r="C117" s="118">
        <v>2.1150000000000002</v>
      </c>
    </row>
    <row r="118" spans="1:3" ht="15" x14ac:dyDescent="0.25">
      <c r="A118" s="117">
        <v>38153</v>
      </c>
      <c r="B118" s="118">
        <v>2.214</v>
      </c>
      <c r="C118" s="118">
        <v>2.121</v>
      </c>
    </row>
    <row r="119" spans="1:3" ht="15" x14ac:dyDescent="0.25">
      <c r="A119" s="117">
        <v>38154</v>
      </c>
      <c r="B119" s="118">
        <v>2.198</v>
      </c>
      <c r="C119" s="118">
        <v>2.1190000000000002</v>
      </c>
    </row>
    <row r="120" spans="1:3" ht="15" x14ac:dyDescent="0.25">
      <c r="A120" s="117">
        <v>38155</v>
      </c>
      <c r="B120" s="118">
        <v>2.2120000000000002</v>
      </c>
      <c r="C120" s="118">
        <v>2.1219999999999999</v>
      </c>
    </row>
    <row r="121" spans="1:3" ht="15" x14ac:dyDescent="0.25">
      <c r="A121" s="117">
        <v>38156</v>
      </c>
      <c r="B121" s="118">
        <v>2.2069999999999999</v>
      </c>
      <c r="C121" s="118">
        <v>2.1230000000000002</v>
      </c>
    </row>
    <row r="122" spans="1:3" ht="15" x14ac:dyDescent="0.25">
      <c r="A122" s="117">
        <v>38159</v>
      </c>
      <c r="B122" s="118">
        <v>2.2109999999999999</v>
      </c>
      <c r="C122" s="118">
        <v>2.1240000000000001</v>
      </c>
    </row>
    <row r="123" spans="1:3" ht="15" x14ac:dyDescent="0.25">
      <c r="A123" s="117">
        <v>38160</v>
      </c>
      <c r="B123" s="118">
        <v>2.2050000000000001</v>
      </c>
      <c r="C123" s="118">
        <v>2.1230000000000002</v>
      </c>
    </row>
    <row r="124" spans="1:3" ht="15" x14ac:dyDescent="0.25">
      <c r="A124" s="117">
        <v>38161</v>
      </c>
      <c r="B124" s="118">
        <v>2.2090000000000001</v>
      </c>
      <c r="C124" s="118">
        <v>2.1230000000000002</v>
      </c>
    </row>
    <row r="125" spans="1:3" ht="15" x14ac:dyDescent="0.25">
      <c r="A125" s="117">
        <v>38162</v>
      </c>
      <c r="B125" s="118">
        <v>2.1960000000000002</v>
      </c>
      <c r="C125" s="118">
        <v>2.1219999999999999</v>
      </c>
    </row>
    <row r="126" spans="1:3" ht="15" x14ac:dyDescent="0.25">
      <c r="A126" s="117">
        <v>38163</v>
      </c>
      <c r="B126" s="118">
        <v>2.1850000000000001</v>
      </c>
      <c r="C126" s="118">
        <v>2.1219999999999999</v>
      </c>
    </row>
    <row r="127" spans="1:3" ht="15" x14ac:dyDescent="0.25">
      <c r="A127" s="117">
        <v>38166</v>
      </c>
      <c r="B127" s="118">
        <v>2.1850000000000001</v>
      </c>
      <c r="C127" s="118">
        <v>2.121</v>
      </c>
    </row>
    <row r="128" spans="1:3" ht="15" x14ac:dyDescent="0.25">
      <c r="A128" s="117">
        <v>38167</v>
      </c>
      <c r="B128" s="118">
        <v>2.1989999999999998</v>
      </c>
      <c r="C128" s="118">
        <v>2.1230000000000002</v>
      </c>
    </row>
    <row r="129" spans="1:3" ht="15" x14ac:dyDescent="0.25">
      <c r="A129" s="117">
        <v>38168</v>
      </c>
      <c r="B129" s="118">
        <v>2.1949999999999998</v>
      </c>
      <c r="C129" s="118">
        <v>2.12</v>
      </c>
    </row>
    <row r="130" spans="1:3" ht="15" x14ac:dyDescent="0.25">
      <c r="A130" s="117">
        <v>38169</v>
      </c>
      <c r="B130" s="118">
        <v>2.1840000000000002</v>
      </c>
      <c r="C130" s="118">
        <v>2.1160000000000001</v>
      </c>
    </row>
    <row r="131" spans="1:3" ht="15" x14ac:dyDescent="0.25">
      <c r="A131" s="117">
        <v>38170</v>
      </c>
      <c r="B131" s="118">
        <v>2.177</v>
      </c>
      <c r="C131" s="118">
        <v>2.1160000000000001</v>
      </c>
    </row>
    <row r="132" spans="1:3" ht="15" x14ac:dyDescent="0.25">
      <c r="A132" s="117">
        <v>38173</v>
      </c>
      <c r="B132" s="118">
        <v>2.169</v>
      </c>
      <c r="C132" s="118">
        <v>2.1139999999999999</v>
      </c>
    </row>
    <row r="133" spans="1:3" ht="15" x14ac:dyDescent="0.25">
      <c r="A133" s="117">
        <v>38174</v>
      </c>
      <c r="B133" s="118">
        <v>2.1659999999999999</v>
      </c>
      <c r="C133" s="118">
        <v>2.1150000000000002</v>
      </c>
    </row>
    <row r="134" spans="1:3" ht="15" x14ac:dyDescent="0.25">
      <c r="A134" s="117">
        <v>38175</v>
      </c>
      <c r="B134" s="118">
        <v>2.1739999999999999</v>
      </c>
      <c r="C134" s="118">
        <v>2.1139999999999999</v>
      </c>
    </row>
    <row r="135" spans="1:3" ht="15" x14ac:dyDescent="0.25">
      <c r="A135" s="117">
        <v>38176</v>
      </c>
      <c r="B135" s="118">
        <v>2.1749999999999998</v>
      </c>
      <c r="C135" s="118">
        <v>2.1139999999999999</v>
      </c>
    </row>
    <row r="136" spans="1:3" ht="15" x14ac:dyDescent="0.25">
      <c r="A136" s="117">
        <v>38177</v>
      </c>
      <c r="B136" s="118">
        <v>2.1760000000000002</v>
      </c>
      <c r="C136" s="118">
        <v>2.1139999999999999</v>
      </c>
    </row>
    <row r="137" spans="1:3" ht="15" x14ac:dyDescent="0.25">
      <c r="A137" s="117">
        <v>38180</v>
      </c>
      <c r="B137" s="118">
        <v>2.1760000000000002</v>
      </c>
      <c r="C137" s="118">
        <v>2.1139999999999999</v>
      </c>
    </row>
    <row r="138" spans="1:3" ht="15" x14ac:dyDescent="0.25">
      <c r="A138" s="117">
        <v>38181</v>
      </c>
      <c r="B138" s="118">
        <v>2.1850000000000001</v>
      </c>
      <c r="C138" s="118">
        <v>2.1150000000000002</v>
      </c>
    </row>
    <row r="139" spans="1:3" ht="15" x14ac:dyDescent="0.25">
      <c r="A139" s="117">
        <v>38182</v>
      </c>
      <c r="B139" s="118">
        <v>2.1829999999999998</v>
      </c>
      <c r="C139" s="118">
        <v>2.1150000000000002</v>
      </c>
    </row>
    <row r="140" spans="1:3" ht="15" x14ac:dyDescent="0.25">
      <c r="A140" s="117">
        <v>38183</v>
      </c>
      <c r="B140" s="118">
        <v>2.1869999999999998</v>
      </c>
      <c r="C140" s="118">
        <v>2.1150000000000002</v>
      </c>
    </row>
    <row r="141" spans="1:3" ht="15" x14ac:dyDescent="0.25">
      <c r="A141" s="117">
        <v>38184</v>
      </c>
      <c r="B141" s="118">
        <v>2.1859999999999999</v>
      </c>
      <c r="C141" s="118">
        <v>2.1150000000000002</v>
      </c>
    </row>
    <row r="142" spans="1:3" ht="15" x14ac:dyDescent="0.25">
      <c r="A142" s="117">
        <v>38187</v>
      </c>
      <c r="B142" s="118">
        <v>2.181</v>
      </c>
      <c r="C142" s="118">
        <v>2.1150000000000002</v>
      </c>
    </row>
    <row r="143" spans="1:3" ht="15" x14ac:dyDescent="0.25">
      <c r="A143" s="117">
        <v>38188</v>
      </c>
      <c r="B143" s="118">
        <v>2.1760000000000002</v>
      </c>
      <c r="C143" s="118">
        <v>2.1150000000000002</v>
      </c>
    </row>
    <row r="144" spans="1:3" ht="15" x14ac:dyDescent="0.25">
      <c r="A144" s="117">
        <v>38189</v>
      </c>
      <c r="B144" s="118">
        <v>2.1949999999999998</v>
      </c>
      <c r="C144" s="118">
        <v>2.12</v>
      </c>
    </row>
    <row r="145" spans="1:3" ht="15" x14ac:dyDescent="0.25">
      <c r="A145" s="117">
        <v>38190</v>
      </c>
      <c r="B145" s="118">
        <v>2.2029999999999998</v>
      </c>
      <c r="C145" s="118">
        <v>2.12</v>
      </c>
    </row>
    <row r="146" spans="1:3" ht="15" x14ac:dyDescent="0.25">
      <c r="A146" s="117">
        <v>38191</v>
      </c>
      <c r="B146" s="118">
        <v>2.2010000000000001</v>
      </c>
      <c r="C146" s="118">
        <v>2.12</v>
      </c>
    </row>
    <row r="147" spans="1:3" ht="15" x14ac:dyDescent="0.25">
      <c r="A147" s="117">
        <v>38194</v>
      </c>
      <c r="B147" s="118">
        <v>2.202</v>
      </c>
      <c r="C147" s="118">
        <v>2.117</v>
      </c>
    </row>
    <row r="148" spans="1:3" ht="15" x14ac:dyDescent="0.25">
      <c r="A148" s="117">
        <v>38195</v>
      </c>
      <c r="B148" s="118">
        <v>2.2090000000000001</v>
      </c>
      <c r="C148" s="118">
        <v>2.117</v>
      </c>
    </row>
    <row r="149" spans="1:3" ht="15" x14ac:dyDescent="0.25">
      <c r="A149" s="117">
        <v>38196</v>
      </c>
      <c r="B149" s="118">
        <v>2.2149999999999999</v>
      </c>
      <c r="C149" s="118">
        <v>2.1179999999999999</v>
      </c>
    </row>
    <row r="150" spans="1:3" ht="15" x14ac:dyDescent="0.25">
      <c r="A150" s="117">
        <v>38197</v>
      </c>
      <c r="B150" s="118">
        <v>2.2109999999999999</v>
      </c>
      <c r="C150" s="118">
        <v>2.1179999999999999</v>
      </c>
    </row>
    <row r="151" spans="1:3" ht="15" x14ac:dyDescent="0.25">
      <c r="A151" s="117">
        <v>38198</v>
      </c>
      <c r="B151" s="118">
        <v>2.2010000000000001</v>
      </c>
      <c r="C151" s="118">
        <v>2.1160000000000001</v>
      </c>
    </row>
    <row r="152" spans="1:3" ht="15" x14ac:dyDescent="0.25">
      <c r="A152" s="117">
        <v>38201</v>
      </c>
      <c r="B152" s="118">
        <v>2.1850000000000001</v>
      </c>
      <c r="C152" s="118">
        <v>2.1150000000000002</v>
      </c>
    </row>
    <row r="153" spans="1:3" ht="15" x14ac:dyDescent="0.25">
      <c r="A153" s="117">
        <v>38202</v>
      </c>
      <c r="B153" s="118">
        <v>2.1909999999999998</v>
      </c>
      <c r="C153" s="118">
        <v>2.1160000000000001</v>
      </c>
    </row>
    <row r="154" spans="1:3" ht="15" x14ac:dyDescent="0.25">
      <c r="A154" s="117">
        <v>38203</v>
      </c>
      <c r="B154" s="118">
        <v>2.1850000000000001</v>
      </c>
      <c r="C154" s="118">
        <v>2.1160000000000001</v>
      </c>
    </row>
    <row r="155" spans="1:3" ht="15" x14ac:dyDescent="0.25">
      <c r="A155" s="117">
        <v>38204</v>
      </c>
      <c r="B155" s="118">
        <v>2.1859999999999999</v>
      </c>
      <c r="C155" s="118">
        <v>2.1160000000000001</v>
      </c>
    </row>
    <row r="156" spans="1:3" ht="15" x14ac:dyDescent="0.25">
      <c r="A156" s="117">
        <v>38205</v>
      </c>
      <c r="B156" s="118">
        <v>2.177</v>
      </c>
      <c r="C156" s="118">
        <v>2.1150000000000002</v>
      </c>
    </row>
    <row r="157" spans="1:3" ht="15" x14ac:dyDescent="0.25">
      <c r="A157" s="117">
        <v>38208</v>
      </c>
      <c r="B157" s="118">
        <v>2.1579999999999999</v>
      </c>
      <c r="C157" s="118">
        <v>2.1120000000000001</v>
      </c>
    </row>
    <row r="158" spans="1:3" ht="15" x14ac:dyDescent="0.25">
      <c r="A158" s="117">
        <v>38209</v>
      </c>
      <c r="B158" s="118">
        <v>2.1629999999999998</v>
      </c>
      <c r="C158" s="118">
        <v>2.1120000000000001</v>
      </c>
    </row>
    <row r="159" spans="1:3" ht="15" x14ac:dyDescent="0.25">
      <c r="A159" s="117">
        <v>38210</v>
      </c>
      <c r="B159" s="118">
        <v>2.1680000000000001</v>
      </c>
      <c r="C159" s="118">
        <v>2.113</v>
      </c>
    </row>
    <row r="160" spans="1:3" ht="15" x14ac:dyDescent="0.25">
      <c r="A160" s="117">
        <v>38211</v>
      </c>
      <c r="B160" s="118">
        <v>2.1659999999999999</v>
      </c>
      <c r="C160" s="118">
        <v>2.1139999999999999</v>
      </c>
    </row>
    <row r="161" spans="1:3" ht="15" x14ac:dyDescent="0.25">
      <c r="A161" s="117">
        <v>38212</v>
      </c>
      <c r="B161" s="118">
        <v>2.1589999999999998</v>
      </c>
      <c r="C161" s="118">
        <v>2.1120000000000001</v>
      </c>
    </row>
    <row r="162" spans="1:3" ht="15" x14ac:dyDescent="0.25">
      <c r="A162" s="117">
        <v>38215</v>
      </c>
      <c r="B162" s="118">
        <v>2.1560000000000001</v>
      </c>
      <c r="C162" s="118">
        <v>2.113</v>
      </c>
    </row>
    <row r="163" spans="1:3" ht="15" x14ac:dyDescent="0.25">
      <c r="A163" s="117">
        <v>38216</v>
      </c>
      <c r="B163" s="118">
        <v>2.161</v>
      </c>
      <c r="C163" s="118">
        <v>2.113</v>
      </c>
    </row>
    <row r="164" spans="1:3" ht="15" x14ac:dyDescent="0.25">
      <c r="A164" s="117">
        <v>38217</v>
      </c>
      <c r="B164" s="118">
        <v>2.161</v>
      </c>
      <c r="C164" s="118">
        <v>2.1139999999999999</v>
      </c>
    </row>
    <row r="165" spans="1:3" ht="15" x14ac:dyDescent="0.25">
      <c r="A165" s="117">
        <v>38218</v>
      </c>
      <c r="B165" s="118">
        <v>2.1619999999999999</v>
      </c>
      <c r="C165" s="118">
        <v>2.1139999999999999</v>
      </c>
    </row>
    <row r="166" spans="1:3" ht="15" x14ac:dyDescent="0.25">
      <c r="A166" s="117">
        <v>38219</v>
      </c>
      <c r="B166" s="118">
        <v>2.161</v>
      </c>
      <c r="C166" s="118">
        <v>2.1139999999999999</v>
      </c>
    </row>
    <row r="167" spans="1:3" ht="15" x14ac:dyDescent="0.25">
      <c r="A167" s="117">
        <v>38222</v>
      </c>
      <c r="B167" s="118">
        <v>2.1629999999999998</v>
      </c>
      <c r="C167" s="118">
        <v>2.1139999999999999</v>
      </c>
    </row>
    <row r="168" spans="1:3" ht="15" x14ac:dyDescent="0.25">
      <c r="A168" s="117">
        <v>38223</v>
      </c>
      <c r="B168" s="118">
        <v>2.173</v>
      </c>
      <c r="C168" s="118">
        <v>2.1150000000000002</v>
      </c>
    </row>
    <row r="169" spans="1:3" ht="15" x14ac:dyDescent="0.25">
      <c r="A169" s="117">
        <v>38224</v>
      </c>
      <c r="B169" s="118">
        <v>2.1720000000000002</v>
      </c>
      <c r="C169" s="118">
        <v>2.1150000000000002</v>
      </c>
    </row>
    <row r="170" spans="1:3" ht="15" x14ac:dyDescent="0.25">
      <c r="A170" s="117">
        <v>38225</v>
      </c>
      <c r="B170" s="118">
        <v>2.17</v>
      </c>
      <c r="C170" s="118">
        <v>2.1160000000000001</v>
      </c>
    </row>
    <row r="171" spans="1:3" ht="15" x14ac:dyDescent="0.25">
      <c r="A171" s="117">
        <v>38226</v>
      </c>
      <c r="B171" s="118">
        <v>2.1659999999999999</v>
      </c>
      <c r="C171" s="118">
        <v>2.1150000000000002</v>
      </c>
    </row>
    <row r="172" spans="1:3" ht="15" x14ac:dyDescent="0.25">
      <c r="A172" s="117">
        <v>38229</v>
      </c>
      <c r="B172" s="118">
        <v>2.1709999999999998</v>
      </c>
      <c r="C172" s="118">
        <v>2.1150000000000002</v>
      </c>
    </row>
    <row r="173" spans="1:3" ht="15" x14ac:dyDescent="0.25">
      <c r="A173" s="117">
        <v>38230</v>
      </c>
      <c r="B173" s="118">
        <v>2.1659999999999999</v>
      </c>
      <c r="C173" s="118">
        <v>2.1150000000000002</v>
      </c>
    </row>
    <row r="174" spans="1:3" ht="15" x14ac:dyDescent="0.25">
      <c r="A174" s="117">
        <v>38231</v>
      </c>
      <c r="B174" s="118">
        <v>2.1619999999999999</v>
      </c>
      <c r="C174" s="118">
        <v>2.1150000000000002</v>
      </c>
    </row>
    <row r="175" spans="1:3" ht="15" x14ac:dyDescent="0.25">
      <c r="A175" s="117">
        <v>38232</v>
      </c>
      <c r="B175" s="118">
        <v>2.165</v>
      </c>
      <c r="C175" s="118">
        <v>2.1110000000000002</v>
      </c>
    </row>
    <row r="176" spans="1:3" ht="15" x14ac:dyDescent="0.25">
      <c r="A176" s="117">
        <v>38233</v>
      </c>
      <c r="B176" s="118">
        <v>2.1880000000000002</v>
      </c>
      <c r="C176" s="118">
        <v>2.1139999999999999</v>
      </c>
    </row>
    <row r="177" spans="1:3" ht="15" x14ac:dyDescent="0.25">
      <c r="A177" s="117">
        <v>38236</v>
      </c>
      <c r="B177" s="118">
        <v>2.2069999999999999</v>
      </c>
      <c r="C177" s="118">
        <v>2.1160000000000001</v>
      </c>
    </row>
    <row r="178" spans="1:3" ht="15" x14ac:dyDescent="0.25">
      <c r="A178" s="117">
        <v>38237</v>
      </c>
      <c r="B178" s="118">
        <v>2.202</v>
      </c>
      <c r="C178" s="118">
        <v>2.1160000000000001</v>
      </c>
    </row>
    <row r="179" spans="1:3" ht="15" x14ac:dyDescent="0.25">
      <c r="A179" s="117">
        <v>38238</v>
      </c>
      <c r="B179" s="118">
        <v>2.214</v>
      </c>
      <c r="C179" s="118">
        <v>2.1150000000000002</v>
      </c>
    </row>
    <row r="180" spans="1:3" ht="15" x14ac:dyDescent="0.25">
      <c r="A180" s="117">
        <v>38239</v>
      </c>
      <c r="B180" s="118">
        <v>2.2040000000000002</v>
      </c>
      <c r="C180" s="118">
        <v>2.1160000000000001</v>
      </c>
    </row>
    <row r="181" spans="1:3" ht="15" x14ac:dyDescent="0.25">
      <c r="A181" s="117">
        <v>38240</v>
      </c>
      <c r="B181" s="118">
        <v>2.2000000000000002</v>
      </c>
      <c r="C181" s="118">
        <v>2.1160000000000001</v>
      </c>
    </row>
    <row r="182" spans="1:3" ht="15" x14ac:dyDescent="0.25">
      <c r="A182" s="117">
        <v>38243</v>
      </c>
      <c r="B182" s="118">
        <v>2.2069999999999999</v>
      </c>
      <c r="C182" s="118">
        <v>2.1160000000000001</v>
      </c>
    </row>
    <row r="183" spans="1:3" ht="15" x14ac:dyDescent="0.25">
      <c r="A183" s="117">
        <v>38244</v>
      </c>
      <c r="B183" s="118">
        <v>2.2050000000000001</v>
      </c>
      <c r="C183" s="118">
        <v>2.1160000000000001</v>
      </c>
    </row>
    <row r="184" spans="1:3" ht="15" x14ac:dyDescent="0.25">
      <c r="A184" s="117">
        <v>38245</v>
      </c>
      <c r="B184" s="118">
        <v>2.202</v>
      </c>
      <c r="C184" s="118">
        <v>2.1160000000000001</v>
      </c>
    </row>
    <row r="185" spans="1:3" ht="15" x14ac:dyDescent="0.25">
      <c r="A185" s="117">
        <v>38246</v>
      </c>
      <c r="B185" s="118">
        <v>2.206</v>
      </c>
      <c r="C185" s="118">
        <v>2.1160000000000001</v>
      </c>
    </row>
    <row r="186" spans="1:3" ht="15" x14ac:dyDescent="0.25">
      <c r="A186" s="117">
        <v>38247</v>
      </c>
      <c r="B186" s="118">
        <v>2.2029999999999998</v>
      </c>
      <c r="C186" s="118">
        <v>2.1160000000000001</v>
      </c>
    </row>
    <row r="187" spans="1:3" ht="15" x14ac:dyDescent="0.25">
      <c r="A187" s="117">
        <v>38250</v>
      </c>
      <c r="B187" s="118">
        <v>2.2040000000000002</v>
      </c>
      <c r="C187" s="118">
        <v>2.1150000000000002</v>
      </c>
    </row>
    <row r="188" spans="1:3" ht="15" x14ac:dyDescent="0.25">
      <c r="A188" s="117">
        <v>38251</v>
      </c>
      <c r="B188" s="118">
        <v>2.2040000000000002</v>
      </c>
      <c r="C188" s="118">
        <v>2.1160000000000001</v>
      </c>
    </row>
    <row r="189" spans="1:3" ht="15" x14ac:dyDescent="0.25">
      <c r="A189" s="117">
        <v>38252</v>
      </c>
      <c r="B189" s="118">
        <v>2.2050000000000001</v>
      </c>
      <c r="C189" s="118">
        <v>2.1160000000000001</v>
      </c>
    </row>
    <row r="190" spans="1:3" ht="15" x14ac:dyDescent="0.25">
      <c r="A190" s="117">
        <v>38253</v>
      </c>
      <c r="B190" s="118">
        <v>2.2000000000000002</v>
      </c>
      <c r="C190" s="118">
        <v>2.1160000000000001</v>
      </c>
    </row>
    <row r="191" spans="1:3" ht="15" x14ac:dyDescent="0.25">
      <c r="A191" s="117">
        <v>38254</v>
      </c>
      <c r="B191" s="118">
        <v>2.2040000000000002</v>
      </c>
      <c r="C191" s="118">
        <v>2.1160000000000001</v>
      </c>
    </row>
    <row r="192" spans="1:3" ht="15" x14ac:dyDescent="0.25">
      <c r="A192" s="117">
        <v>38257</v>
      </c>
      <c r="B192" s="118">
        <v>2.2040000000000002</v>
      </c>
      <c r="C192" s="118">
        <v>2.1160000000000001</v>
      </c>
    </row>
    <row r="193" spans="1:3" ht="15" x14ac:dyDescent="0.25">
      <c r="A193" s="117">
        <v>38258</v>
      </c>
      <c r="B193" s="118">
        <v>2.2000000000000002</v>
      </c>
      <c r="C193" s="118">
        <v>2.1160000000000001</v>
      </c>
    </row>
    <row r="194" spans="1:3" ht="15" x14ac:dyDescent="0.25">
      <c r="A194" s="117">
        <v>38259</v>
      </c>
      <c r="B194" s="118">
        <v>2.2090000000000001</v>
      </c>
      <c r="C194" s="118">
        <v>2.149</v>
      </c>
    </row>
    <row r="195" spans="1:3" ht="15" x14ac:dyDescent="0.25">
      <c r="A195" s="117">
        <v>38260</v>
      </c>
      <c r="B195" s="118">
        <v>2.2120000000000002</v>
      </c>
      <c r="C195" s="118">
        <v>2.15</v>
      </c>
    </row>
    <row r="196" spans="1:3" ht="15" x14ac:dyDescent="0.25">
      <c r="A196" s="117">
        <v>38261</v>
      </c>
      <c r="B196" s="118">
        <v>2.2080000000000002</v>
      </c>
      <c r="C196" s="118">
        <v>2.1480000000000001</v>
      </c>
    </row>
    <row r="197" spans="1:3" ht="15" x14ac:dyDescent="0.25">
      <c r="A197" s="117">
        <v>38264</v>
      </c>
      <c r="B197" s="118">
        <v>2.2069999999999999</v>
      </c>
      <c r="C197" s="118">
        <v>2.149</v>
      </c>
    </row>
    <row r="198" spans="1:3" ht="15" x14ac:dyDescent="0.25">
      <c r="A198" s="117">
        <v>38265</v>
      </c>
      <c r="B198" s="118">
        <v>2.2090000000000001</v>
      </c>
      <c r="C198" s="118">
        <v>2.149</v>
      </c>
    </row>
    <row r="199" spans="1:3" ht="15" x14ac:dyDescent="0.25">
      <c r="A199" s="117">
        <v>38266</v>
      </c>
      <c r="B199" s="118">
        <v>2.2109999999999999</v>
      </c>
      <c r="C199" s="118">
        <v>2.15</v>
      </c>
    </row>
    <row r="200" spans="1:3" ht="15" x14ac:dyDescent="0.25">
      <c r="A200" s="117">
        <v>38267</v>
      </c>
      <c r="B200" s="118">
        <v>2.214</v>
      </c>
      <c r="C200" s="118">
        <v>2.15</v>
      </c>
    </row>
    <row r="201" spans="1:3" ht="15" x14ac:dyDescent="0.25">
      <c r="A201" s="117">
        <v>38268</v>
      </c>
      <c r="B201" s="118">
        <v>2.2000000000000002</v>
      </c>
      <c r="C201" s="118">
        <v>2.149</v>
      </c>
    </row>
    <row r="202" spans="1:3" ht="15" x14ac:dyDescent="0.25">
      <c r="A202" s="117">
        <v>38271</v>
      </c>
      <c r="B202" s="118">
        <v>2.1869999999999998</v>
      </c>
      <c r="C202" s="118">
        <v>2.1459999999999999</v>
      </c>
    </row>
    <row r="203" spans="1:3" ht="15" x14ac:dyDescent="0.25">
      <c r="A203" s="117">
        <v>38272</v>
      </c>
      <c r="B203" s="118">
        <v>2.1859999999999999</v>
      </c>
      <c r="C203" s="118">
        <v>2.1459999999999999</v>
      </c>
    </row>
    <row r="204" spans="1:3" ht="15" x14ac:dyDescent="0.25">
      <c r="A204" s="117">
        <v>38273</v>
      </c>
      <c r="B204" s="118">
        <v>2.1859999999999999</v>
      </c>
      <c r="C204" s="118">
        <v>2.1480000000000001</v>
      </c>
    </row>
    <row r="205" spans="1:3" ht="15" x14ac:dyDescent="0.25">
      <c r="A205" s="117">
        <v>38274</v>
      </c>
      <c r="B205" s="118">
        <v>2.1840000000000002</v>
      </c>
      <c r="C205" s="118">
        <v>2.1469999999999998</v>
      </c>
    </row>
    <row r="206" spans="1:3" ht="15" x14ac:dyDescent="0.25">
      <c r="A206" s="117">
        <v>38275</v>
      </c>
      <c r="B206" s="118">
        <v>2.1840000000000002</v>
      </c>
      <c r="C206" s="118">
        <v>2.1459999999999999</v>
      </c>
    </row>
    <row r="207" spans="1:3" ht="15" x14ac:dyDescent="0.25">
      <c r="A207" s="117">
        <v>38278</v>
      </c>
      <c r="B207" s="118">
        <v>2.1749999999999998</v>
      </c>
      <c r="C207" s="118">
        <v>2.145</v>
      </c>
    </row>
    <row r="208" spans="1:3" ht="15" x14ac:dyDescent="0.25">
      <c r="A208" s="117">
        <v>38279</v>
      </c>
      <c r="B208" s="118">
        <v>2.1779999999999999</v>
      </c>
      <c r="C208" s="118">
        <v>2.1440000000000001</v>
      </c>
    </row>
    <row r="209" spans="1:3" ht="15" x14ac:dyDescent="0.25">
      <c r="A209" s="117">
        <v>38280</v>
      </c>
      <c r="B209" s="118">
        <v>2.1749999999999998</v>
      </c>
      <c r="C209" s="118">
        <v>2.1440000000000001</v>
      </c>
    </row>
    <row r="210" spans="1:3" ht="15" x14ac:dyDescent="0.25">
      <c r="A210" s="117">
        <v>38281</v>
      </c>
      <c r="B210" s="118">
        <v>2.1760000000000002</v>
      </c>
      <c r="C210" s="118">
        <v>2.145</v>
      </c>
    </row>
    <row r="211" spans="1:3" ht="15" x14ac:dyDescent="0.25">
      <c r="A211" s="117">
        <v>38282</v>
      </c>
      <c r="B211" s="118">
        <v>2.1819999999999999</v>
      </c>
      <c r="C211" s="118">
        <v>2.145</v>
      </c>
    </row>
    <row r="212" spans="1:3" ht="15" x14ac:dyDescent="0.25">
      <c r="A212" s="117">
        <v>38285</v>
      </c>
      <c r="B212" s="118">
        <v>2.1779999999999999</v>
      </c>
      <c r="C212" s="118">
        <v>2.145</v>
      </c>
    </row>
    <row r="213" spans="1:3" ht="15" x14ac:dyDescent="0.25">
      <c r="A213" s="117">
        <v>38286</v>
      </c>
      <c r="B213" s="118">
        <v>2.1829999999999998</v>
      </c>
      <c r="C213" s="118">
        <v>2.1469999999999998</v>
      </c>
    </row>
    <row r="214" spans="1:3" ht="15" x14ac:dyDescent="0.25">
      <c r="A214" s="117">
        <v>38287</v>
      </c>
      <c r="B214" s="118">
        <v>2.1850000000000001</v>
      </c>
      <c r="C214" s="118">
        <v>2.1459999999999999</v>
      </c>
    </row>
    <row r="215" spans="1:3" ht="15" x14ac:dyDescent="0.25">
      <c r="A215" s="117">
        <v>38288</v>
      </c>
      <c r="B215" s="118">
        <v>2.1989999999999998</v>
      </c>
      <c r="C215" s="118">
        <v>2.1520000000000001</v>
      </c>
    </row>
    <row r="216" spans="1:3" ht="15" x14ac:dyDescent="0.25">
      <c r="A216" s="117">
        <v>38289</v>
      </c>
      <c r="B216" s="118">
        <v>2.1960000000000002</v>
      </c>
      <c r="C216" s="118">
        <v>2.153</v>
      </c>
    </row>
    <row r="217" spans="1:3" ht="15" x14ac:dyDescent="0.25">
      <c r="A217" s="117">
        <v>38292</v>
      </c>
      <c r="B217" s="118">
        <v>2.1949999999999998</v>
      </c>
      <c r="C217" s="118">
        <v>2.1520000000000001</v>
      </c>
    </row>
    <row r="218" spans="1:3" ht="15" x14ac:dyDescent="0.25">
      <c r="A218" s="117">
        <v>38293</v>
      </c>
      <c r="B218" s="118">
        <v>2.1989999999999998</v>
      </c>
      <c r="C218" s="118">
        <v>2.153</v>
      </c>
    </row>
    <row r="219" spans="1:3" ht="15" x14ac:dyDescent="0.25">
      <c r="A219" s="117">
        <v>38294</v>
      </c>
      <c r="B219" s="118">
        <v>2.2080000000000002</v>
      </c>
      <c r="C219" s="118">
        <v>2.1579999999999999</v>
      </c>
    </row>
    <row r="220" spans="1:3" ht="15" x14ac:dyDescent="0.25">
      <c r="A220" s="117">
        <v>38295</v>
      </c>
      <c r="B220" s="118">
        <v>2.2050000000000001</v>
      </c>
      <c r="C220" s="118">
        <v>2.161</v>
      </c>
    </row>
    <row r="221" spans="1:3" ht="15" x14ac:dyDescent="0.25">
      <c r="A221" s="117">
        <v>38296</v>
      </c>
      <c r="B221" s="118">
        <v>2.206</v>
      </c>
      <c r="C221" s="118">
        <v>2.161</v>
      </c>
    </row>
    <row r="222" spans="1:3" ht="15" x14ac:dyDescent="0.25">
      <c r="A222" s="117">
        <v>38299</v>
      </c>
      <c r="B222" s="118">
        <v>2.2360000000000002</v>
      </c>
      <c r="C222" s="118">
        <v>2.169</v>
      </c>
    </row>
    <row r="223" spans="1:3" ht="15" x14ac:dyDescent="0.25">
      <c r="A223" s="117">
        <v>38300</v>
      </c>
      <c r="B223" s="118">
        <v>2.2389999999999999</v>
      </c>
      <c r="C223" s="118">
        <v>2.17</v>
      </c>
    </row>
    <row r="224" spans="1:3" ht="15" x14ac:dyDescent="0.25">
      <c r="A224" s="117">
        <v>38301</v>
      </c>
      <c r="B224" s="118">
        <v>2.2349999999999999</v>
      </c>
      <c r="C224" s="118">
        <v>2.1709999999999998</v>
      </c>
    </row>
    <row r="225" spans="1:3" ht="15" x14ac:dyDescent="0.25">
      <c r="A225" s="117">
        <v>38302</v>
      </c>
      <c r="B225" s="118">
        <v>2.2290000000000001</v>
      </c>
      <c r="C225" s="118">
        <v>2.1720000000000002</v>
      </c>
    </row>
    <row r="226" spans="1:3" ht="15" x14ac:dyDescent="0.25">
      <c r="A226" s="117">
        <v>38303</v>
      </c>
      <c r="B226" s="118">
        <v>2.2109999999999999</v>
      </c>
      <c r="C226" s="118">
        <v>2.1720000000000002</v>
      </c>
    </row>
    <row r="227" spans="1:3" ht="15" x14ac:dyDescent="0.25">
      <c r="A227" s="117">
        <v>38306</v>
      </c>
      <c r="B227" s="118">
        <v>2.2080000000000002</v>
      </c>
      <c r="C227" s="118">
        <v>2.173</v>
      </c>
    </row>
    <row r="228" spans="1:3" ht="15" x14ac:dyDescent="0.25">
      <c r="A228" s="117">
        <v>38307</v>
      </c>
      <c r="B228" s="118">
        <v>2.218</v>
      </c>
      <c r="C228" s="118">
        <v>2.1739999999999999</v>
      </c>
    </row>
    <row r="229" spans="1:3" ht="15" x14ac:dyDescent="0.25">
      <c r="A229" s="117">
        <v>38308</v>
      </c>
      <c r="B229" s="118">
        <v>2.222</v>
      </c>
      <c r="C229" s="118">
        <v>2.1739999999999999</v>
      </c>
    </row>
    <row r="230" spans="1:3" ht="15" x14ac:dyDescent="0.25">
      <c r="A230" s="117">
        <v>38309</v>
      </c>
      <c r="B230" s="118">
        <v>2.2210000000000001</v>
      </c>
      <c r="C230" s="118">
        <v>2.1760000000000002</v>
      </c>
    </row>
    <row r="231" spans="1:3" ht="15" x14ac:dyDescent="0.25">
      <c r="A231" s="117">
        <v>38310</v>
      </c>
      <c r="B231" s="118">
        <v>2.2280000000000002</v>
      </c>
      <c r="C231" s="118">
        <v>2.1760000000000002</v>
      </c>
    </row>
    <row r="232" spans="1:3" ht="15" x14ac:dyDescent="0.25">
      <c r="A232" s="117">
        <v>38313</v>
      </c>
      <c r="B232" s="118">
        <v>2.2290000000000001</v>
      </c>
      <c r="C232" s="118">
        <v>2.177</v>
      </c>
    </row>
    <row r="233" spans="1:3" ht="15" x14ac:dyDescent="0.25">
      <c r="A233" s="117">
        <v>38314</v>
      </c>
      <c r="B233" s="118">
        <v>2.2269999999999999</v>
      </c>
      <c r="C233" s="118">
        <v>2.177</v>
      </c>
    </row>
    <row r="234" spans="1:3" ht="15" x14ac:dyDescent="0.25">
      <c r="A234" s="117">
        <v>38315</v>
      </c>
      <c r="B234" s="118">
        <v>2.2240000000000002</v>
      </c>
      <c r="C234" s="118">
        <v>2.1760000000000002</v>
      </c>
    </row>
    <row r="235" spans="1:3" ht="15" x14ac:dyDescent="0.25">
      <c r="A235" s="117">
        <v>38316</v>
      </c>
      <c r="B235" s="118">
        <v>2.2130000000000001</v>
      </c>
      <c r="C235" s="118">
        <v>2.1760000000000002</v>
      </c>
    </row>
    <row r="236" spans="1:3" ht="15" x14ac:dyDescent="0.25">
      <c r="A236" s="117">
        <v>38317</v>
      </c>
      <c r="B236" s="118">
        <v>2.2090000000000001</v>
      </c>
      <c r="C236" s="118">
        <v>2.177</v>
      </c>
    </row>
    <row r="237" spans="1:3" ht="15" x14ac:dyDescent="0.25">
      <c r="A237" s="117">
        <v>38320</v>
      </c>
      <c r="B237" s="118">
        <v>2.2090000000000001</v>
      </c>
      <c r="C237" s="118">
        <v>2.1760000000000002</v>
      </c>
    </row>
    <row r="238" spans="1:3" ht="15" x14ac:dyDescent="0.25">
      <c r="A238" s="117">
        <v>38321</v>
      </c>
      <c r="B238" s="118">
        <v>2.21</v>
      </c>
      <c r="C238" s="118">
        <v>2.1760000000000002</v>
      </c>
    </row>
    <row r="239" spans="1:3" ht="15" x14ac:dyDescent="0.25">
      <c r="A239" s="117">
        <v>38322</v>
      </c>
      <c r="B239" s="118">
        <v>2.2000000000000002</v>
      </c>
      <c r="C239" s="118">
        <v>2.1739999999999999</v>
      </c>
    </row>
    <row r="240" spans="1:3" ht="15" x14ac:dyDescent="0.25">
      <c r="A240" s="117">
        <v>38323</v>
      </c>
      <c r="B240" s="118">
        <v>2.1960000000000002</v>
      </c>
      <c r="C240" s="118">
        <v>2.1720000000000002</v>
      </c>
    </row>
    <row r="241" spans="1:3" ht="15" x14ac:dyDescent="0.25">
      <c r="A241" s="117">
        <v>38324</v>
      </c>
      <c r="B241" s="118">
        <v>2.2170000000000001</v>
      </c>
      <c r="C241" s="118">
        <v>2.1739999999999999</v>
      </c>
    </row>
    <row r="242" spans="1:3" ht="15" x14ac:dyDescent="0.25">
      <c r="A242" s="117">
        <v>38327</v>
      </c>
      <c r="B242" s="118">
        <v>2.1930000000000001</v>
      </c>
      <c r="C242" s="118">
        <v>2.17</v>
      </c>
    </row>
    <row r="243" spans="1:3" ht="15" x14ac:dyDescent="0.25">
      <c r="A243" s="117">
        <v>38328</v>
      </c>
      <c r="B243" s="118">
        <v>2.1869999999999998</v>
      </c>
      <c r="C243" s="118">
        <v>2.1709999999999998</v>
      </c>
    </row>
    <row r="244" spans="1:3" ht="15" x14ac:dyDescent="0.25">
      <c r="A244" s="117">
        <v>38329</v>
      </c>
      <c r="B244" s="118">
        <v>2.19</v>
      </c>
      <c r="C244" s="118">
        <v>2.17</v>
      </c>
    </row>
    <row r="245" spans="1:3" ht="15" x14ac:dyDescent="0.25">
      <c r="A245" s="117">
        <v>38330</v>
      </c>
      <c r="B245" s="118">
        <v>2.1890000000000001</v>
      </c>
      <c r="C245" s="118">
        <v>2.17</v>
      </c>
    </row>
    <row r="246" spans="1:3" ht="15" x14ac:dyDescent="0.25">
      <c r="A246" s="117">
        <v>38331</v>
      </c>
      <c r="B246" s="118">
        <v>2.1970000000000001</v>
      </c>
      <c r="C246" s="118">
        <v>2.173</v>
      </c>
    </row>
    <row r="247" spans="1:3" ht="15" x14ac:dyDescent="0.25">
      <c r="A247" s="117">
        <v>38334</v>
      </c>
      <c r="B247" s="118">
        <v>2.1960000000000002</v>
      </c>
      <c r="C247" s="118">
        <v>2.1739999999999999</v>
      </c>
    </row>
    <row r="248" spans="1:3" ht="15" x14ac:dyDescent="0.25">
      <c r="A248" s="117">
        <v>38335</v>
      </c>
      <c r="B248" s="118">
        <v>2.1949999999999998</v>
      </c>
      <c r="C248" s="118">
        <v>2.1749999999999998</v>
      </c>
    </row>
    <row r="249" spans="1:3" ht="15" x14ac:dyDescent="0.25">
      <c r="A249" s="117">
        <v>38336</v>
      </c>
      <c r="B249" s="118">
        <v>2.1970000000000001</v>
      </c>
      <c r="C249" s="118">
        <v>2.1749999999999998</v>
      </c>
    </row>
    <row r="250" spans="1:3" ht="15" x14ac:dyDescent="0.25">
      <c r="A250" s="117">
        <v>38337</v>
      </c>
      <c r="B250" s="118">
        <v>2.1970000000000001</v>
      </c>
      <c r="C250" s="118">
        <v>2.1749999999999998</v>
      </c>
    </row>
    <row r="251" spans="1:3" ht="15" x14ac:dyDescent="0.25">
      <c r="A251" s="117">
        <v>38338</v>
      </c>
      <c r="B251" s="118">
        <v>2.206</v>
      </c>
      <c r="C251" s="118">
        <v>2.1749999999999998</v>
      </c>
    </row>
    <row r="252" spans="1:3" ht="15" x14ac:dyDescent="0.25">
      <c r="A252" s="117">
        <v>38341</v>
      </c>
      <c r="B252" s="118">
        <v>2.2120000000000002</v>
      </c>
      <c r="C252" s="118">
        <v>2.177</v>
      </c>
    </row>
    <row r="253" spans="1:3" ht="15" x14ac:dyDescent="0.25">
      <c r="A253" s="117">
        <v>38342</v>
      </c>
      <c r="B253" s="118">
        <v>2.2149999999999999</v>
      </c>
      <c r="C253" s="118">
        <v>2.1760000000000002</v>
      </c>
    </row>
    <row r="254" spans="1:3" ht="15" x14ac:dyDescent="0.25">
      <c r="A254" s="117">
        <v>38343</v>
      </c>
      <c r="B254" s="118">
        <v>2.2229999999999999</v>
      </c>
      <c r="C254" s="118">
        <v>2.1760000000000002</v>
      </c>
    </row>
    <row r="255" spans="1:3" ht="15" x14ac:dyDescent="0.25">
      <c r="A255" s="117">
        <v>38344</v>
      </c>
      <c r="B255" s="118">
        <v>2.222</v>
      </c>
      <c r="C255" s="118">
        <v>2.1779999999999999</v>
      </c>
    </row>
    <row r="256" spans="1:3" ht="15" x14ac:dyDescent="0.25">
      <c r="A256" s="117">
        <v>38345</v>
      </c>
      <c r="B256" s="118">
        <v>2.2189999999999999</v>
      </c>
      <c r="C256" s="118">
        <v>2.1779999999999999</v>
      </c>
    </row>
    <row r="257" spans="1:3" ht="15" x14ac:dyDescent="0.25">
      <c r="A257" s="117">
        <v>38348</v>
      </c>
      <c r="B257" s="118">
        <v>2.218</v>
      </c>
      <c r="C257" s="118">
        <v>2.1779999999999999</v>
      </c>
    </row>
    <row r="258" spans="1:3" ht="15" x14ac:dyDescent="0.25">
      <c r="A258" s="117">
        <v>38349</v>
      </c>
      <c r="B258" s="118">
        <v>2.218</v>
      </c>
      <c r="C258" s="118">
        <v>2.1789999999999998</v>
      </c>
    </row>
    <row r="259" spans="1:3" ht="15" x14ac:dyDescent="0.25">
      <c r="A259" s="117">
        <v>38350</v>
      </c>
      <c r="B259" s="118">
        <v>2.2290000000000001</v>
      </c>
      <c r="C259" s="118">
        <v>2.1800000000000002</v>
      </c>
    </row>
    <row r="260" spans="1:3" ht="15" x14ac:dyDescent="0.25">
      <c r="A260" s="117">
        <v>38351</v>
      </c>
      <c r="B260" s="118">
        <v>2.218</v>
      </c>
      <c r="C260" s="118">
        <v>2.1579999999999999</v>
      </c>
    </row>
    <row r="261" spans="1:3" ht="15" x14ac:dyDescent="0.25">
      <c r="A261" s="117">
        <v>38352</v>
      </c>
      <c r="B261" s="118">
        <v>2.2149999999999999</v>
      </c>
      <c r="C261" s="118">
        <v>2.1549999999999998</v>
      </c>
    </row>
    <row r="262" spans="1:3" ht="15" x14ac:dyDescent="0.25">
      <c r="A262" s="117">
        <v>38355</v>
      </c>
      <c r="B262" s="118">
        <v>2.2090000000000001</v>
      </c>
      <c r="C262" s="118">
        <v>2.1539999999999999</v>
      </c>
    </row>
    <row r="263" spans="1:3" ht="15" x14ac:dyDescent="0.25">
      <c r="A263" s="117">
        <v>38356</v>
      </c>
      <c r="B263" s="118">
        <v>2.21</v>
      </c>
      <c r="C263" s="118">
        <v>2.1509999999999998</v>
      </c>
    </row>
    <row r="264" spans="1:3" ht="15" x14ac:dyDescent="0.25">
      <c r="A264" s="117">
        <v>38357</v>
      </c>
      <c r="B264" s="118">
        <v>2.2080000000000002</v>
      </c>
      <c r="C264" s="118">
        <v>2.1509999999999998</v>
      </c>
    </row>
    <row r="265" spans="1:3" ht="15" x14ac:dyDescent="0.25">
      <c r="A265" s="117">
        <v>38358</v>
      </c>
      <c r="B265" s="118">
        <v>2.2069999999999999</v>
      </c>
      <c r="C265" s="118">
        <v>2.15</v>
      </c>
    </row>
    <row r="266" spans="1:3" ht="15" x14ac:dyDescent="0.25">
      <c r="A266" s="117">
        <v>38359</v>
      </c>
      <c r="B266" s="118">
        <v>2.1930000000000001</v>
      </c>
      <c r="C266" s="118">
        <v>2.1459999999999999</v>
      </c>
    </row>
    <row r="267" spans="1:3" ht="15" x14ac:dyDescent="0.25">
      <c r="A267" s="117">
        <v>38362</v>
      </c>
      <c r="B267" s="118">
        <v>2.198</v>
      </c>
      <c r="C267" s="118">
        <v>2.1459999999999999</v>
      </c>
    </row>
    <row r="268" spans="1:3" ht="15" x14ac:dyDescent="0.25">
      <c r="A268" s="117">
        <v>38363</v>
      </c>
      <c r="B268" s="118">
        <v>2.194</v>
      </c>
      <c r="C268" s="118">
        <v>2.1459999999999999</v>
      </c>
    </row>
    <row r="269" spans="1:3" ht="15" x14ac:dyDescent="0.25">
      <c r="A269" s="117">
        <v>38364</v>
      </c>
      <c r="B269" s="118">
        <v>2.1989999999999998</v>
      </c>
      <c r="C269" s="118">
        <v>2.145</v>
      </c>
    </row>
    <row r="270" spans="1:3" ht="15" x14ac:dyDescent="0.25">
      <c r="A270" s="117">
        <v>38365</v>
      </c>
      <c r="B270" s="118">
        <v>2.2010000000000001</v>
      </c>
      <c r="C270" s="118">
        <v>2.1440000000000001</v>
      </c>
    </row>
    <row r="271" spans="1:3" ht="15" x14ac:dyDescent="0.25">
      <c r="A271" s="117">
        <v>38366</v>
      </c>
      <c r="B271" s="118">
        <v>2.1869999999999998</v>
      </c>
      <c r="C271" s="118">
        <v>2.1440000000000001</v>
      </c>
    </row>
    <row r="272" spans="1:3" ht="15" x14ac:dyDescent="0.25">
      <c r="A272" s="117">
        <v>38369</v>
      </c>
      <c r="B272" s="118">
        <v>2.1829999999999998</v>
      </c>
      <c r="C272" s="118">
        <v>2.1429999999999998</v>
      </c>
    </row>
    <row r="273" spans="1:3" ht="15" x14ac:dyDescent="0.25">
      <c r="A273" s="117">
        <v>38370</v>
      </c>
      <c r="B273" s="118">
        <v>2.1850000000000001</v>
      </c>
      <c r="C273" s="118">
        <v>2.1440000000000001</v>
      </c>
    </row>
    <row r="274" spans="1:3" ht="15" x14ac:dyDescent="0.25">
      <c r="A274" s="117">
        <v>38371</v>
      </c>
      <c r="B274" s="118">
        <v>2.1840000000000002</v>
      </c>
      <c r="C274" s="118">
        <v>2.1429999999999998</v>
      </c>
    </row>
    <row r="275" spans="1:3" ht="15" x14ac:dyDescent="0.25">
      <c r="A275" s="117">
        <v>38372</v>
      </c>
      <c r="B275" s="118">
        <v>2.1859999999999999</v>
      </c>
      <c r="C275" s="118">
        <v>2.1440000000000001</v>
      </c>
    </row>
    <row r="276" spans="1:3" ht="15" x14ac:dyDescent="0.25">
      <c r="A276" s="117">
        <v>38373</v>
      </c>
      <c r="B276" s="118">
        <v>2.1880000000000002</v>
      </c>
      <c r="C276" s="118">
        <v>2.1429999999999998</v>
      </c>
    </row>
    <row r="277" spans="1:3" ht="15" x14ac:dyDescent="0.25">
      <c r="A277" s="117">
        <v>38376</v>
      </c>
      <c r="B277" s="118">
        <v>2.1840000000000002</v>
      </c>
      <c r="C277" s="118">
        <v>2.1429999999999998</v>
      </c>
    </row>
    <row r="278" spans="1:3" ht="15" x14ac:dyDescent="0.25">
      <c r="A278" s="117">
        <v>38377</v>
      </c>
      <c r="B278" s="118">
        <v>2.181</v>
      </c>
      <c r="C278" s="118">
        <v>2.1440000000000001</v>
      </c>
    </row>
    <row r="279" spans="1:3" ht="15" x14ac:dyDescent="0.25">
      <c r="A279" s="117">
        <v>38378</v>
      </c>
      <c r="B279" s="118">
        <v>2.181</v>
      </c>
      <c r="C279" s="118">
        <v>2.1429999999999998</v>
      </c>
    </row>
    <row r="280" spans="1:3" ht="15" x14ac:dyDescent="0.25">
      <c r="A280" s="117">
        <v>38379</v>
      </c>
      <c r="B280" s="118">
        <v>2.1859999999999999</v>
      </c>
      <c r="C280" s="118">
        <v>2.1440000000000001</v>
      </c>
    </row>
    <row r="281" spans="1:3" ht="15" x14ac:dyDescent="0.25">
      <c r="A281" s="117">
        <v>38380</v>
      </c>
      <c r="B281" s="118">
        <v>2.1850000000000001</v>
      </c>
      <c r="C281" s="118">
        <v>2.1440000000000001</v>
      </c>
    </row>
    <row r="282" spans="1:3" ht="15" x14ac:dyDescent="0.25">
      <c r="A282" s="117">
        <v>38383</v>
      </c>
      <c r="B282" s="118">
        <v>2.1829999999999998</v>
      </c>
      <c r="C282" s="118">
        <v>2.1419999999999999</v>
      </c>
    </row>
    <row r="283" spans="1:3" ht="15" x14ac:dyDescent="0.25">
      <c r="A283" s="117">
        <v>38384</v>
      </c>
      <c r="B283" s="118">
        <v>2.1829999999999998</v>
      </c>
      <c r="C283" s="118">
        <v>2.1419999999999999</v>
      </c>
    </row>
    <row r="284" spans="1:3" ht="15" x14ac:dyDescent="0.25">
      <c r="A284" s="117">
        <v>38385</v>
      </c>
      <c r="B284" s="118">
        <v>2.181</v>
      </c>
      <c r="C284" s="118">
        <v>2.141</v>
      </c>
    </row>
    <row r="285" spans="1:3" ht="15" x14ac:dyDescent="0.25">
      <c r="A285" s="117">
        <v>38386</v>
      </c>
      <c r="B285" s="118">
        <v>2.1920000000000002</v>
      </c>
      <c r="C285" s="118">
        <v>2.1440000000000001</v>
      </c>
    </row>
    <row r="286" spans="1:3" ht="15" x14ac:dyDescent="0.25">
      <c r="A286" s="117">
        <v>38387</v>
      </c>
      <c r="B286" s="118">
        <v>2.19</v>
      </c>
      <c r="C286" s="118">
        <v>2.1419999999999999</v>
      </c>
    </row>
    <row r="287" spans="1:3" ht="15" x14ac:dyDescent="0.25">
      <c r="A287" s="117">
        <v>38390</v>
      </c>
      <c r="B287" s="118">
        <v>2.1840000000000002</v>
      </c>
      <c r="C287" s="118">
        <v>2.1419999999999999</v>
      </c>
    </row>
    <row r="288" spans="1:3" ht="15" x14ac:dyDescent="0.25">
      <c r="A288" s="117">
        <v>38391</v>
      </c>
      <c r="B288" s="118">
        <v>2.1890000000000001</v>
      </c>
      <c r="C288" s="118">
        <v>2.141</v>
      </c>
    </row>
    <row r="289" spans="1:3" ht="15" x14ac:dyDescent="0.25">
      <c r="A289" s="117">
        <v>38392</v>
      </c>
      <c r="B289" s="118">
        <v>2.181</v>
      </c>
      <c r="C289" s="118">
        <v>2.1419999999999999</v>
      </c>
    </row>
    <row r="290" spans="1:3" ht="15" x14ac:dyDescent="0.25">
      <c r="A290" s="117">
        <v>38393</v>
      </c>
      <c r="B290" s="118">
        <v>2.1760000000000002</v>
      </c>
      <c r="C290" s="118">
        <v>2.14</v>
      </c>
    </row>
    <row r="291" spans="1:3" ht="15" x14ac:dyDescent="0.25">
      <c r="A291" s="117">
        <v>38394</v>
      </c>
      <c r="B291" s="118">
        <v>2.1739999999999999</v>
      </c>
      <c r="C291" s="118">
        <v>2.14</v>
      </c>
    </row>
    <row r="292" spans="1:3" ht="15" x14ac:dyDescent="0.25">
      <c r="A292" s="117">
        <v>38397</v>
      </c>
      <c r="B292" s="118">
        <v>2.1749999999999998</v>
      </c>
      <c r="C292" s="118">
        <v>2.1389999999999998</v>
      </c>
    </row>
    <row r="293" spans="1:3" ht="15" x14ac:dyDescent="0.25">
      <c r="A293" s="117">
        <v>38398</v>
      </c>
      <c r="B293" s="118">
        <v>2.1779999999999999</v>
      </c>
      <c r="C293" s="118">
        <v>2.1360000000000001</v>
      </c>
    </row>
    <row r="294" spans="1:3" ht="15" x14ac:dyDescent="0.25">
      <c r="A294" s="117">
        <v>38399</v>
      </c>
      <c r="B294" s="118">
        <v>2.1779999999999999</v>
      </c>
      <c r="C294" s="118">
        <v>2.1349999999999998</v>
      </c>
    </row>
    <row r="295" spans="1:3" ht="15" x14ac:dyDescent="0.25">
      <c r="A295" s="117">
        <v>38400</v>
      </c>
      <c r="B295" s="118">
        <v>2.1819999999999999</v>
      </c>
      <c r="C295" s="118">
        <v>2.1349999999999998</v>
      </c>
    </row>
    <row r="296" spans="1:3" ht="15" x14ac:dyDescent="0.25">
      <c r="A296" s="117">
        <v>38401</v>
      </c>
      <c r="B296" s="118">
        <v>2.177</v>
      </c>
      <c r="C296" s="118">
        <v>2.1349999999999998</v>
      </c>
    </row>
    <row r="297" spans="1:3" ht="15" x14ac:dyDescent="0.25">
      <c r="A297" s="117">
        <v>38404</v>
      </c>
      <c r="B297" s="118">
        <v>2.1859999999999999</v>
      </c>
      <c r="C297" s="118">
        <v>2.1349999999999998</v>
      </c>
    </row>
    <row r="298" spans="1:3" ht="15" x14ac:dyDescent="0.25">
      <c r="A298" s="117">
        <v>38405</v>
      </c>
      <c r="B298" s="118">
        <v>2.1890000000000001</v>
      </c>
      <c r="C298" s="118">
        <v>2.1349999999999998</v>
      </c>
    </row>
    <row r="299" spans="1:3" ht="15" x14ac:dyDescent="0.25">
      <c r="A299" s="117">
        <v>38406</v>
      </c>
      <c r="B299" s="118">
        <v>2.194</v>
      </c>
      <c r="C299" s="118">
        <v>2.1349999999999998</v>
      </c>
    </row>
    <row r="300" spans="1:3" ht="15" x14ac:dyDescent="0.25">
      <c r="A300" s="117">
        <v>38407</v>
      </c>
      <c r="B300" s="118">
        <v>2.1930000000000001</v>
      </c>
      <c r="C300" s="118">
        <v>2.1360000000000001</v>
      </c>
    </row>
    <row r="301" spans="1:3" ht="15" x14ac:dyDescent="0.25">
      <c r="A301" s="117">
        <v>38408</v>
      </c>
      <c r="B301" s="118">
        <v>2.1949999999999998</v>
      </c>
      <c r="C301" s="118">
        <v>2.1360000000000001</v>
      </c>
    </row>
    <row r="302" spans="1:3" ht="15" x14ac:dyDescent="0.25">
      <c r="A302" s="117">
        <v>38411</v>
      </c>
      <c r="B302" s="118">
        <v>2.1949999999999998</v>
      </c>
      <c r="C302" s="118">
        <v>2.1360000000000001</v>
      </c>
    </row>
    <row r="303" spans="1:3" ht="15" x14ac:dyDescent="0.25">
      <c r="A303" s="117">
        <v>38412</v>
      </c>
      <c r="B303" s="118">
        <v>2.1989999999999998</v>
      </c>
      <c r="C303" s="118">
        <v>2.1360000000000001</v>
      </c>
    </row>
    <row r="304" spans="1:3" ht="15" x14ac:dyDescent="0.25">
      <c r="A304" s="117">
        <v>38413</v>
      </c>
      <c r="B304" s="118">
        <v>2.1949999999999998</v>
      </c>
      <c r="C304" s="118">
        <v>2.1349999999999998</v>
      </c>
    </row>
    <row r="305" spans="1:3" ht="15" x14ac:dyDescent="0.25">
      <c r="A305" s="117">
        <v>38414</v>
      </c>
      <c r="B305" s="118">
        <v>2.1949999999999998</v>
      </c>
      <c r="C305" s="118">
        <v>2.1349999999999998</v>
      </c>
    </row>
    <row r="306" spans="1:3" ht="15" x14ac:dyDescent="0.25">
      <c r="A306" s="117">
        <v>38415</v>
      </c>
      <c r="B306" s="118">
        <v>2.1869999999999998</v>
      </c>
      <c r="C306" s="118">
        <v>2.1339999999999999</v>
      </c>
    </row>
    <row r="307" spans="1:3" ht="15" x14ac:dyDescent="0.25">
      <c r="A307" s="117">
        <v>38418</v>
      </c>
      <c r="B307" s="118">
        <v>2.1779999999999999</v>
      </c>
      <c r="C307" s="118">
        <v>2.133</v>
      </c>
    </row>
    <row r="308" spans="1:3" ht="15" x14ac:dyDescent="0.25">
      <c r="A308" s="117">
        <v>38419</v>
      </c>
      <c r="B308" s="118">
        <v>2.1760000000000002</v>
      </c>
      <c r="C308" s="118">
        <v>2.1339999999999999</v>
      </c>
    </row>
    <row r="309" spans="1:3" ht="15" x14ac:dyDescent="0.25">
      <c r="A309" s="117">
        <v>38420</v>
      </c>
      <c r="B309" s="118">
        <v>2.1739999999999999</v>
      </c>
      <c r="C309" s="118">
        <v>2.1339999999999999</v>
      </c>
    </row>
    <row r="310" spans="1:3" ht="15" x14ac:dyDescent="0.25">
      <c r="A310" s="117">
        <v>38421</v>
      </c>
      <c r="B310" s="118">
        <v>2.1760000000000002</v>
      </c>
      <c r="C310" s="118">
        <v>2.1339999999999999</v>
      </c>
    </row>
    <row r="311" spans="1:3" ht="15" x14ac:dyDescent="0.25">
      <c r="A311" s="117">
        <v>38422</v>
      </c>
      <c r="B311" s="118">
        <v>2.177</v>
      </c>
      <c r="C311" s="118">
        <v>2.1349999999999998</v>
      </c>
    </row>
    <row r="312" spans="1:3" ht="15" x14ac:dyDescent="0.25">
      <c r="A312" s="117">
        <v>38425</v>
      </c>
      <c r="B312" s="118">
        <v>2.1779999999999999</v>
      </c>
      <c r="C312" s="118">
        <v>2.1349999999999998</v>
      </c>
    </row>
    <row r="313" spans="1:3" ht="15" x14ac:dyDescent="0.25">
      <c r="A313" s="117">
        <v>38426</v>
      </c>
      <c r="B313" s="118">
        <v>2.177</v>
      </c>
      <c r="C313" s="118">
        <v>2.1349999999999998</v>
      </c>
    </row>
    <row r="314" spans="1:3" ht="15" x14ac:dyDescent="0.25">
      <c r="A314" s="117">
        <v>38427</v>
      </c>
      <c r="B314" s="118">
        <v>2.1760000000000002</v>
      </c>
      <c r="C314" s="118">
        <v>2.1349999999999998</v>
      </c>
    </row>
    <row r="315" spans="1:3" ht="15" x14ac:dyDescent="0.25">
      <c r="A315" s="117">
        <v>38428</v>
      </c>
      <c r="B315" s="118">
        <v>2.1840000000000002</v>
      </c>
      <c r="C315" s="118">
        <v>2.1360000000000001</v>
      </c>
    </row>
    <row r="316" spans="1:3" ht="15" x14ac:dyDescent="0.25">
      <c r="A316" s="117">
        <v>38429</v>
      </c>
      <c r="B316" s="118">
        <v>2.1859999999999999</v>
      </c>
      <c r="C316" s="118">
        <v>2.1349999999999998</v>
      </c>
    </row>
    <row r="317" spans="1:3" ht="15" x14ac:dyDescent="0.25">
      <c r="A317" s="117">
        <v>38432</v>
      </c>
      <c r="B317" s="118">
        <v>2.1949999999999998</v>
      </c>
      <c r="C317" s="118">
        <v>2.1349999999999998</v>
      </c>
    </row>
    <row r="318" spans="1:3" ht="15" x14ac:dyDescent="0.25">
      <c r="A318" s="117">
        <v>38433</v>
      </c>
      <c r="B318" s="118">
        <v>2.2029999999999998</v>
      </c>
      <c r="C318" s="118">
        <v>2.1379999999999999</v>
      </c>
    </row>
    <row r="319" spans="1:3" ht="15" x14ac:dyDescent="0.25">
      <c r="A319" s="117">
        <v>38434</v>
      </c>
      <c r="B319" s="118">
        <v>2.218</v>
      </c>
      <c r="C319" s="118">
        <v>2.1419999999999999</v>
      </c>
    </row>
    <row r="320" spans="1:3" ht="15" x14ac:dyDescent="0.25">
      <c r="A320" s="117">
        <v>38435</v>
      </c>
      <c r="B320" s="118">
        <v>2.2160000000000002</v>
      </c>
      <c r="C320" s="118">
        <v>2.1429999999999998</v>
      </c>
    </row>
    <row r="321" spans="1:3" ht="15" x14ac:dyDescent="0.25">
      <c r="A321" s="117">
        <v>38440</v>
      </c>
      <c r="B321" s="118">
        <v>2.2160000000000002</v>
      </c>
      <c r="C321" s="118">
        <v>2.1440000000000001</v>
      </c>
    </row>
    <row r="322" spans="1:3" ht="15" x14ac:dyDescent="0.25">
      <c r="A322" s="117">
        <v>38441</v>
      </c>
      <c r="B322" s="118">
        <v>2.2149999999999999</v>
      </c>
      <c r="C322" s="118">
        <v>2.1459999999999999</v>
      </c>
    </row>
    <row r="323" spans="1:3" ht="15" x14ac:dyDescent="0.25">
      <c r="A323" s="117">
        <v>38442</v>
      </c>
      <c r="B323" s="118">
        <v>2.2069999999999999</v>
      </c>
      <c r="C323" s="118">
        <v>2.1469999999999998</v>
      </c>
    </row>
    <row r="324" spans="1:3" ht="15" x14ac:dyDescent="0.25">
      <c r="A324" s="117">
        <v>38443</v>
      </c>
      <c r="B324" s="118">
        <v>2.2010000000000001</v>
      </c>
      <c r="C324" s="118">
        <v>2.1469999999999998</v>
      </c>
    </row>
    <row r="325" spans="1:3" ht="15" x14ac:dyDescent="0.25">
      <c r="A325" s="117">
        <v>38446</v>
      </c>
      <c r="B325" s="118">
        <v>2.1949999999999998</v>
      </c>
      <c r="C325" s="118">
        <v>2.1469999999999998</v>
      </c>
    </row>
    <row r="326" spans="1:3" ht="15" x14ac:dyDescent="0.25">
      <c r="A326" s="117">
        <v>38447</v>
      </c>
      <c r="B326" s="118">
        <v>2.198</v>
      </c>
      <c r="C326" s="118">
        <v>2.1469999999999998</v>
      </c>
    </row>
    <row r="327" spans="1:3" ht="15" x14ac:dyDescent="0.25">
      <c r="A327" s="117">
        <v>38448</v>
      </c>
      <c r="B327" s="118">
        <v>2.194</v>
      </c>
      <c r="C327" s="118">
        <v>2.1480000000000001</v>
      </c>
    </row>
    <row r="328" spans="1:3" ht="15" x14ac:dyDescent="0.25">
      <c r="A328" s="117">
        <v>38449</v>
      </c>
      <c r="B328" s="118">
        <v>2.1930000000000001</v>
      </c>
      <c r="C328" s="118">
        <v>2.1459999999999999</v>
      </c>
    </row>
    <row r="329" spans="1:3" ht="15" x14ac:dyDescent="0.25">
      <c r="A329" s="117">
        <v>38450</v>
      </c>
      <c r="B329" s="118">
        <v>2.1840000000000002</v>
      </c>
      <c r="C329" s="118">
        <v>2.1440000000000001</v>
      </c>
    </row>
    <row r="330" spans="1:3" ht="15" x14ac:dyDescent="0.25">
      <c r="A330" s="117">
        <v>38453</v>
      </c>
      <c r="B330" s="118">
        <v>2.1789999999999998</v>
      </c>
      <c r="C330" s="118">
        <v>2.1419999999999999</v>
      </c>
    </row>
    <row r="331" spans="1:3" ht="15" x14ac:dyDescent="0.25">
      <c r="A331" s="117">
        <v>38454</v>
      </c>
      <c r="B331" s="118">
        <v>2.1739999999999999</v>
      </c>
      <c r="C331" s="118">
        <v>2.14</v>
      </c>
    </row>
    <row r="332" spans="1:3" ht="15" x14ac:dyDescent="0.25">
      <c r="A332" s="117">
        <v>38455</v>
      </c>
      <c r="B332" s="118">
        <v>2.1760000000000002</v>
      </c>
      <c r="C332" s="118">
        <v>2.1379999999999999</v>
      </c>
    </row>
    <row r="333" spans="1:3" ht="15" x14ac:dyDescent="0.25">
      <c r="A333" s="117">
        <v>38456</v>
      </c>
      <c r="B333" s="118">
        <v>2.1720000000000002</v>
      </c>
      <c r="C333" s="118">
        <v>2.137</v>
      </c>
    </row>
    <row r="334" spans="1:3" ht="15" x14ac:dyDescent="0.25">
      <c r="A334" s="117">
        <v>38457</v>
      </c>
      <c r="B334" s="118">
        <v>2.165</v>
      </c>
      <c r="C334" s="118">
        <v>2.1360000000000001</v>
      </c>
    </row>
    <row r="335" spans="1:3" ht="15" x14ac:dyDescent="0.25">
      <c r="A335" s="117">
        <v>38460</v>
      </c>
      <c r="B335" s="118">
        <v>2.1619999999999999</v>
      </c>
      <c r="C335" s="118">
        <v>2.1339999999999999</v>
      </c>
    </row>
    <row r="336" spans="1:3" ht="15" x14ac:dyDescent="0.25">
      <c r="A336" s="117">
        <v>38461</v>
      </c>
      <c r="B336" s="118">
        <v>2.1629999999999998</v>
      </c>
      <c r="C336" s="118">
        <v>2.1339999999999999</v>
      </c>
    </row>
    <row r="337" spans="1:3" ht="15" x14ac:dyDescent="0.25">
      <c r="A337" s="117">
        <v>38462</v>
      </c>
      <c r="B337" s="118">
        <v>2.1629999999999998</v>
      </c>
      <c r="C337" s="118">
        <v>2.1349999999999998</v>
      </c>
    </row>
    <row r="338" spans="1:3" ht="15" x14ac:dyDescent="0.25">
      <c r="A338" s="117">
        <v>38463</v>
      </c>
      <c r="B338" s="118">
        <v>2.16</v>
      </c>
      <c r="C338" s="118">
        <v>2.133</v>
      </c>
    </row>
    <row r="339" spans="1:3" ht="15" x14ac:dyDescent="0.25">
      <c r="A339" s="117">
        <v>38464</v>
      </c>
      <c r="B339" s="118">
        <v>2.1619999999999999</v>
      </c>
      <c r="C339" s="118">
        <v>2.133</v>
      </c>
    </row>
    <row r="340" spans="1:3" ht="15" x14ac:dyDescent="0.25">
      <c r="A340" s="117">
        <v>38467</v>
      </c>
      <c r="B340" s="118">
        <v>2.1549999999999998</v>
      </c>
      <c r="C340" s="118">
        <v>2.129</v>
      </c>
    </row>
    <row r="341" spans="1:3" ht="15" x14ac:dyDescent="0.25">
      <c r="A341" s="117">
        <v>38468</v>
      </c>
      <c r="B341" s="118">
        <v>2.157</v>
      </c>
      <c r="C341" s="118">
        <v>2.129</v>
      </c>
    </row>
    <row r="342" spans="1:3" ht="15" x14ac:dyDescent="0.25">
      <c r="A342" s="117">
        <v>38469</v>
      </c>
      <c r="B342" s="118">
        <v>2.161</v>
      </c>
      <c r="C342" s="118">
        <v>2.129</v>
      </c>
    </row>
    <row r="343" spans="1:3" ht="15" x14ac:dyDescent="0.25">
      <c r="A343" s="117">
        <v>38470</v>
      </c>
      <c r="B343" s="118">
        <v>2.153</v>
      </c>
      <c r="C343" s="118">
        <v>2.1280000000000001</v>
      </c>
    </row>
    <row r="344" spans="1:3" ht="15" x14ac:dyDescent="0.25">
      <c r="A344" s="117">
        <v>38471</v>
      </c>
      <c r="B344" s="118">
        <v>2.15</v>
      </c>
      <c r="C344" s="118">
        <v>2.1259999999999999</v>
      </c>
    </row>
    <row r="345" spans="1:3" ht="15" x14ac:dyDescent="0.25">
      <c r="A345" s="117">
        <v>38474</v>
      </c>
      <c r="B345" s="118">
        <v>2.1469999999999998</v>
      </c>
      <c r="C345" s="118">
        <v>2.1259999999999999</v>
      </c>
    </row>
    <row r="346" spans="1:3" ht="15" x14ac:dyDescent="0.25">
      <c r="A346" s="117">
        <v>38475</v>
      </c>
      <c r="B346" s="118">
        <v>2.1469999999999998</v>
      </c>
      <c r="C346" s="118">
        <v>2.1259999999999999</v>
      </c>
    </row>
    <row r="347" spans="1:3" ht="15" x14ac:dyDescent="0.25">
      <c r="A347" s="117">
        <v>38476</v>
      </c>
      <c r="B347" s="118">
        <v>2.141</v>
      </c>
      <c r="C347" s="118">
        <v>2.125</v>
      </c>
    </row>
    <row r="348" spans="1:3" ht="15" x14ac:dyDescent="0.25">
      <c r="A348" s="117">
        <v>38477</v>
      </c>
      <c r="B348" s="118">
        <v>2.1429999999999998</v>
      </c>
      <c r="C348" s="118">
        <v>2.1259999999999999</v>
      </c>
    </row>
    <row r="349" spans="1:3" ht="15" x14ac:dyDescent="0.25">
      <c r="A349" s="117">
        <v>38478</v>
      </c>
      <c r="B349" s="118">
        <v>2.1379999999999999</v>
      </c>
      <c r="C349" s="118">
        <v>2.125</v>
      </c>
    </row>
    <row r="350" spans="1:3" ht="15" x14ac:dyDescent="0.25">
      <c r="A350" s="117">
        <v>38481</v>
      </c>
      <c r="B350" s="118">
        <v>2.1459999999999999</v>
      </c>
      <c r="C350" s="118">
        <v>2.1280000000000001</v>
      </c>
    </row>
    <row r="351" spans="1:3" ht="15" x14ac:dyDescent="0.25">
      <c r="A351" s="117">
        <v>38482</v>
      </c>
      <c r="B351" s="118">
        <v>2.1440000000000001</v>
      </c>
      <c r="C351" s="118">
        <v>2.125</v>
      </c>
    </row>
    <row r="352" spans="1:3" ht="15" x14ac:dyDescent="0.25">
      <c r="A352" s="117">
        <v>38483</v>
      </c>
      <c r="B352" s="118">
        <v>2.14</v>
      </c>
      <c r="C352" s="118">
        <v>2.125</v>
      </c>
    </row>
    <row r="353" spans="1:3" ht="15" x14ac:dyDescent="0.25">
      <c r="A353" s="117">
        <v>38484</v>
      </c>
      <c r="B353" s="118">
        <v>2.145</v>
      </c>
      <c r="C353" s="118">
        <v>2.1259999999999999</v>
      </c>
    </row>
    <row r="354" spans="1:3" ht="15" x14ac:dyDescent="0.25">
      <c r="A354" s="117">
        <v>38485</v>
      </c>
      <c r="B354" s="118">
        <v>2.1440000000000001</v>
      </c>
      <c r="C354" s="118">
        <v>2.125</v>
      </c>
    </row>
    <row r="355" spans="1:3" ht="15" x14ac:dyDescent="0.25">
      <c r="A355" s="117">
        <v>38488</v>
      </c>
      <c r="B355" s="118">
        <v>2.1459999999999999</v>
      </c>
      <c r="C355" s="118">
        <v>2.1259999999999999</v>
      </c>
    </row>
    <row r="356" spans="1:3" ht="15" x14ac:dyDescent="0.25">
      <c r="A356" s="117">
        <v>38489</v>
      </c>
      <c r="B356" s="118">
        <v>2.1459999999999999</v>
      </c>
      <c r="C356" s="118">
        <v>2.1259999999999999</v>
      </c>
    </row>
    <row r="357" spans="1:3" ht="15" x14ac:dyDescent="0.25">
      <c r="A357" s="117">
        <v>38490</v>
      </c>
      <c r="B357" s="118">
        <v>2.1459999999999999</v>
      </c>
      <c r="C357" s="118">
        <v>2.1259999999999999</v>
      </c>
    </row>
    <row r="358" spans="1:3" ht="15" x14ac:dyDescent="0.25">
      <c r="A358" s="117">
        <v>38491</v>
      </c>
      <c r="B358" s="118">
        <v>2.1469999999999998</v>
      </c>
      <c r="C358" s="118">
        <v>2.125</v>
      </c>
    </row>
    <row r="359" spans="1:3" ht="15" x14ac:dyDescent="0.25">
      <c r="A359" s="117">
        <v>38492</v>
      </c>
      <c r="B359" s="118">
        <v>2.149</v>
      </c>
      <c r="C359" s="118">
        <v>2.1259999999999999</v>
      </c>
    </row>
    <row r="360" spans="1:3" ht="15" x14ac:dyDescent="0.25">
      <c r="A360" s="117">
        <v>38495</v>
      </c>
      <c r="B360" s="118">
        <v>2.1539999999999999</v>
      </c>
      <c r="C360" s="118">
        <v>2.1259999999999999</v>
      </c>
    </row>
    <row r="361" spans="1:3" ht="15" x14ac:dyDescent="0.25">
      <c r="A361" s="117">
        <v>38496</v>
      </c>
      <c r="B361" s="118">
        <v>2.1469999999999998</v>
      </c>
      <c r="C361" s="118">
        <v>2.1259999999999999</v>
      </c>
    </row>
    <row r="362" spans="1:3" ht="15" x14ac:dyDescent="0.25">
      <c r="A362" s="117">
        <v>38497</v>
      </c>
      <c r="B362" s="118">
        <v>2.1440000000000001</v>
      </c>
      <c r="C362" s="118">
        <v>2.125</v>
      </c>
    </row>
    <row r="363" spans="1:3" ht="15" x14ac:dyDescent="0.25">
      <c r="A363" s="117">
        <v>38498</v>
      </c>
      <c r="B363" s="118">
        <v>2.1389999999999998</v>
      </c>
      <c r="C363" s="118">
        <v>2.125</v>
      </c>
    </row>
    <row r="364" spans="1:3" ht="15" x14ac:dyDescent="0.25">
      <c r="A364" s="117">
        <v>38499</v>
      </c>
      <c r="B364" s="118">
        <v>2.14</v>
      </c>
      <c r="C364" s="118">
        <v>2.125</v>
      </c>
    </row>
    <row r="365" spans="1:3" ht="15" x14ac:dyDescent="0.25">
      <c r="A365" s="117">
        <v>38502</v>
      </c>
      <c r="B365" s="118">
        <v>2.1389999999999998</v>
      </c>
      <c r="C365" s="118">
        <v>2.1240000000000001</v>
      </c>
    </row>
    <row r="366" spans="1:3" ht="15" x14ac:dyDescent="0.25">
      <c r="A366" s="117">
        <v>38503</v>
      </c>
      <c r="B366" s="118">
        <v>2.1379999999999999</v>
      </c>
      <c r="C366" s="118">
        <v>2.1269999999999998</v>
      </c>
    </row>
    <row r="367" spans="1:3" ht="15" x14ac:dyDescent="0.25">
      <c r="A367" s="117">
        <v>38504</v>
      </c>
      <c r="B367" s="118">
        <v>2.1269999999999998</v>
      </c>
      <c r="C367" s="118">
        <v>2.1240000000000001</v>
      </c>
    </row>
    <row r="368" spans="1:3" ht="15" x14ac:dyDescent="0.25">
      <c r="A368" s="117">
        <v>38505</v>
      </c>
      <c r="B368" s="118">
        <v>2.1160000000000001</v>
      </c>
      <c r="C368" s="118">
        <v>2.1150000000000002</v>
      </c>
    </row>
    <row r="369" spans="1:3" ht="15" x14ac:dyDescent="0.25">
      <c r="A369" s="117">
        <v>38506</v>
      </c>
      <c r="B369" s="118">
        <v>2.1179999999999999</v>
      </c>
      <c r="C369" s="118">
        <v>2.1150000000000002</v>
      </c>
    </row>
    <row r="370" spans="1:3" ht="15" x14ac:dyDescent="0.25">
      <c r="A370" s="117">
        <v>38509</v>
      </c>
      <c r="B370" s="118">
        <v>2.117</v>
      </c>
      <c r="C370" s="118">
        <v>2.1160000000000001</v>
      </c>
    </row>
    <row r="371" spans="1:3" ht="15" x14ac:dyDescent="0.25">
      <c r="A371" s="117">
        <v>38510</v>
      </c>
      <c r="B371" s="118">
        <v>2.1160000000000001</v>
      </c>
      <c r="C371" s="118">
        <v>2.1160000000000001</v>
      </c>
    </row>
    <row r="372" spans="1:3" ht="15" x14ac:dyDescent="0.25">
      <c r="A372" s="117">
        <v>38511</v>
      </c>
      <c r="B372" s="118">
        <v>2.1070000000000002</v>
      </c>
      <c r="C372" s="118">
        <v>2.113</v>
      </c>
    </row>
    <row r="373" spans="1:3" ht="15" x14ac:dyDescent="0.25">
      <c r="A373" s="117">
        <v>38512</v>
      </c>
      <c r="B373" s="118">
        <v>2.109</v>
      </c>
      <c r="C373" s="118">
        <v>2.113</v>
      </c>
    </row>
    <row r="374" spans="1:3" ht="15" x14ac:dyDescent="0.25">
      <c r="A374" s="117">
        <v>38513</v>
      </c>
      <c r="B374" s="118">
        <v>2.1080000000000001</v>
      </c>
      <c r="C374" s="118">
        <v>2.1139999999999999</v>
      </c>
    </row>
    <row r="375" spans="1:3" ht="15" x14ac:dyDescent="0.25">
      <c r="A375" s="117">
        <v>38516</v>
      </c>
      <c r="B375" s="118">
        <v>2.1059999999999999</v>
      </c>
      <c r="C375" s="118">
        <v>2.1110000000000002</v>
      </c>
    </row>
    <row r="376" spans="1:3" ht="15" x14ac:dyDescent="0.25">
      <c r="A376" s="117">
        <v>38517</v>
      </c>
      <c r="B376" s="118">
        <v>2.11</v>
      </c>
      <c r="C376" s="118">
        <v>2.1110000000000002</v>
      </c>
    </row>
    <row r="377" spans="1:3" ht="15" x14ac:dyDescent="0.25">
      <c r="A377" s="117">
        <v>38518</v>
      </c>
      <c r="B377" s="118">
        <v>2.1110000000000002</v>
      </c>
      <c r="C377" s="118">
        <v>2.1120000000000001</v>
      </c>
    </row>
    <row r="378" spans="1:3" ht="15" x14ac:dyDescent="0.25">
      <c r="A378" s="117">
        <v>38519</v>
      </c>
      <c r="B378" s="118">
        <v>2.1240000000000001</v>
      </c>
      <c r="C378" s="118">
        <v>2.1160000000000001</v>
      </c>
    </row>
    <row r="379" spans="1:3" ht="15" x14ac:dyDescent="0.25">
      <c r="A379" s="117">
        <v>38520</v>
      </c>
      <c r="B379" s="118">
        <v>2.1240000000000001</v>
      </c>
      <c r="C379" s="118">
        <v>2.1160000000000001</v>
      </c>
    </row>
    <row r="380" spans="1:3" ht="15" x14ac:dyDescent="0.25">
      <c r="A380" s="117">
        <v>38523</v>
      </c>
      <c r="B380" s="118">
        <v>2.1219999999999999</v>
      </c>
      <c r="C380" s="118">
        <v>2.1160000000000001</v>
      </c>
    </row>
    <row r="381" spans="1:3" ht="15" x14ac:dyDescent="0.25">
      <c r="A381" s="117">
        <v>38524</v>
      </c>
      <c r="B381" s="118">
        <v>2.101</v>
      </c>
      <c r="C381" s="118">
        <v>2.1080000000000001</v>
      </c>
    </row>
    <row r="382" spans="1:3" ht="15" x14ac:dyDescent="0.25">
      <c r="A382" s="117">
        <v>38525</v>
      </c>
      <c r="B382" s="118">
        <v>2.085</v>
      </c>
      <c r="C382" s="118">
        <v>2.1040000000000001</v>
      </c>
    </row>
    <row r="383" spans="1:3" ht="15" x14ac:dyDescent="0.25">
      <c r="A383" s="117">
        <v>38526</v>
      </c>
      <c r="B383" s="118">
        <v>2.0840000000000001</v>
      </c>
      <c r="C383" s="118">
        <v>2.1019999999999999</v>
      </c>
    </row>
    <row r="384" spans="1:3" ht="15" x14ac:dyDescent="0.25">
      <c r="A384" s="117">
        <v>38527</v>
      </c>
      <c r="B384" s="118">
        <v>2.0859999999999999</v>
      </c>
      <c r="C384" s="118">
        <v>2.1040000000000001</v>
      </c>
    </row>
    <row r="385" spans="1:3" ht="15" x14ac:dyDescent="0.25">
      <c r="A385" s="117">
        <v>38530</v>
      </c>
      <c r="B385" s="118">
        <v>2.093</v>
      </c>
      <c r="C385" s="118">
        <v>2.1040000000000001</v>
      </c>
    </row>
    <row r="386" spans="1:3" ht="15" x14ac:dyDescent="0.25">
      <c r="A386" s="117">
        <v>38531</v>
      </c>
      <c r="B386" s="118">
        <v>2.093</v>
      </c>
      <c r="C386" s="118">
        <v>2.1030000000000002</v>
      </c>
    </row>
    <row r="387" spans="1:3" ht="15" x14ac:dyDescent="0.25">
      <c r="A387" s="117">
        <v>38532</v>
      </c>
      <c r="B387" s="118">
        <v>2.0979999999999999</v>
      </c>
      <c r="C387" s="118">
        <v>2.1040000000000001</v>
      </c>
    </row>
    <row r="388" spans="1:3" ht="15" x14ac:dyDescent="0.25">
      <c r="A388" s="117">
        <v>38533</v>
      </c>
      <c r="B388" s="118">
        <v>2.097</v>
      </c>
      <c r="C388" s="118">
        <v>2.1059999999999999</v>
      </c>
    </row>
    <row r="389" spans="1:3" ht="15" x14ac:dyDescent="0.25">
      <c r="A389" s="117">
        <v>38534</v>
      </c>
      <c r="B389" s="118">
        <v>2.1040000000000001</v>
      </c>
      <c r="C389" s="118">
        <v>2.1070000000000002</v>
      </c>
    </row>
    <row r="390" spans="1:3" ht="15" x14ac:dyDescent="0.25">
      <c r="A390" s="117">
        <v>38537</v>
      </c>
      <c r="B390" s="118">
        <v>2.1150000000000002</v>
      </c>
      <c r="C390" s="118">
        <v>2.1110000000000002</v>
      </c>
    </row>
    <row r="391" spans="1:3" ht="15" x14ac:dyDescent="0.25">
      <c r="A391" s="117">
        <v>38538</v>
      </c>
      <c r="B391" s="118">
        <v>2.125</v>
      </c>
      <c r="C391" s="118">
        <v>2.1139999999999999</v>
      </c>
    </row>
    <row r="392" spans="1:3" ht="15" x14ac:dyDescent="0.25">
      <c r="A392" s="117">
        <v>38539</v>
      </c>
      <c r="B392" s="118">
        <v>2.1240000000000001</v>
      </c>
      <c r="C392" s="118">
        <v>2.1150000000000002</v>
      </c>
    </row>
    <row r="393" spans="1:3" ht="15" x14ac:dyDescent="0.25">
      <c r="A393" s="117">
        <v>38540</v>
      </c>
      <c r="B393" s="118">
        <v>2.1219999999999999</v>
      </c>
      <c r="C393" s="118">
        <v>2.1139999999999999</v>
      </c>
    </row>
    <row r="394" spans="1:3" ht="15" x14ac:dyDescent="0.25">
      <c r="A394" s="117">
        <v>38541</v>
      </c>
      <c r="B394" s="118">
        <v>2.121</v>
      </c>
      <c r="C394" s="118">
        <v>2.1139999999999999</v>
      </c>
    </row>
    <row r="395" spans="1:3" ht="15" x14ac:dyDescent="0.25">
      <c r="A395" s="117">
        <v>38544</v>
      </c>
      <c r="B395" s="118">
        <v>2.1259999999999999</v>
      </c>
      <c r="C395" s="118">
        <v>2.1150000000000002</v>
      </c>
    </row>
    <row r="396" spans="1:3" ht="15" x14ac:dyDescent="0.25">
      <c r="A396" s="117">
        <v>38545</v>
      </c>
      <c r="B396" s="118">
        <v>2.133</v>
      </c>
      <c r="C396" s="118">
        <v>2.117</v>
      </c>
    </row>
    <row r="397" spans="1:3" ht="15" x14ac:dyDescent="0.25">
      <c r="A397" s="117">
        <v>38546</v>
      </c>
      <c r="B397" s="118">
        <v>2.1389999999999998</v>
      </c>
      <c r="C397" s="118">
        <v>2.1190000000000002</v>
      </c>
    </row>
    <row r="398" spans="1:3" ht="15" x14ac:dyDescent="0.25">
      <c r="A398" s="117">
        <v>38547</v>
      </c>
      <c r="B398" s="118">
        <v>2.14</v>
      </c>
      <c r="C398" s="118">
        <v>2.1190000000000002</v>
      </c>
    </row>
    <row r="399" spans="1:3" ht="15" x14ac:dyDescent="0.25">
      <c r="A399" s="117">
        <v>38548</v>
      </c>
      <c r="B399" s="118">
        <v>2.1419999999999999</v>
      </c>
      <c r="C399" s="118">
        <v>2.1219999999999999</v>
      </c>
    </row>
    <row r="400" spans="1:3" ht="15" x14ac:dyDescent="0.25">
      <c r="A400" s="117">
        <v>38551</v>
      </c>
      <c r="B400" s="118">
        <v>2.1419999999999999</v>
      </c>
      <c r="C400" s="118">
        <v>2.1230000000000002</v>
      </c>
    </row>
    <row r="401" spans="1:3" ht="15" x14ac:dyDescent="0.25">
      <c r="A401" s="117">
        <v>38552</v>
      </c>
      <c r="B401" s="118">
        <v>2.1440000000000001</v>
      </c>
      <c r="C401" s="118">
        <v>2.1230000000000002</v>
      </c>
    </row>
    <row r="402" spans="1:3" ht="15" x14ac:dyDescent="0.25">
      <c r="A402" s="117">
        <v>38553</v>
      </c>
      <c r="B402" s="118">
        <v>2.1440000000000001</v>
      </c>
      <c r="C402" s="118">
        <v>2.1240000000000001</v>
      </c>
    </row>
    <row r="403" spans="1:3" ht="15" x14ac:dyDescent="0.25">
      <c r="A403" s="117">
        <v>38554</v>
      </c>
      <c r="B403" s="118">
        <v>2.1429999999999998</v>
      </c>
      <c r="C403" s="118">
        <v>2.1230000000000002</v>
      </c>
    </row>
    <row r="404" spans="1:3" ht="15" x14ac:dyDescent="0.25">
      <c r="A404" s="117">
        <v>38555</v>
      </c>
      <c r="B404" s="118">
        <v>2.1419999999999999</v>
      </c>
      <c r="C404" s="118">
        <v>2.1240000000000001</v>
      </c>
    </row>
    <row r="405" spans="1:3" ht="15" x14ac:dyDescent="0.25">
      <c r="A405" s="117">
        <v>38558</v>
      </c>
      <c r="B405" s="118">
        <v>2.1429999999999998</v>
      </c>
      <c r="C405" s="118">
        <v>2.1240000000000001</v>
      </c>
    </row>
    <row r="406" spans="1:3" ht="15" x14ac:dyDescent="0.25">
      <c r="A406" s="117">
        <v>38559</v>
      </c>
      <c r="B406" s="118">
        <v>2.1429999999999998</v>
      </c>
      <c r="C406" s="118">
        <v>2.125</v>
      </c>
    </row>
    <row r="407" spans="1:3" ht="15" x14ac:dyDescent="0.25">
      <c r="A407" s="117">
        <v>38560</v>
      </c>
      <c r="B407" s="118">
        <v>2.1440000000000001</v>
      </c>
      <c r="C407" s="118">
        <v>2.1259999999999999</v>
      </c>
    </row>
    <row r="408" spans="1:3" ht="15" x14ac:dyDescent="0.25">
      <c r="A408" s="117">
        <v>38561</v>
      </c>
      <c r="B408" s="118">
        <v>2.1429999999999998</v>
      </c>
      <c r="C408" s="118">
        <v>2.1240000000000001</v>
      </c>
    </row>
    <row r="409" spans="1:3" ht="15" x14ac:dyDescent="0.25">
      <c r="A409" s="117">
        <v>38562</v>
      </c>
      <c r="B409" s="118">
        <v>2.1459999999999999</v>
      </c>
      <c r="C409" s="118">
        <v>2.125</v>
      </c>
    </row>
    <row r="410" spans="1:3" ht="15" x14ac:dyDescent="0.25">
      <c r="A410" s="117">
        <v>38565</v>
      </c>
      <c r="B410" s="118">
        <v>2.1560000000000001</v>
      </c>
      <c r="C410" s="118">
        <v>2.1259999999999999</v>
      </c>
    </row>
    <row r="411" spans="1:3" ht="15" x14ac:dyDescent="0.25">
      <c r="A411" s="117">
        <v>38566</v>
      </c>
      <c r="B411" s="118">
        <v>2.1560000000000001</v>
      </c>
      <c r="C411" s="118">
        <v>2.1269999999999998</v>
      </c>
    </row>
    <row r="412" spans="1:3" ht="15" x14ac:dyDescent="0.25">
      <c r="A412" s="117">
        <v>38567</v>
      </c>
      <c r="B412" s="118">
        <v>2.1579999999999999</v>
      </c>
      <c r="C412" s="118">
        <v>2.1309999999999998</v>
      </c>
    </row>
    <row r="413" spans="1:3" ht="15" x14ac:dyDescent="0.25">
      <c r="A413" s="117">
        <v>38568</v>
      </c>
      <c r="B413" s="118">
        <v>2.1579999999999999</v>
      </c>
      <c r="C413" s="118">
        <v>2.1309999999999998</v>
      </c>
    </row>
    <row r="414" spans="1:3" ht="15" x14ac:dyDescent="0.25">
      <c r="A414" s="117">
        <v>38569</v>
      </c>
      <c r="B414" s="118">
        <v>2.1619999999999999</v>
      </c>
      <c r="C414" s="118">
        <v>2.1320000000000001</v>
      </c>
    </row>
    <row r="415" spans="1:3" ht="15" x14ac:dyDescent="0.25">
      <c r="A415" s="117">
        <v>38572</v>
      </c>
      <c r="B415" s="118">
        <v>2.165</v>
      </c>
      <c r="C415" s="118">
        <v>2.133</v>
      </c>
    </row>
    <row r="416" spans="1:3" ht="15" x14ac:dyDescent="0.25">
      <c r="A416" s="117">
        <v>38573</v>
      </c>
      <c r="B416" s="118">
        <v>2.17</v>
      </c>
      <c r="C416" s="118">
        <v>2.1339999999999999</v>
      </c>
    </row>
    <row r="417" spans="1:3" ht="15" x14ac:dyDescent="0.25">
      <c r="A417" s="117">
        <v>38574</v>
      </c>
      <c r="B417" s="118">
        <v>2.169</v>
      </c>
      <c r="C417" s="118">
        <v>2.1339999999999999</v>
      </c>
    </row>
    <row r="418" spans="1:3" ht="15" x14ac:dyDescent="0.25">
      <c r="A418" s="117">
        <v>38575</v>
      </c>
      <c r="B418" s="118">
        <v>2.17</v>
      </c>
      <c r="C418" s="118">
        <v>2.1339999999999999</v>
      </c>
    </row>
    <row r="419" spans="1:3" ht="15" x14ac:dyDescent="0.25">
      <c r="A419" s="117">
        <v>38576</v>
      </c>
      <c r="B419" s="118">
        <v>2.1659999999999999</v>
      </c>
      <c r="C419" s="118">
        <v>2.1339999999999999</v>
      </c>
    </row>
    <row r="420" spans="1:3" ht="15" x14ac:dyDescent="0.25">
      <c r="A420" s="117">
        <v>38579</v>
      </c>
      <c r="B420" s="118">
        <v>2.1619999999999999</v>
      </c>
      <c r="C420" s="118">
        <v>2.1349999999999998</v>
      </c>
    </row>
    <row r="421" spans="1:3" ht="15" x14ac:dyDescent="0.25">
      <c r="A421" s="117">
        <v>38580</v>
      </c>
      <c r="B421" s="118">
        <v>2.161</v>
      </c>
      <c r="C421" s="118">
        <v>2.1349999999999998</v>
      </c>
    </row>
    <row r="422" spans="1:3" ht="15" x14ac:dyDescent="0.25">
      <c r="A422" s="117">
        <v>38581</v>
      </c>
      <c r="B422" s="118">
        <v>2.1560000000000001</v>
      </c>
      <c r="C422" s="118">
        <v>2.1339999999999999</v>
      </c>
    </row>
    <row r="423" spans="1:3" ht="15" x14ac:dyDescent="0.25">
      <c r="A423" s="117">
        <v>38582</v>
      </c>
      <c r="B423" s="118">
        <v>2.1539999999999999</v>
      </c>
      <c r="C423" s="118">
        <v>2.1320000000000001</v>
      </c>
    </row>
    <row r="424" spans="1:3" ht="15" x14ac:dyDescent="0.25">
      <c r="A424" s="117">
        <v>38583</v>
      </c>
      <c r="B424" s="118">
        <v>2.153</v>
      </c>
      <c r="C424" s="118">
        <v>2.1320000000000001</v>
      </c>
    </row>
    <row r="425" spans="1:3" ht="15" x14ac:dyDescent="0.25">
      <c r="A425" s="117">
        <v>38586</v>
      </c>
      <c r="B425" s="118">
        <v>2.1539999999999999</v>
      </c>
      <c r="C425" s="118">
        <v>2.1320000000000001</v>
      </c>
    </row>
    <row r="426" spans="1:3" ht="15" x14ac:dyDescent="0.25">
      <c r="A426" s="117">
        <v>38587</v>
      </c>
      <c r="B426" s="118">
        <v>2.1520000000000001</v>
      </c>
      <c r="C426" s="118">
        <v>2.133</v>
      </c>
    </row>
    <row r="427" spans="1:3" ht="15" x14ac:dyDescent="0.25">
      <c r="A427" s="117">
        <v>38588</v>
      </c>
      <c r="B427" s="118">
        <v>2.1579999999999999</v>
      </c>
      <c r="C427" s="118">
        <v>2.1320000000000001</v>
      </c>
    </row>
    <row r="428" spans="1:3" ht="15" x14ac:dyDescent="0.25">
      <c r="A428" s="117">
        <v>38589</v>
      </c>
      <c r="B428" s="118">
        <v>2.161</v>
      </c>
      <c r="C428" s="118">
        <v>2.133</v>
      </c>
    </row>
    <row r="429" spans="1:3" ht="15" x14ac:dyDescent="0.25">
      <c r="A429" s="117">
        <v>38590</v>
      </c>
      <c r="B429" s="118">
        <v>2.1560000000000001</v>
      </c>
      <c r="C429" s="118">
        <v>2.1320000000000001</v>
      </c>
    </row>
    <row r="430" spans="1:3" ht="15" x14ac:dyDescent="0.25">
      <c r="A430" s="117">
        <v>38593</v>
      </c>
      <c r="B430" s="118">
        <v>2.1560000000000001</v>
      </c>
      <c r="C430" s="118">
        <v>2.133</v>
      </c>
    </row>
    <row r="431" spans="1:3" ht="15" x14ac:dyDescent="0.25">
      <c r="A431" s="117">
        <v>38594</v>
      </c>
      <c r="B431" s="118">
        <v>2.16</v>
      </c>
      <c r="C431" s="118">
        <v>2.1339999999999999</v>
      </c>
    </row>
    <row r="432" spans="1:3" ht="15" x14ac:dyDescent="0.25">
      <c r="A432" s="117">
        <v>38595</v>
      </c>
      <c r="B432" s="118">
        <v>2.1560000000000001</v>
      </c>
      <c r="C432" s="118">
        <v>2.1339999999999999</v>
      </c>
    </row>
    <row r="433" spans="1:3" ht="15" x14ac:dyDescent="0.25">
      <c r="A433" s="117">
        <v>38596</v>
      </c>
      <c r="B433" s="118">
        <v>2.1549999999999998</v>
      </c>
      <c r="C433" s="118">
        <v>2.133</v>
      </c>
    </row>
    <row r="434" spans="1:3" ht="15" x14ac:dyDescent="0.25">
      <c r="A434" s="117">
        <v>38597</v>
      </c>
      <c r="B434" s="118">
        <v>2.1419999999999999</v>
      </c>
      <c r="C434" s="118">
        <v>2.13</v>
      </c>
    </row>
    <row r="435" spans="1:3" ht="15" x14ac:dyDescent="0.25">
      <c r="A435" s="117">
        <v>38600</v>
      </c>
      <c r="B435" s="118">
        <v>2.14</v>
      </c>
      <c r="C435" s="118">
        <v>2.1309999999999998</v>
      </c>
    </row>
    <row r="436" spans="1:3" ht="15" x14ac:dyDescent="0.25">
      <c r="A436" s="117">
        <v>38601</v>
      </c>
      <c r="B436" s="118">
        <v>2.1459999999999999</v>
      </c>
      <c r="C436" s="118">
        <v>2.1320000000000001</v>
      </c>
    </row>
    <row r="437" spans="1:3" ht="15" x14ac:dyDescent="0.25">
      <c r="A437" s="117">
        <v>38602</v>
      </c>
      <c r="B437" s="118">
        <v>2.149</v>
      </c>
      <c r="C437" s="118">
        <v>2.1339999999999999</v>
      </c>
    </row>
    <row r="438" spans="1:3" ht="15" x14ac:dyDescent="0.25">
      <c r="A438" s="117">
        <v>38603</v>
      </c>
      <c r="B438" s="118">
        <v>2.1520000000000001</v>
      </c>
      <c r="C438" s="118">
        <v>2.1339999999999999</v>
      </c>
    </row>
    <row r="439" spans="1:3" ht="15" x14ac:dyDescent="0.25">
      <c r="A439" s="117">
        <v>38604</v>
      </c>
      <c r="B439" s="118">
        <v>2.1549999999999998</v>
      </c>
      <c r="C439" s="118">
        <v>2.1339999999999999</v>
      </c>
    </row>
    <row r="440" spans="1:3" ht="15" x14ac:dyDescent="0.25">
      <c r="A440" s="117">
        <v>38607</v>
      </c>
      <c r="B440" s="118">
        <v>2.1619999999999999</v>
      </c>
      <c r="C440" s="118">
        <v>2.1339999999999999</v>
      </c>
    </row>
    <row r="441" spans="1:3" ht="15" x14ac:dyDescent="0.25">
      <c r="A441" s="117">
        <v>38608</v>
      </c>
      <c r="B441" s="118">
        <v>2.1680000000000001</v>
      </c>
      <c r="C441" s="118">
        <v>2.1360000000000001</v>
      </c>
    </row>
    <row r="442" spans="1:3" ht="15" x14ac:dyDescent="0.25">
      <c r="A442" s="117">
        <v>38609</v>
      </c>
      <c r="B442" s="118">
        <v>2.1659999999999999</v>
      </c>
      <c r="C442" s="118">
        <v>2.1349999999999998</v>
      </c>
    </row>
    <row r="443" spans="1:3" ht="15" x14ac:dyDescent="0.25">
      <c r="A443" s="117">
        <v>38610</v>
      </c>
      <c r="B443" s="118">
        <v>2.1720000000000002</v>
      </c>
      <c r="C443" s="118">
        <v>2.1360000000000001</v>
      </c>
    </row>
    <row r="444" spans="1:3" ht="15" x14ac:dyDescent="0.25">
      <c r="A444" s="117">
        <v>38611</v>
      </c>
      <c r="B444" s="118">
        <v>2.173</v>
      </c>
      <c r="C444" s="118">
        <v>2.1360000000000001</v>
      </c>
    </row>
    <row r="445" spans="1:3" ht="15" x14ac:dyDescent="0.25">
      <c r="A445" s="117">
        <v>38614</v>
      </c>
      <c r="B445" s="118">
        <v>2.17</v>
      </c>
      <c r="C445" s="118">
        <v>2.1360000000000001</v>
      </c>
    </row>
    <row r="446" spans="1:3" ht="15" x14ac:dyDescent="0.25">
      <c r="A446" s="117">
        <v>38615</v>
      </c>
      <c r="B446" s="118">
        <v>2.165</v>
      </c>
      <c r="C446" s="118">
        <v>2.1360000000000001</v>
      </c>
    </row>
    <row r="447" spans="1:3" ht="15" x14ac:dyDescent="0.25">
      <c r="A447" s="117">
        <v>38616</v>
      </c>
      <c r="B447" s="118">
        <v>2.1669999999999998</v>
      </c>
      <c r="C447" s="118">
        <v>2.1360000000000001</v>
      </c>
    </row>
    <row r="448" spans="1:3" ht="15" x14ac:dyDescent="0.25">
      <c r="A448" s="117">
        <v>38617</v>
      </c>
      <c r="B448" s="118">
        <v>2.165</v>
      </c>
      <c r="C448" s="118">
        <v>2.1349999999999998</v>
      </c>
    </row>
    <row r="449" spans="1:3" ht="15" x14ac:dyDescent="0.25">
      <c r="A449" s="117">
        <v>38618</v>
      </c>
      <c r="B449" s="118">
        <v>2.1659999999999999</v>
      </c>
      <c r="C449" s="118">
        <v>2.1360000000000001</v>
      </c>
    </row>
    <row r="450" spans="1:3" ht="15" x14ac:dyDescent="0.25">
      <c r="A450" s="117">
        <v>38621</v>
      </c>
      <c r="B450" s="118">
        <v>2.1779999999999999</v>
      </c>
      <c r="C450" s="118">
        <v>2.141</v>
      </c>
    </row>
    <row r="451" spans="1:3" ht="15" x14ac:dyDescent="0.25">
      <c r="A451" s="117">
        <v>38622</v>
      </c>
      <c r="B451" s="118">
        <v>2.1840000000000002</v>
      </c>
      <c r="C451" s="118">
        <v>2.1440000000000001</v>
      </c>
    </row>
    <row r="452" spans="1:3" ht="15" x14ac:dyDescent="0.25">
      <c r="A452" s="117">
        <v>38623</v>
      </c>
      <c r="B452" s="118">
        <v>2.1880000000000002</v>
      </c>
      <c r="C452" s="118">
        <v>2.1459999999999999</v>
      </c>
    </row>
    <row r="453" spans="1:3" ht="15" x14ac:dyDescent="0.25">
      <c r="A453" s="117">
        <v>38624</v>
      </c>
      <c r="B453" s="118">
        <v>2.194</v>
      </c>
      <c r="C453" s="118">
        <v>2.17</v>
      </c>
    </row>
    <row r="454" spans="1:3" ht="15" x14ac:dyDescent="0.25">
      <c r="A454" s="117">
        <v>38625</v>
      </c>
      <c r="B454" s="118">
        <v>2.2090000000000001</v>
      </c>
      <c r="C454" s="118">
        <v>2.1760000000000002</v>
      </c>
    </row>
    <row r="455" spans="1:3" ht="15" x14ac:dyDescent="0.25">
      <c r="A455" s="117">
        <v>38628</v>
      </c>
      <c r="B455" s="118">
        <v>2.2160000000000002</v>
      </c>
      <c r="C455" s="118">
        <v>2.1779999999999999</v>
      </c>
    </row>
    <row r="456" spans="1:3" ht="15" x14ac:dyDescent="0.25">
      <c r="A456" s="117">
        <v>38629</v>
      </c>
      <c r="B456" s="118">
        <v>2.2189999999999999</v>
      </c>
      <c r="C456" s="118">
        <v>2.181</v>
      </c>
    </row>
    <row r="457" spans="1:3" ht="15" x14ac:dyDescent="0.25">
      <c r="A457" s="117">
        <v>38630</v>
      </c>
      <c r="B457" s="118">
        <v>2.218</v>
      </c>
      <c r="C457" s="118">
        <v>2.1829999999999998</v>
      </c>
    </row>
    <row r="458" spans="1:3" ht="15" x14ac:dyDescent="0.25">
      <c r="A458" s="117">
        <v>38631</v>
      </c>
      <c r="B458" s="118">
        <v>2.218</v>
      </c>
      <c r="C458" s="118">
        <v>2.1829999999999998</v>
      </c>
    </row>
    <row r="459" spans="1:3" ht="15" x14ac:dyDescent="0.25">
      <c r="A459" s="117">
        <v>38632</v>
      </c>
      <c r="B459" s="118">
        <v>2.2549999999999999</v>
      </c>
      <c r="C459" s="118">
        <v>2.1920000000000002</v>
      </c>
    </row>
    <row r="460" spans="1:3" ht="15" x14ac:dyDescent="0.25">
      <c r="A460" s="117">
        <v>38635</v>
      </c>
      <c r="B460" s="118">
        <v>2.2559999999999998</v>
      </c>
      <c r="C460" s="118">
        <v>2.1909999999999998</v>
      </c>
    </row>
    <row r="461" spans="1:3" ht="15" x14ac:dyDescent="0.25">
      <c r="A461" s="117">
        <v>38636</v>
      </c>
      <c r="B461" s="118">
        <v>2.2610000000000001</v>
      </c>
      <c r="C461" s="118">
        <v>2.1920000000000002</v>
      </c>
    </row>
    <row r="462" spans="1:3" ht="15" x14ac:dyDescent="0.25">
      <c r="A462" s="117">
        <v>38637</v>
      </c>
      <c r="B462" s="118">
        <v>2.2559999999999998</v>
      </c>
      <c r="C462" s="118">
        <v>2.1859999999999999</v>
      </c>
    </row>
    <row r="463" spans="1:3" ht="15" x14ac:dyDescent="0.25">
      <c r="A463" s="117">
        <v>38638</v>
      </c>
      <c r="B463" s="118">
        <v>2.2530000000000001</v>
      </c>
      <c r="C463" s="118">
        <v>2.1850000000000001</v>
      </c>
    </row>
    <row r="464" spans="1:3" ht="15" x14ac:dyDescent="0.25">
      <c r="A464" s="117">
        <v>38639</v>
      </c>
      <c r="B464" s="118">
        <v>2.2490000000000001</v>
      </c>
      <c r="C464" s="118">
        <v>2.1850000000000001</v>
      </c>
    </row>
    <row r="465" spans="1:3" ht="15" x14ac:dyDescent="0.25">
      <c r="A465" s="117">
        <v>38642</v>
      </c>
      <c r="B465" s="118">
        <v>2.2639999999999998</v>
      </c>
      <c r="C465" s="118">
        <v>2.1869999999999998</v>
      </c>
    </row>
    <row r="466" spans="1:3" ht="15" x14ac:dyDescent="0.25">
      <c r="A466" s="117">
        <v>38643</v>
      </c>
      <c r="B466" s="118">
        <v>2.2709999999999999</v>
      </c>
      <c r="C466" s="118">
        <v>2.1880000000000002</v>
      </c>
    </row>
    <row r="467" spans="1:3" ht="15" x14ac:dyDescent="0.25">
      <c r="A467" s="117">
        <v>38644</v>
      </c>
      <c r="B467" s="118">
        <v>2.2730000000000001</v>
      </c>
      <c r="C467" s="118">
        <v>2.1880000000000002</v>
      </c>
    </row>
    <row r="468" spans="1:3" ht="15" x14ac:dyDescent="0.25">
      <c r="A468" s="117">
        <v>38645</v>
      </c>
      <c r="B468" s="118">
        <v>2.2690000000000001</v>
      </c>
      <c r="C468" s="118">
        <v>2.1869999999999998</v>
      </c>
    </row>
    <row r="469" spans="1:3" ht="15" x14ac:dyDescent="0.25">
      <c r="A469" s="117">
        <v>38646</v>
      </c>
      <c r="B469" s="118">
        <v>2.2770000000000001</v>
      </c>
      <c r="C469" s="118">
        <v>2.1859999999999999</v>
      </c>
    </row>
    <row r="470" spans="1:3" ht="15" x14ac:dyDescent="0.25">
      <c r="A470" s="117">
        <v>38649</v>
      </c>
      <c r="B470" s="118">
        <v>2.2719999999999998</v>
      </c>
      <c r="C470" s="118">
        <v>2.1850000000000001</v>
      </c>
    </row>
    <row r="471" spans="1:3" ht="15" x14ac:dyDescent="0.25">
      <c r="A471" s="117">
        <v>38650</v>
      </c>
      <c r="B471" s="118">
        <v>2.2789999999999999</v>
      </c>
      <c r="C471" s="118">
        <v>2.1859999999999999</v>
      </c>
    </row>
    <row r="472" spans="1:3" ht="15" x14ac:dyDescent="0.25">
      <c r="A472" s="117">
        <v>38651</v>
      </c>
      <c r="B472" s="118">
        <v>2.3199999999999998</v>
      </c>
      <c r="C472" s="118">
        <v>2.2090000000000001</v>
      </c>
    </row>
    <row r="473" spans="1:3" ht="15" x14ac:dyDescent="0.25">
      <c r="A473" s="117">
        <v>38652</v>
      </c>
      <c r="B473" s="118">
        <v>2.3359999999999999</v>
      </c>
      <c r="C473" s="118">
        <v>2.2400000000000002</v>
      </c>
    </row>
    <row r="474" spans="1:3" ht="15" x14ac:dyDescent="0.25">
      <c r="A474" s="117">
        <v>38653</v>
      </c>
      <c r="B474" s="118">
        <v>2.3730000000000002</v>
      </c>
      <c r="C474" s="118">
        <v>2.254</v>
      </c>
    </row>
    <row r="475" spans="1:3" ht="15" x14ac:dyDescent="0.25">
      <c r="A475" s="117">
        <v>38656</v>
      </c>
      <c r="B475" s="118">
        <v>2.3780000000000001</v>
      </c>
      <c r="C475" s="118">
        <v>2.2629999999999999</v>
      </c>
    </row>
    <row r="476" spans="1:3" ht="15" x14ac:dyDescent="0.25">
      <c r="A476" s="117">
        <v>38657</v>
      </c>
      <c r="B476" s="118">
        <v>2.38</v>
      </c>
      <c r="C476" s="118">
        <v>2.2639999999999998</v>
      </c>
    </row>
    <row r="477" spans="1:3" ht="15" x14ac:dyDescent="0.25">
      <c r="A477" s="117">
        <v>38658</v>
      </c>
      <c r="B477" s="118">
        <v>2.387</v>
      </c>
      <c r="C477" s="118">
        <v>2.2639999999999998</v>
      </c>
    </row>
    <row r="478" spans="1:3" ht="15" x14ac:dyDescent="0.25">
      <c r="A478" s="117">
        <v>38659</v>
      </c>
      <c r="B478" s="118">
        <v>2.4140000000000001</v>
      </c>
      <c r="C478" s="118">
        <v>2.2730000000000001</v>
      </c>
    </row>
    <row r="479" spans="1:3" ht="15" x14ac:dyDescent="0.25">
      <c r="A479" s="117">
        <v>38660</v>
      </c>
      <c r="B479" s="118">
        <v>2.407</v>
      </c>
      <c r="C479" s="118">
        <v>2.2650000000000001</v>
      </c>
    </row>
    <row r="480" spans="1:3" ht="15" x14ac:dyDescent="0.25">
      <c r="A480" s="117">
        <v>38663</v>
      </c>
      <c r="B480" s="118">
        <v>2.4359999999999999</v>
      </c>
      <c r="C480" s="118">
        <v>2.274</v>
      </c>
    </row>
    <row r="481" spans="1:3" ht="15" x14ac:dyDescent="0.25">
      <c r="A481" s="117">
        <v>38664</v>
      </c>
      <c r="B481" s="118">
        <v>2.4710000000000001</v>
      </c>
      <c r="C481" s="118">
        <v>2.2970000000000002</v>
      </c>
    </row>
    <row r="482" spans="1:3" ht="15" x14ac:dyDescent="0.25">
      <c r="A482" s="117">
        <v>38665</v>
      </c>
      <c r="B482" s="118">
        <v>2.448</v>
      </c>
      <c r="C482" s="118">
        <v>2.3050000000000002</v>
      </c>
    </row>
    <row r="483" spans="1:3" ht="15" x14ac:dyDescent="0.25">
      <c r="A483" s="117">
        <v>38666</v>
      </c>
      <c r="B483" s="118">
        <v>2.48</v>
      </c>
      <c r="C483" s="118">
        <v>2.3239999999999998</v>
      </c>
    </row>
    <row r="484" spans="1:3" ht="15" x14ac:dyDescent="0.25">
      <c r="A484" s="117">
        <v>38667</v>
      </c>
      <c r="B484" s="118">
        <v>2.476</v>
      </c>
      <c r="C484" s="118">
        <v>2.3210000000000002</v>
      </c>
    </row>
    <row r="485" spans="1:3" ht="15" x14ac:dyDescent="0.25">
      <c r="A485" s="117">
        <v>38670</v>
      </c>
      <c r="B485" s="118">
        <v>2.476</v>
      </c>
      <c r="C485" s="118">
        <v>2.323</v>
      </c>
    </row>
    <row r="486" spans="1:3" ht="15" x14ac:dyDescent="0.25">
      <c r="A486" s="117">
        <v>38671</v>
      </c>
      <c r="B486" s="118">
        <v>2.5019999999999998</v>
      </c>
      <c r="C486" s="118">
        <v>2.35</v>
      </c>
    </row>
    <row r="487" spans="1:3" ht="15" x14ac:dyDescent="0.25">
      <c r="A487" s="117">
        <v>38672</v>
      </c>
      <c r="B487" s="118">
        <v>2.4950000000000001</v>
      </c>
      <c r="C487" s="118">
        <v>2.35</v>
      </c>
    </row>
    <row r="488" spans="1:3" ht="15" x14ac:dyDescent="0.25">
      <c r="A488" s="117">
        <v>38673</v>
      </c>
      <c r="B488" s="118">
        <v>2.492</v>
      </c>
      <c r="C488" s="118">
        <v>2.35</v>
      </c>
    </row>
    <row r="489" spans="1:3" ht="15" x14ac:dyDescent="0.25">
      <c r="A489" s="117">
        <v>38674</v>
      </c>
      <c r="B489" s="118">
        <v>2.5009999999999999</v>
      </c>
      <c r="C489" s="118">
        <v>2.3530000000000002</v>
      </c>
    </row>
    <row r="490" spans="1:3" ht="15" x14ac:dyDescent="0.25">
      <c r="A490" s="117">
        <v>38677</v>
      </c>
      <c r="B490" s="118">
        <v>2.5830000000000002</v>
      </c>
      <c r="C490" s="118">
        <v>2.4390000000000001</v>
      </c>
    </row>
    <row r="491" spans="1:3" ht="15" x14ac:dyDescent="0.25">
      <c r="A491" s="117">
        <v>38678</v>
      </c>
      <c r="B491" s="118">
        <v>2.5710000000000002</v>
      </c>
      <c r="C491" s="118">
        <v>2.4369999999999998</v>
      </c>
    </row>
    <row r="492" spans="1:3" ht="15" x14ac:dyDescent="0.25">
      <c r="A492" s="117">
        <v>38679</v>
      </c>
      <c r="B492" s="118">
        <v>2.5720000000000001</v>
      </c>
      <c r="C492" s="118">
        <v>2.4430000000000001</v>
      </c>
    </row>
    <row r="493" spans="1:3" ht="15" x14ac:dyDescent="0.25">
      <c r="A493" s="117">
        <v>38680</v>
      </c>
      <c r="B493" s="118">
        <v>2.5739999999999998</v>
      </c>
      <c r="C493" s="118">
        <v>2.4500000000000002</v>
      </c>
    </row>
    <row r="494" spans="1:3" ht="15" x14ac:dyDescent="0.25">
      <c r="A494" s="117">
        <v>38681</v>
      </c>
      <c r="B494" s="118">
        <v>2.5649999999999999</v>
      </c>
      <c r="C494" s="118">
        <v>2.4500000000000002</v>
      </c>
    </row>
    <row r="495" spans="1:3" ht="15" x14ac:dyDescent="0.25">
      <c r="A495" s="117">
        <v>38684</v>
      </c>
      <c r="B495" s="118">
        <v>2.5830000000000002</v>
      </c>
      <c r="C495" s="118">
        <v>2.4609999999999999</v>
      </c>
    </row>
    <row r="496" spans="1:3" ht="15" x14ac:dyDescent="0.25">
      <c r="A496" s="117">
        <v>38685</v>
      </c>
      <c r="B496" s="118">
        <v>2.5950000000000002</v>
      </c>
      <c r="C496" s="118">
        <v>2.4729999999999999</v>
      </c>
    </row>
    <row r="497" spans="1:3" ht="15" x14ac:dyDescent="0.25">
      <c r="A497" s="117">
        <v>38686</v>
      </c>
      <c r="B497" s="118">
        <v>2.597</v>
      </c>
      <c r="C497" s="118">
        <v>2.4729999999999999</v>
      </c>
    </row>
    <row r="498" spans="1:3" ht="15" x14ac:dyDescent="0.25">
      <c r="A498" s="117">
        <v>38687</v>
      </c>
      <c r="B498" s="118">
        <v>2.597</v>
      </c>
      <c r="C498" s="118">
        <v>2.4740000000000002</v>
      </c>
    </row>
    <row r="499" spans="1:3" ht="15" x14ac:dyDescent="0.25">
      <c r="A499" s="117">
        <v>38688</v>
      </c>
      <c r="B499" s="118">
        <v>2.556</v>
      </c>
      <c r="C499" s="118">
        <v>2.452</v>
      </c>
    </row>
    <row r="500" spans="1:3" ht="15" x14ac:dyDescent="0.25">
      <c r="A500" s="117">
        <v>38691</v>
      </c>
      <c r="B500" s="118">
        <v>2.5579999999999998</v>
      </c>
      <c r="C500" s="118">
        <v>2.452</v>
      </c>
    </row>
    <row r="501" spans="1:3" ht="15" x14ac:dyDescent="0.25">
      <c r="A501" s="117">
        <v>38692</v>
      </c>
      <c r="B501" s="118">
        <v>2.5569999999999999</v>
      </c>
      <c r="C501" s="118">
        <v>2.4529999999999998</v>
      </c>
    </row>
    <row r="502" spans="1:3" ht="15" x14ac:dyDescent="0.25">
      <c r="A502" s="117">
        <v>38693</v>
      </c>
      <c r="B502" s="118">
        <v>2.5550000000000002</v>
      </c>
      <c r="C502" s="118">
        <v>2.452</v>
      </c>
    </row>
    <row r="503" spans="1:3" ht="15" x14ac:dyDescent="0.25">
      <c r="A503" s="117">
        <v>38694</v>
      </c>
      <c r="B503" s="118">
        <v>2.5539999999999998</v>
      </c>
      <c r="C503" s="118">
        <v>2.452</v>
      </c>
    </row>
    <row r="504" spans="1:3" ht="15" x14ac:dyDescent="0.25">
      <c r="A504" s="117">
        <v>38695</v>
      </c>
      <c r="B504" s="118">
        <v>2.5739999999999998</v>
      </c>
      <c r="C504" s="118">
        <v>2.4540000000000002</v>
      </c>
    </row>
    <row r="505" spans="1:3" ht="15" x14ac:dyDescent="0.25">
      <c r="A505" s="117">
        <v>38698</v>
      </c>
      <c r="B505" s="118">
        <v>2.58</v>
      </c>
      <c r="C505" s="118">
        <v>2.4540000000000002</v>
      </c>
    </row>
    <row r="506" spans="1:3" ht="15" x14ac:dyDescent="0.25">
      <c r="A506" s="117">
        <v>38699</v>
      </c>
      <c r="B506" s="118">
        <v>2.5840000000000001</v>
      </c>
      <c r="C506" s="118">
        <v>2.456</v>
      </c>
    </row>
    <row r="507" spans="1:3" ht="15" x14ac:dyDescent="0.25">
      <c r="A507" s="117">
        <v>38700</v>
      </c>
      <c r="B507" s="118">
        <v>2.5920000000000001</v>
      </c>
      <c r="C507" s="118">
        <v>2.4630000000000001</v>
      </c>
    </row>
    <row r="508" spans="1:3" ht="15" x14ac:dyDescent="0.25">
      <c r="A508" s="117">
        <v>38701</v>
      </c>
      <c r="B508" s="118">
        <v>2.601</v>
      </c>
      <c r="C508" s="118">
        <v>2.4750000000000001</v>
      </c>
    </row>
    <row r="509" spans="1:3" ht="15" x14ac:dyDescent="0.25">
      <c r="A509" s="117">
        <v>38702</v>
      </c>
      <c r="B509" s="118">
        <v>2.6080000000000001</v>
      </c>
      <c r="C509" s="118">
        <v>2.4809999999999999</v>
      </c>
    </row>
    <row r="510" spans="1:3" ht="15" x14ac:dyDescent="0.25">
      <c r="A510" s="117">
        <v>38705</v>
      </c>
      <c r="B510" s="118">
        <v>2.6120000000000001</v>
      </c>
      <c r="C510" s="118">
        <v>2.4860000000000002</v>
      </c>
    </row>
    <row r="511" spans="1:3" ht="15" x14ac:dyDescent="0.25">
      <c r="A511" s="117">
        <v>38706</v>
      </c>
      <c r="B511" s="118">
        <v>2.6179999999999999</v>
      </c>
      <c r="C511" s="118">
        <v>2.4889999999999999</v>
      </c>
    </row>
    <row r="512" spans="1:3" ht="15" x14ac:dyDescent="0.25">
      <c r="A512" s="117">
        <v>38707</v>
      </c>
      <c r="B512" s="118">
        <v>2.63</v>
      </c>
      <c r="C512" s="118">
        <v>2.4900000000000002</v>
      </c>
    </row>
    <row r="513" spans="1:3" ht="15" x14ac:dyDescent="0.25">
      <c r="A513" s="117">
        <v>38708</v>
      </c>
      <c r="B513" s="118">
        <v>2.6419999999999999</v>
      </c>
      <c r="C513" s="118">
        <v>2.4940000000000002</v>
      </c>
    </row>
    <row r="514" spans="1:3" ht="15" x14ac:dyDescent="0.25">
      <c r="A514" s="117">
        <v>38709</v>
      </c>
      <c r="B514" s="118">
        <v>2.6360000000000001</v>
      </c>
      <c r="C514" s="118">
        <v>2.4950000000000001</v>
      </c>
    </row>
    <row r="515" spans="1:3" ht="15" x14ac:dyDescent="0.25">
      <c r="A515" s="117">
        <v>38713</v>
      </c>
      <c r="B515" s="118">
        <v>2.6389999999999998</v>
      </c>
      <c r="C515" s="118">
        <v>2.4910000000000001</v>
      </c>
    </row>
    <row r="516" spans="1:3" ht="15" x14ac:dyDescent="0.25">
      <c r="A516" s="117">
        <v>38714</v>
      </c>
      <c r="B516" s="118">
        <v>2.64</v>
      </c>
      <c r="C516" s="118">
        <v>2.492</v>
      </c>
    </row>
    <row r="517" spans="1:3" ht="15" x14ac:dyDescent="0.25">
      <c r="A517" s="117">
        <v>38715</v>
      </c>
      <c r="B517" s="118">
        <v>2.637</v>
      </c>
      <c r="C517" s="118">
        <v>2.4870000000000001</v>
      </c>
    </row>
    <row r="518" spans="1:3" ht="15" x14ac:dyDescent="0.25">
      <c r="A518" s="117">
        <v>38716</v>
      </c>
      <c r="B518" s="118">
        <v>2.637</v>
      </c>
      <c r="C518" s="118">
        <v>2.488</v>
      </c>
    </row>
    <row r="519" spans="1:3" ht="15" x14ac:dyDescent="0.25">
      <c r="A519" s="117">
        <v>38719</v>
      </c>
      <c r="B519" s="118">
        <v>2.6429999999999998</v>
      </c>
      <c r="C519" s="118">
        <v>2.488</v>
      </c>
    </row>
    <row r="520" spans="1:3" ht="15" x14ac:dyDescent="0.25">
      <c r="A520" s="117">
        <v>38720</v>
      </c>
      <c r="B520" s="118">
        <v>2.6429999999999998</v>
      </c>
      <c r="C520" s="118">
        <v>2.4889999999999999</v>
      </c>
    </row>
    <row r="521" spans="1:3" ht="15" x14ac:dyDescent="0.25">
      <c r="A521" s="117">
        <v>38721</v>
      </c>
      <c r="B521" s="118">
        <v>2.64</v>
      </c>
      <c r="C521" s="118">
        <v>2.4889999999999999</v>
      </c>
    </row>
    <row r="522" spans="1:3" ht="15" x14ac:dyDescent="0.25">
      <c r="A522" s="117">
        <v>38722</v>
      </c>
      <c r="B522" s="118">
        <v>2.6280000000000001</v>
      </c>
      <c r="C522" s="118">
        <v>2.4900000000000002</v>
      </c>
    </row>
    <row r="523" spans="1:3" ht="15" x14ac:dyDescent="0.25">
      <c r="A523" s="117">
        <v>38723</v>
      </c>
      <c r="B523" s="118">
        <v>2.6230000000000002</v>
      </c>
      <c r="C523" s="118">
        <v>2.4910000000000001</v>
      </c>
    </row>
    <row r="524" spans="1:3" ht="15" x14ac:dyDescent="0.25">
      <c r="A524" s="117">
        <v>38726</v>
      </c>
      <c r="B524" s="118">
        <v>2.62</v>
      </c>
      <c r="C524" s="118">
        <v>2.492</v>
      </c>
    </row>
    <row r="525" spans="1:3" ht="15" x14ac:dyDescent="0.25">
      <c r="A525" s="117">
        <v>38727</v>
      </c>
      <c r="B525" s="118">
        <v>2.633</v>
      </c>
      <c r="C525" s="118">
        <v>2.4950000000000001</v>
      </c>
    </row>
    <row r="526" spans="1:3" ht="15" x14ac:dyDescent="0.25">
      <c r="A526" s="117">
        <v>38728</v>
      </c>
      <c r="B526" s="118">
        <v>2.6440000000000001</v>
      </c>
      <c r="C526" s="118">
        <v>2.5019999999999998</v>
      </c>
    </row>
    <row r="527" spans="1:3" ht="15" x14ac:dyDescent="0.25">
      <c r="A527" s="117">
        <v>38729</v>
      </c>
      <c r="B527" s="118">
        <v>2.661</v>
      </c>
      <c r="C527" s="118">
        <v>2.5139999999999998</v>
      </c>
    </row>
    <row r="528" spans="1:3" ht="15" x14ac:dyDescent="0.25">
      <c r="A528" s="117">
        <v>38730</v>
      </c>
      <c r="B528" s="118">
        <v>2.6440000000000001</v>
      </c>
      <c r="C528" s="118">
        <v>2.5070000000000001</v>
      </c>
    </row>
    <row r="529" spans="1:3" ht="15" x14ac:dyDescent="0.25">
      <c r="A529" s="117">
        <v>38733</v>
      </c>
      <c r="B529" s="118">
        <v>2.641</v>
      </c>
      <c r="C529" s="118">
        <v>2.508</v>
      </c>
    </row>
    <row r="530" spans="1:3" ht="15" x14ac:dyDescent="0.25">
      <c r="A530" s="117">
        <v>38734</v>
      </c>
      <c r="B530" s="118">
        <v>2.6379999999999999</v>
      </c>
      <c r="C530" s="118">
        <v>2.508</v>
      </c>
    </row>
    <row r="531" spans="1:3" ht="15" x14ac:dyDescent="0.25">
      <c r="A531" s="117">
        <v>38735</v>
      </c>
      <c r="B531" s="118">
        <v>2.63</v>
      </c>
      <c r="C531" s="118">
        <v>2.5049999999999999</v>
      </c>
    </row>
    <row r="532" spans="1:3" ht="15" x14ac:dyDescent="0.25">
      <c r="A532" s="117">
        <v>38736</v>
      </c>
      <c r="B532" s="118">
        <v>2.6539999999999999</v>
      </c>
      <c r="C532" s="118">
        <v>2.516</v>
      </c>
    </row>
    <row r="533" spans="1:3" ht="15" x14ac:dyDescent="0.25">
      <c r="A533" s="117">
        <v>38737</v>
      </c>
      <c r="B533" s="118">
        <v>2.6560000000000001</v>
      </c>
      <c r="C533" s="118">
        <v>2.52</v>
      </c>
    </row>
    <row r="534" spans="1:3" ht="15" x14ac:dyDescent="0.25">
      <c r="A534" s="117">
        <v>38740</v>
      </c>
      <c r="B534" s="118">
        <v>2.653</v>
      </c>
      <c r="C534" s="118">
        <v>2.524</v>
      </c>
    </row>
    <row r="535" spans="1:3" ht="15" x14ac:dyDescent="0.25">
      <c r="A535" s="117">
        <v>38741</v>
      </c>
      <c r="B535" s="118">
        <v>2.6619999999999999</v>
      </c>
      <c r="C535" s="118">
        <v>2.5270000000000001</v>
      </c>
    </row>
    <row r="536" spans="1:3" ht="15" x14ac:dyDescent="0.25">
      <c r="A536" s="117">
        <v>38742</v>
      </c>
      <c r="B536" s="118">
        <v>2.6709999999999998</v>
      </c>
      <c r="C536" s="118">
        <v>2.5329999999999999</v>
      </c>
    </row>
    <row r="537" spans="1:3" ht="15" x14ac:dyDescent="0.25">
      <c r="A537" s="117">
        <v>38743</v>
      </c>
      <c r="B537" s="118">
        <v>2.6709999999999998</v>
      </c>
      <c r="C537" s="118">
        <v>2.5339999999999998</v>
      </c>
    </row>
    <row r="538" spans="1:3" ht="15" x14ac:dyDescent="0.25">
      <c r="A538" s="117">
        <v>38744</v>
      </c>
      <c r="B538" s="118">
        <v>2.6779999999999999</v>
      </c>
      <c r="C538" s="118">
        <v>2.536</v>
      </c>
    </row>
    <row r="539" spans="1:3" ht="15" x14ac:dyDescent="0.25">
      <c r="A539" s="117">
        <v>38747</v>
      </c>
      <c r="B539" s="118">
        <v>2.6850000000000001</v>
      </c>
      <c r="C539" s="118">
        <v>2.5419999999999998</v>
      </c>
    </row>
    <row r="540" spans="1:3" ht="15" x14ac:dyDescent="0.25">
      <c r="A540" s="117">
        <v>38748</v>
      </c>
      <c r="B540" s="118">
        <v>2.698</v>
      </c>
      <c r="C540" s="118">
        <v>2.5470000000000002</v>
      </c>
    </row>
    <row r="541" spans="1:3" ht="15" x14ac:dyDescent="0.25">
      <c r="A541" s="117">
        <v>38749</v>
      </c>
      <c r="B541" s="118">
        <v>2.6989999999999998</v>
      </c>
      <c r="C541" s="118">
        <v>2.5539999999999998</v>
      </c>
    </row>
    <row r="542" spans="1:3" ht="15" x14ac:dyDescent="0.25">
      <c r="A542" s="117">
        <v>38750</v>
      </c>
      <c r="B542" s="118">
        <v>2.706</v>
      </c>
      <c r="C542" s="118">
        <v>2.5630000000000002</v>
      </c>
    </row>
    <row r="543" spans="1:3" ht="15" x14ac:dyDescent="0.25">
      <c r="A543" s="117">
        <v>38751</v>
      </c>
      <c r="B543" s="118">
        <v>2.706</v>
      </c>
      <c r="C543" s="118">
        <v>2.57</v>
      </c>
    </row>
    <row r="544" spans="1:3" ht="15" x14ac:dyDescent="0.25">
      <c r="A544" s="117">
        <v>38754</v>
      </c>
      <c r="B544" s="118">
        <v>2.7010000000000001</v>
      </c>
      <c r="C544" s="118">
        <v>2.57</v>
      </c>
    </row>
    <row r="545" spans="1:3" ht="15" x14ac:dyDescent="0.25">
      <c r="A545" s="117">
        <v>38755</v>
      </c>
      <c r="B545" s="118">
        <v>2.7040000000000002</v>
      </c>
      <c r="C545" s="118">
        <v>2.569</v>
      </c>
    </row>
    <row r="546" spans="1:3" ht="15" x14ac:dyDescent="0.25">
      <c r="A546" s="117">
        <v>38756</v>
      </c>
      <c r="B546" s="118">
        <v>2.7050000000000001</v>
      </c>
      <c r="C546" s="118">
        <v>2.5750000000000002</v>
      </c>
    </row>
    <row r="547" spans="1:3" ht="15" x14ac:dyDescent="0.25">
      <c r="A547" s="117">
        <v>38757</v>
      </c>
      <c r="B547" s="118">
        <v>2.714</v>
      </c>
      <c r="C547" s="118">
        <v>2.585</v>
      </c>
    </row>
    <row r="548" spans="1:3" ht="15" x14ac:dyDescent="0.25">
      <c r="A548" s="117">
        <v>38758</v>
      </c>
      <c r="B548" s="118">
        <v>2.714</v>
      </c>
      <c r="C548" s="118">
        <v>2.5920000000000001</v>
      </c>
    </row>
    <row r="549" spans="1:3" ht="15" x14ac:dyDescent="0.25">
      <c r="A549" s="117">
        <v>38761</v>
      </c>
      <c r="B549" s="118">
        <v>2.7189999999999999</v>
      </c>
      <c r="C549" s="118">
        <v>2.5939999999999999</v>
      </c>
    </row>
    <row r="550" spans="1:3" ht="15" x14ac:dyDescent="0.25">
      <c r="A550" s="117">
        <v>38762</v>
      </c>
      <c r="B550" s="118">
        <v>2.718</v>
      </c>
      <c r="C550" s="118">
        <v>2.5960000000000001</v>
      </c>
    </row>
    <row r="551" spans="1:3" ht="15" x14ac:dyDescent="0.25">
      <c r="A551" s="117">
        <v>38763</v>
      </c>
      <c r="B551" s="118">
        <v>2.7170000000000001</v>
      </c>
      <c r="C551" s="118">
        <v>2.597</v>
      </c>
    </row>
    <row r="552" spans="1:3" ht="15" x14ac:dyDescent="0.25">
      <c r="A552" s="117">
        <v>38764</v>
      </c>
      <c r="B552" s="118">
        <v>2.722</v>
      </c>
      <c r="C552" s="118">
        <v>2.6040000000000001</v>
      </c>
    </row>
    <row r="553" spans="1:3" ht="15" x14ac:dyDescent="0.25">
      <c r="A553" s="117">
        <v>38765</v>
      </c>
      <c r="B553" s="118">
        <v>2.7229999999999999</v>
      </c>
      <c r="C553" s="118">
        <v>2.6080000000000001</v>
      </c>
    </row>
    <row r="554" spans="1:3" ht="15" x14ac:dyDescent="0.25">
      <c r="A554" s="117">
        <v>38768</v>
      </c>
      <c r="B554" s="118">
        <v>2.72</v>
      </c>
      <c r="C554" s="118">
        <v>2.609</v>
      </c>
    </row>
    <row r="555" spans="1:3" ht="15" x14ac:dyDescent="0.25">
      <c r="A555" s="117">
        <v>38769</v>
      </c>
      <c r="B555" s="118">
        <v>2.7229999999999999</v>
      </c>
      <c r="C555" s="118">
        <v>2.6120000000000001</v>
      </c>
    </row>
    <row r="556" spans="1:3" ht="15" x14ac:dyDescent="0.25">
      <c r="A556" s="117">
        <v>38770</v>
      </c>
      <c r="B556" s="118">
        <v>2.734</v>
      </c>
      <c r="C556" s="118">
        <v>2.6160000000000001</v>
      </c>
    </row>
    <row r="557" spans="1:3" ht="15" x14ac:dyDescent="0.25">
      <c r="A557" s="117">
        <v>38771</v>
      </c>
      <c r="B557" s="118">
        <v>2.754</v>
      </c>
      <c r="C557" s="118">
        <v>2.6280000000000001</v>
      </c>
    </row>
    <row r="558" spans="1:3" ht="15" x14ac:dyDescent="0.25">
      <c r="A558" s="117">
        <v>38772</v>
      </c>
      <c r="B558" s="118">
        <v>2.766</v>
      </c>
      <c r="C558" s="118">
        <v>2.6440000000000001</v>
      </c>
    </row>
    <row r="559" spans="1:3" ht="15" x14ac:dyDescent="0.25">
      <c r="A559" s="117">
        <v>38775</v>
      </c>
      <c r="B559" s="118">
        <v>2.7690000000000001</v>
      </c>
      <c r="C559" s="118">
        <v>2.657</v>
      </c>
    </row>
    <row r="560" spans="1:3" ht="15" x14ac:dyDescent="0.25">
      <c r="A560" s="117">
        <v>38776</v>
      </c>
      <c r="B560" s="118">
        <v>2.7829999999999999</v>
      </c>
      <c r="C560" s="118">
        <v>2.6640000000000001</v>
      </c>
    </row>
    <row r="561" spans="1:3" ht="15" x14ac:dyDescent="0.25">
      <c r="A561" s="117">
        <v>38777</v>
      </c>
      <c r="B561" s="118">
        <v>2.79</v>
      </c>
      <c r="C561" s="118">
        <v>2.6659999999999999</v>
      </c>
    </row>
    <row r="562" spans="1:3" ht="15" x14ac:dyDescent="0.25">
      <c r="A562" s="117">
        <v>38778</v>
      </c>
      <c r="B562" s="118">
        <v>2.7949999999999999</v>
      </c>
      <c r="C562" s="118">
        <v>2.6739999999999999</v>
      </c>
    </row>
    <row r="563" spans="1:3" ht="15" x14ac:dyDescent="0.25">
      <c r="A563" s="117">
        <v>38779</v>
      </c>
      <c r="B563" s="118">
        <v>2.8210000000000002</v>
      </c>
      <c r="C563" s="118">
        <v>2.6840000000000002</v>
      </c>
    </row>
    <row r="564" spans="1:3" ht="15" x14ac:dyDescent="0.25">
      <c r="A564" s="117">
        <v>38782</v>
      </c>
      <c r="B564" s="118">
        <v>2.8239999999999998</v>
      </c>
      <c r="C564" s="118">
        <v>2.6880000000000002</v>
      </c>
    </row>
    <row r="565" spans="1:3" ht="15" x14ac:dyDescent="0.25">
      <c r="A565" s="117">
        <v>38783</v>
      </c>
      <c r="B565" s="118">
        <v>2.8330000000000002</v>
      </c>
      <c r="C565" s="118">
        <v>2.6920000000000002</v>
      </c>
    </row>
    <row r="566" spans="1:3" ht="15" x14ac:dyDescent="0.25">
      <c r="A566" s="117">
        <v>38784</v>
      </c>
      <c r="B566" s="118">
        <v>2.831</v>
      </c>
      <c r="C566" s="118">
        <v>2.694</v>
      </c>
    </row>
    <row r="567" spans="1:3" ht="15" x14ac:dyDescent="0.25">
      <c r="A567" s="117">
        <v>38785</v>
      </c>
      <c r="B567" s="118">
        <v>2.83</v>
      </c>
      <c r="C567" s="118">
        <v>2.6949999999999998</v>
      </c>
    </row>
    <row r="568" spans="1:3" ht="15" x14ac:dyDescent="0.25">
      <c r="A568" s="117">
        <v>38786</v>
      </c>
      <c r="B568" s="118">
        <v>2.835</v>
      </c>
      <c r="C568" s="118">
        <v>2.698</v>
      </c>
    </row>
    <row r="569" spans="1:3" ht="15" x14ac:dyDescent="0.25">
      <c r="A569" s="117">
        <v>38789</v>
      </c>
      <c r="B569" s="118">
        <v>2.8479999999999999</v>
      </c>
      <c r="C569" s="118">
        <v>2.7010000000000001</v>
      </c>
    </row>
    <row r="570" spans="1:3" ht="15" x14ac:dyDescent="0.25">
      <c r="A570" s="117">
        <v>38790</v>
      </c>
      <c r="B570" s="118">
        <v>2.85</v>
      </c>
      <c r="C570" s="118">
        <v>2.7040000000000002</v>
      </c>
    </row>
    <row r="571" spans="1:3" ht="15" x14ac:dyDescent="0.25">
      <c r="A571" s="117">
        <v>38791</v>
      </c>
      <c r="B571" s="118">
        <v>2.8460000000000001</v>
      </c>
      <c r="C571" s="118">
        <v>2.7029999999999998</v>
      </c>
    </row>
    <row r="572" spans="1:3" ht="15" x14ac:dyDescent="0.25">
      <c r="A572" s="117">
        <v>38792</v>
      </c>
      <c r="B572" s="118">
        <v>2.851</v>
      </c>
      <c r="C572" s="118">
        <v>2.7040000000000002</v>
      </c>
    </row>
    <row r="573" spans="1:3" ht="15" x14ac:dyDescent="0.25">
      <c r="A573" s="117">
        <v>38793</v>
      </c>
      <c r="B573" s="118">
        <v>2.8559999999999999</v>
      </c>
      <c r="C573" s="118">
        <v>2.7050000000000001</v>
      </c>
    </row>
    <row r="574" spans="1:3" ht="15" x14ac:dyDescent="0.25">
      <c r="A574" s="117">
        <v>38796</v>
      </c>
      <c r="B574" s="118">
        <v>2.8839999999999999</v>
      </c>
      <c r="C574" s="118">
        <v>2.7229999999999999</v>
      </c>
    </row>
    <row r="575" spans="1:3" ht="15" x14ac:dyDescent="0.25">
      <c r="A575" s="117">
        <v>38797</v>
      </c>
      <c r="B575" s="118">
        <v>2.89</v>
      </c>
      <c r="C575" s="118">
        <v>2.7280000000000002</v>
      </c>
    </row>
    <row r="576" spans="1:3" ht="15" x14ac:dyDescent="0.25">
      <c r="A576" s="117">
        <v>38798</v>
      </c>
      <c r="B576" s="118">
        <v>2.895</v>
      </c>
      <c r="C576" s="118">
        <v>2.7370000000000001</v>
      </c>
    </row>
    <row r="577" spans="1:3" ht="15" x14ac:dyDescent="0.25">
      <c r="A577" s="117">
        <v>38799</v>
      </c>
      <c r="B577" s="118">
        <v>2.9009999999999998</v>
      </c>
      <c r="C577" s="118">
        <v>2.7389999999999999</v>
      </c>
    </row>
    <row r="578" spans="1:3" ht="15" x14ac:dyDescent="0.25">
      <c r="A578" s="117">
        <v>38800</v>
      </c>
      <c r="B578" s="118">
        <v>2.9039999999999999</v>
      </c>
      <c r="C578" s="118">
        <v>2.7410000000000001</v>
      </c>
    </row>
    <row r="579" spans="1:3" ht="15" x14ac:dyDescent="0.25">
      <c r="A579" s="117">
        <v>38803</v>
      </c>
      <c r="B579" s="118">
        <v>2.9060000000000001</v>
      </c>
      <c r="C579" s="118">
        <v>2.7450000000000001</v>
      </c>
    </row>
    <row r="580" spans="1:3" ht="15" x14ac:dyDescent="0.25">
      <c r="A580" s="117">
        <v>38804</v>
      </c>
      <c r="B580" s="118">
        <v>2.9369999999999998</v>
      </c>
      <c r="C580" s="118">
        <v>2.7719999999999998</v>
      </c>
    </row>
    <row r="581" spans="1:3" ht="15" x14ac:dyDescent="0.25">
      <c r="A581" s="117">
        <v>38805</v>
      </c>
      <c r="B581" s="118">
        <v>2.968</v>
      </c>
      <c r="C581" s="118">
        <v>2.7970000000000002</v>
      </c>
    </row>
    <row r="582" spans="1:3" ht="15" x14ac:dyDescent="0.25">
      <c r="A582" s="117">
        <v>38806</v>
      </c>
      <c r="B582" s="118">
        <v>2.9769999999999999</v>
      </c>
      <c r="C582" s="118">
        <v>2.8140000000000001</v>
      </c>
    </row>
    <row r="583" spans="1:3" ht="15" x14ac:dyDescent="0.25">
      <c r="A583" s="117">
        <v>38807</v>
      </c>
      <c r="B583" s="118">
        <v>2.9849999999999999</v>
      </c>
      <c r="C583" s="118">
        <v>2.8159999999999998</v>
      </c>
    </row>
    <row r="584" spans="1:3" ht="15" x14ac:dyDescent="0.25">
      <c r="A584" s="117">
        <v>38810</v>
      </c>
      <c r="B584" s="118">
        <v>2.992</v>
      </c>
      <c r="C584" s="118">
        <v>2.8180000000000001</v>
      </c>
    </row>
    <row r="585" spans="1:3" ht="15" x14ac:dyDescent="0.25">
      <c r="A585" s="117">
        <v>38811</v>
      </c>
      <c r="B585" s="118">
        <v>3.0019999999999998</v>
      </c>
      <c r="C585" s="118">
        <v>2.8220000000000001</v>
      </c>
    </row>
    <row r="586" spans="1:3" ht="15" x14ac:dyDescent="0.25">
      <c r="A586" s="117">
        <v>38812</v>
      </c>
      <c r="B586" s="118">
        <v>3.0059999999999998</v>
      </c>
      <c r="C586" s="118">
        <v>2.8239999999999998</v>
      </c>
    </row>
    <row r="587" spans="1:3" ht="15" x14ac:dyDescent="0.25">
      <c r="A587" s="117">
        <v>38813</v>
      </c>
      <c r="B587" s="118">
        <v>3.0070000000000001</v>
      </c>
      <c r="C587" s="118">
        <v>2.831</v>
      </c>
    </row>
    <row r="588" spans="1:3" ht="15" x14ac:dyDescent="0.25">
      <c r="A588" s="117">
        <v>38814</v>
      </c>
      <c r="B588" s="118">
        <v>2.915</v>
      </c>
      <c r="C588" s="118">
        <v>2.7639999999999998</v>
      </c>
    </row>
    <row r="589" spans="1:3" ht="15" x14ac:dyDescent="0.25">
      <c r="A589" s="117">
        <v>38817</v>
      </c>
      <c r="B589" s="118">
        <v>2.9119999999999999</v>
      </c>
      <c r="C589" s="118">
        <v>2.7629999999999999</v>
      </c>
    </row>
    <row r="590" spans="1:3" ht="15" x14ac:dyDescent="0.25">
      <c r="A590" s="117">
        <v>38818</v>
      </c>
      <c r="B590" s="118">
        <v>2.9119999999999999</v>
      </c>
      <c r="C590" s="118">
        <v>2.762</v>
      </c>
    </row>
    <row r="591" spans="1:3" ht="15" x14ac:dyDescent="0.25">
      <c r="A591" s="117">
        <v>38819</v>
      </c>
      <c r="B591" s="118">
        <v>2.9140000000000001</v>
      </c>
      <c r="C591" s="118">
        <v>2.7639999999999998</v>
      </c>
    </row>
    <row r="592" spans="1:3" ht="15" x14ac:dyDescent="0.25">
      <c r="A592" s="117">
        <v>38820</v>
      </c>
      <c r="B592" s="118">
        <v>2.9159999999999999</v>
      </c>
      <c r="C592" s="118">
        <v>2.7650000000000001</v>
      </c>
    </row>
    <row r="593" spans="1:3" ht="15" x14ac:dyDescent="0.25">
      <c r="A593" s="117">
        <v>38825</v>
      </c>
      <c r="B593" s="118">
        <v>2.9180000000000001</v>
      </c>
      <c r="C593" s="118">
        <v>2.7690000000000001</v>
      </c>
    </row>
    <row r="594" spans="1:3" ht="15" x14ac:dyDescent="0.25">
      <c r="A594" s="117">
        <v>38826</v>
      </c>
      <c r="B594" s="118">
        <v>2.9220000000000002</v>
      </c>
      <c r="C594" s="118">
        <v>2.77</v>
      </c>
    </row>
    <row r="595" spans="1:3" ht="15" x14ac:dyDescent="0.25">
      <c r="A595" s="117">
        <v>38827</v>
      </c>
      <c r="B595" s="118">
        <v>2.9319999999999999</v>
      </c>
      <c r="C595" s="118">
        <v>2.7759999999999998</v>
      </c>
    </row>
    <row r="596" spans="1:3" ht="15" x14ac:dyDescent="0.25">
      <c r="A596" s="117">
        <v>38828</v>
      </c>
      <c r="B596" s="118">
        <v>2.9319999999999999</v>
      </c>
      <c r="C596" s="118">
        <v>2.7789999999999999</v>
      </c>
    </row>
    <row r="597" spans="1:3" ht="15" x14ac:dyDescent="0.25">
      <c r="A597" s="117">
        <v>38831</v>
      </c>
      <c r="B597" s="118">
        <v>2.9350000000000001</v>
      </c>
      <c r="C597" s="118">
        <v>2.7829999999999999</v>
      </c>
    </row>
    <row r="598" spans="1:3" ht="15" x14ac:dyDescent="0.25">
      <c r="A598" s="117">
        <v>38832</v>
      </c>
      <c r="B598" s="118">
        <v>2.9489999999999998</v>
      </c>
      <c r="C598" s="118">
        <v>2.79</v>
      </c>
    </row>
    <row r="599" spans="1:3" ht="15" x14ac:dyDescent="0.25">
      <c r="A599" s="117">
        <v>38833</v>
      </c>
      <c r="B599" s="118">
        <v>2.9969999999999999</v>
      </c>
      <c r="C599" s="118">
        <v>2.8239999999999998</v>
      </c>
    </row>
    <row r="600" spans="1:3" ht="15" x14ac:dyDescent="0.25">
      <c r="A600" s="117">
        <v>38834</v>
      </c>
      <c r="B600" s="118">
        <v>3.016</v>
      </c>
      <c r="C600" s="118">
        <v>2.8319999999999999</v>
      </c>
    </row>
    <row r="601" spans="1:3" ht="15" x14ac:dyDescent="0.25">
      <c r="A601" s="117">
        <v>38835</v>
      </c>
      <c r="B601" s="118">
        <v>3.032</v>
      </c>
      <c r="C601" s="118">
        <v>2.8519999999999999</v>
      </c>
    </row>
    <row r="602" spans="1:3" ht="15" x14ac:dyDescent="0.25">
      <c r="A602" s="117">
        <v>38839</v>
      </c>
      <c r="B602" s="118">
        <v>3.03</v>
      </c>
      <c r="C602" s="118">
        <v>2.86</v>
      </c>
    </row>
    <row r="603" spans="1:3" ht="15" x14ac:dyDescent="0.25">
      <c r="A603" s="117">
        <v>38840</v>
      </c>
      <c r="B603" s="118">
        <v>3.0310000000000001</v>
      </c>
      <c r="C603" s="118">
        <v>2.8650000000000002</v>
      </c>
    </row>
    <row r="604" spans="1:3" ht="15" x14ac:dyDescent="0.25">
      <c r="A604" s="117">
        <v>38841</v>
      </c>
      <c r="B604" s="118">
        <v>3.0209999999999999</v>
      </c>
      <c r="C604" s="118">
        <v>2.855</v>
      </c>
    </row>
    <row r="605" spans="1:3" ht="15" x14ac:dyDescent="0.25">
      <c r="A605" s="117">
        <v>38842</v>
      </c>
      <c r="B605" s="118">
        <v>3.0310000000000001</v>
      </c>
      <c r="C605" s="118">
        <v>2.859</v>
      </c>
    </row>
    <row r="606" spans="1:3" ht="15" x14ac:dyDescent="0.25">
      <c r="A606" s="117">
        <v>38845</v>
      </c>
      <c r="B606" s="118">
        <v>3.0310000000000001</v>
      </c>
      <c r="C606" s="118">
        <v>2.8660000000000001</v>
      </c>
    </row>
    <row r="607" spans="1:3" ht="15" x14ac:dyDescent="0.25">
      <c r="A607" s="117">
        <v>38846</v>
      </c>
      <c r="B607" s="118">
        <v>3.0550000000000002</v>
      </c>
      <c r="C607" s="118">
        <v>2.8719999999999999</v>
      </c>
    </row>
    <row r="608" spans="1:3" ht="15" x14ac:dyDescent="0.25">
      <c r="A608" s="117">
        <v>38847</v>
      </c>
      <c r="B608" s="118">
        <v>3.0640000000000001</v>
      </c>
      <c r="C608" s="118">
        <v>2.8769999999999998</v>
      </c>
    </row>
    <row r="609" spans="1:3" ht="15" x14ac:dyDescent="0.25">
      <c r="A609" s="117">
        <v>38848</v>
      </c>
      <c r="B609" s="118">
        <v>3.0659999999999998</v>
      </c>
      <c r="C609" s="118">
        <v>2.879</v>
      </c>
    </row>
    <row r="610" spans="1:3" ht="15" x14ac:dyDescent="0.25">
      <c r="A610" s="117">
        <v>38849</v>
      </c>
      <c r="B610" s="118">
        <v>3.0790000000000002</v>
      </c>
      <c r="C610" s="118">
        <v>2.8849999999999998</v>
      </c>
    </row>
    <row r="611" spans="1:3" ht="15" x14ac:dyDescent="0.25">
      <c r="A611" s="117">
        <v>38852</v>
      </c>
      <c r="B611" s="118">
        <v>3.0640000000000001</v>
      </c>
      <c r="C611" s="118">
        <v>2.8839999999999999</v>
      </c>
    </row>
    <row r="612" spans="1:3" ht="15" x14ac:dyDescent="0.25">
      <c r="A612" s="117">
        <v>38853</v>
      </c>
      <c r="B612" s="118">
        <v>3.0630000000000002</v>
      </c>
      <c r="C612" s="118">
        <v>2.883</v>
      </c>
    </row>
    <row r="613" spans="1:3" ht="15" x14ac:dyDescent="0.25">
      <c r="A613" s="117">
        <v>38854</v>
      </c>
      <c r="B613" s="118">
        <v>3.0550000000000002</v>
      </c>
      <c r="C613" s="118">
        <v>2.8839999999999999</v>
      </c>
    </row>
    <row r="614" spans="1:3" ht="15" x14ac:dyDescent="0.25">
      <c r="A614" s="117">
        <v>38855</v>
      </c>
      <c r="B614" s="118">
        <v>3.0680000000000001</v>
      </c>
      <c r="C614" s="118">
        <v>2.8929999999999998</v>
      </c>
    </row>
    <row r="615" spans="1:3" ht="15" x14ac:dyDescent="0.25">
      <c r="A615" s="117">
        <v>38856</v>
      </c>
      <c r="B615" s="118">
        <v>3.073</v>
      </c>
      <c r="C615" s="118">
        <v>2.8959999999999999</v>
      </c>
    </row>
    <row r="616" spans="1:3" ht="15" x14ac:dyDescent="0.25">
      <c r="A616" s="117">
        <v>38859</v>
      </c>
      <c r="B616" s="118">
        <v>3.0659999999999998</v>
      </c>
      <c r="C616" s="118">
        <v>2.9009999999999998</v>
      </c>
    </row>
    <row r="617" spans="1:3" ht="15" x14ac:dyDescent="0.25">
      <c r="A617" s="117">
        <v>38860</v>
      </c>
      <c r="B617" s="118">
        <v>3.0659999999999998</v>
      </c>
      <c r="C617" s="118">
        <v>2.9039999999999999</v>
      </c>
    </row>
    <row r="618" spans="1:3" ht="15" x14ac:dyDescent="0.25">
      <c r="A618" s="117">
        <v>38861</v>
      </c>
      <c r="B618" s="118">
        <v>3.0659999999999998</v>
      </c>
      <c r="C618" s="118">
        <v>2.9049999999999998</v>
      </c>
    </row>
    <row r="619" spans="1:3" ht="15" x14ac:dyDescent="0.25">
      <c r="A619" s="117">
        <v>38862</v>
      </c>
      <c r="B619" s="118">
        <v>3.0579999999999998</v>
      </c>
      <c r="C619" s="118">
        <v>2.91</v>
      </c>
    </row>
    <row r="620" spans="1:3" ht="15" x14ac:dyDescent="0.25">
      <c r="A620" s="117">
        <v>38863</v>
      </c>
      <c r="B620" s="118">
        <v>3.0630000000000002</v>
      </c>
      <c r="C620" s="118">
        <v>2.9129999999999998</v>
      </c>
    </row>
    <row r="621" spans="1:3" ht="15" x14ac:dyDescent="0.25">
      <c r="A621" s="117">
        <v>38866</v>
      </c>
      <c r="B621" s="118">
        <v>3.0659999999999998</v>
      </c>
      <c r="C621" s="118">
        <v>2.919</v>
      </c>
    </row>
    <row r="622" spans="1:3" ht="15" x14ac:dyDescent="0.25">
      <c r="A622" s="117">
        <v>38867</v>
      </c>
      <c r="B622" s="118">
        <v>3.0739999999999998</v>
      </c>
      <c r="C622" s="118">
        <v>2.9220000000000002</v>
      </c>
    </row>
    <row r="623" spans="1:3" ht="15" x14ac:dyDescent="0.25">
      <c r="A623" s="117">
        <v>38868</v>
      </c>
      <c r="B623" s="118">
        <v>3.09</v>
      </c>
      <c r="C623" s="118">
        <v>2.9260000000000002</v>
      </c>
    </row>
    <row r="624" spans="1:3" ht="15" x14ac:dyDescent="0.25">
      <c r="A624" s="117">
        <v>38869</v>
      </c>
      <c r="B624" s="118">
        <v>3.1259999999999999</v>
      </c>
      <c r="C624" s="118">
        <v>2.944</v>
      </c>
    </row>
    <row r="625" spans="1:3" ht="15" x14ac:dyDescent="0.25">
      <c r="A625" s="117">
        <v>38870</v>
      </c>
      <c r="B625" s="118">
        <v>3.1259999999999999</v>
      </c>
      <c r="C625" s="118">
        <v>2.95</v>
      </c>
    </row>
    <row r="626" spans="1:3" ht="15" x14ac:dyDescent="0.25">
      <c r="A626" s="117">
        <v>38873</v>
      </c>
      <c r="B626" s="118">
        <v>3.1230000000000002</v>
      </c>
      <c r="C626" s="118">
        <v>2.9569999999999999</v>
      </c>
    </row>
    <row r="627" spans="1:3" ht="15" x14ac:dyDescent="0.25">
      <c r="A627" s="117">
        <v>38874</v>
      </c>
      <c r="B627" s="118">
        <v>3.1469999999999998</v>
      </c>
      <c r="C627" s="118">
        <v>2.9689999999999999</v>
      </c>
    </row>
    <row r="628" spans="1:3" ht="15" x14ac:dyDescent="0.25">
      <c r="A628" s="117">
        <v>38875</v>
      </c>
      <c r="B628" s="118">
        <v>3.1480000000000001</v>
      </c>
      <c r="C628" s="118">
        <v>2.9740000000000002</v>
      </c>
    </row>
    <row r="629" spans="1:3" ht="15" x14ac:dyDescent="0.25">
      <c r="A629" s="117">
        <v>38876</v>
      </c>
      <c r="B629" s="118">
        <v>3.149</v>
      </c>
      <c r="C629" s="118">
        <v>2.99</v>
      </c>
    </row>
    <row r="630" spans="1:3" ht="15" x14ac:dyDescent="0.25">
      <c r="A630" s="117">
        <v>38877</v>
      </c>
      <c r="B630" s="118">
        <v>3.1120000000000001</v>
      </c>
      <c r="C630" s="118">
        <v>2.9529999999999998</v>
      </c>
    </row>
    <row r="631" spans="1:3" ht="15" x14ac:dyDescent="0.25">
      <c r="A631" s="117">
        <v>38880</v>
      </c>
      <c r="B631" s="118">
        <v>3.1080000000000001</v>
      </c>
      <c r="C631" s="118">
        <v>2.9529999999999998</v>
      </c>
    </row>
    <row r="632" spans="1:3" ht="15" x14ac:dyDescent="0.25">
      <c r="A632" s="117">
        <v>38881</v>
      </c>
      <c r="B632" s="118">
        <v>3.0960000000000001</v>
      </c>
      <c r="C632" s="118">
        <v>2.9590000000000001</v>
      </c>
    </row>
    <row r="633" spans="1:3" ht="15" x14ac:dyDescent="0.25">
      <c r="A633" s="117">
        <v>38882</v>
      </c>
      <c r="B633" s="118">
        <v>3.11</v>
      </c>
      <c r="C633" s="118">
        <v>2.9609999999999999</v>
      </c>
    </row>
    <row r="634" spans="1:3" ht="15" x14ac:dyDescent="0.25">
      <c r="A634" s="117">
        <v>38883</v>
      </c>
      <c r="B634" s="118">
        <v>3.125</v>
      </c>
      <c r="C634" s="118">
        <v>2.9630000000000001</v>
      </c>
    </row>
    <row r="635" spans="1:3" ht="15" x14ac:dyDescent="0.25">
      <c r="A635" s="117">
        <v>38884</v>
      </c>
      <c r="B635" s="118">
        <v>3.13</v>
      </c>
      <c r="C635" s="118">
        <v>2.9660000000000002</v>
      </c>
    </row>
    <row r="636" spans="1:3" ht="15" x14ac:dyDescent="0.25">
      <c r="A636" s="117">
        <v>38887</v>
      </c>
      <c r="B636" s="118">
        <v>3.1360000000000001</v>
      </c>
      <c r="C636" s="118">
        <v>2.9729999999999999</v>
      </c>
    </row>
    <row r="637" spans="1:3" ht="15" x14ac:dyDescent="0.25">
      <c r="A637" s="117">
        <v>38888</v>
      </c>
      <c r="B637" s="118">
        <v>3.1429999999999998</v>
      </c>
      <c r="C637" s="118">
        <v>2.976</v>
      </c>
    </row>
    <row r="638" spans="1:3" ht="15" x14ac:dyDescent="0.25">
      <c r="A638" s="117">
        <v>38889</v>
      </c>
      <c r="B638" s="118">
        <v>3.1680000000000001</v>
      </c>
      <c r="C638" s="118">
        <v>2.9849999999999999</v>
      </c>
    </row>
    <row r="639" spans="1:3" ht="15" x14ac:dyDescent="0.25">
      <c r="A639" s="117">
        <v>38890</v>
      </c>
      <c r="B639" s="118">
        <v>3.1749999999999998</v>
      </c>
      <c r="C639" s="118">
        <v>2.9929999999999999</v>
      </c>
    </row>
    <row r="640" spans="1:3" ht="15" x14ac:dyDescent="0.25">
      <c r="A640" s="117">
        <v>38891</v>
      </c>
      <c r="B640" s="118">
        <v>3.1819999999999999</v>
      </c>
      <c r="C640" s="118">
        <v>2.9969999999999999</v>
      </c>
    </row>
    <row r="641" spans="1:3" ht="15" x14ac:dyDescent="0.25">
      <c r="A641" s="117">
        <v>38894</v>
      </c>
      <c r="B641" s="118">
        <v>3.194</v>
      </c>
      <c r="C641" s="118">
        <v>3.0009999999999999</v>
      </c>
    </row>
    <row r="642" spans="1:3" ht="15" x14ac:dyDescent="0.25">
      <c r="A642" s="117">
        <v>38895</v>
      </c>
      <c r="B642" s="118">
        <v>3.24</v>
      </c>
      <c r="C642" s="118">
        <v>3.0409999999999999</v>
      </c>
    </row>
    <row r="643" spans="1:3" ht="15" x14ac:dyDescent="0.25">
      <c r="A643" s="117">
        <v>38896</v>
      </c>
      <c r="B643" s="118">
        <v>3.2410000000000001</v>
      </c>
      <c r="C643" s="118">
        <v>3.0609999999999999</v>
      </c>
    </row>
    <row r="644" spans="1:3" ht="15" x14ac:dyDescent="0.25">
      <c r="A644" s="117">
        <v>38897</v>
      </c>
      <c r="B644" s="118">
        <v>3.2530000000000001</v>
      </c>
      <c r="C644" s="118">
        <v>3.0630000000000002</v>
      </c>
    </row>
    <row r="645" spans="1:3" ht="15" x14ac:dyDescent="0.25">
      <c r="A645" s="117">
        <v>38898</v>
      </c>
      <c r="B645" s="118">
        <v>3.2450000000000001</v>
      </c>
      <c r="C645" s="118">
        <v>3.056</v>
      </c>
    </row>
    <row r="646" spans="1:3" ht="15" x14ac:dyDescent="0.25">
      <c r="A646" s="117">
        <v>38901</v>
      </c>
      <c r="B646" s="118">
        <v>3.2389999999999999</v>
      </c>
      <c r="C646" s="118">
        <v>3.0550000000000002</v>
      </c>
    </row>
    <row r="647" spans="1:3" ht="15" x14ac:dyDescent="0.25">
      <c r="A647" s="117">
        <v>38902</v>
      </c>
      <c r="B647" s="118">
        <v>3.238</v>
      </c>
      <c r="C647" s="118">
        <v>3.0550000000000002</v>
      </c>
    </row>
    <row r="648" spans="1:3" ht="15" x14ac:dyDescent="0.25">
      <c r="A648" s="117">
        <v>38903</v>
      </c>
      <c r="B648" s="118">
        <v>3.246</v>
      </c>
      <c r="C648" s="118">
        <v>3.06</v>
      </c>
    </row>
    <row r="649" spans="1:3" ht="15" x14ac:dyDescent="0.25">
      <c r="A649" s="117">
        <v>38904</v>
      </c>
      <c r="B649" s="118">
        <v>3.2549999999999999</v>
      </c>
      <c r="C649" s="118">
        <v>3.0619999999999998</v>
      </c>
    </row>
    <row r="650" spans="1:3" ht="15" x14ac:dyDescent="0.25">
      <c r="A650" s="117">
        <v>38905</v>
      </c>
      <c r="B650" s="118">
        <v>3.274</v>
      </c>
      <c r="C650" s="118">
        <v>3.0750000000000002</v>
      </c>
    </row>
    <row r="651" spans="1:3" ht="15" x14ac:dyDescent="0.25">
      <c r="A651" s="117">
        <v>38908</v>
      </c>
      <c r="B651" s="118">
        <v>3.274</v>
      </c>
      <c r="C651" s="118">
        <v>3.0790000000000002</v>
      </c>
    </row>
    <row r="652" spans="1:3" ht="15" x14ac:dyDescent="0.25">
      <c r="A652" s="117">
        <v>38909</v>
      </c>
      <c r="B652" s="118">
        <v>3.274</v>
      </c>
      <c r="C652" s="118">
        <v>3.0790000000000002</v>
      </c>
    </row>
    <row r="653" spans="1:3" ht="15" x14ac:dyDescent="0.25">
      <c r="A653" s="117">
        <v>38910</v>
      </c>
      <c r="B653" s="118">
        <v>3.2789999999999999</v>
      </c>
      <c r="C653" s="118">
        <v>3.0830000000000002</v>
      </c>
    </row>
    <row r="654" spans="1:3" ht="15" x14ac:dyDescent="0.25">
      <c r="A654" s="117">
        <v>38911</v>
      </c>
      <c r="B654" s="118">
        <v>3.282</v>
      </c>
      <c r="C654" s="118">
        <v>3.09</v>
      </c>
    </row>
    <row r="655" spans="1:3" ht="15" x14ac:dyDescent="0.25">
      <c r="A655" s="117">
        <v>38912</v>
      </c>
      <c r="B655" s="118">
        <v>3.2789999999999999</v>
      </c>
      <c r="C655" s="118">
        <v>3.0920000000000001</v>
      </c>
    </row>
    <row r="656" spans="1:3" ht="15" x14ac:dyDescent="0.25">
      <c r="A656" s="117">
        <v>38915</v>
      </c>
      <c r="B656" s="118">
        <v>3.28</v>
      </c>
      <c r="C656" s="118">
        <v>3.1</v>
      </c>
    </row>
    <row r="657" spans="1:3" ht="15" x14ac:dyDescent="0.25">
      <c r="A657" s="117">
        <v>38916</v>
      </c>
      <c r="B657" s="118">
        <v>3.2850000000000001</v>
      </c>
      <c r="C657" s="118">
        <v>3.1040000000000001</v>
      </c>
    </row>
    <row r="658" spans="1:3" ht="15" x14ac:dyDescent="0.25">
      <c r="A658" s="117">
        <v>38917</v>
      </c>
      <c r="B658" s="118">
        <v>3.2970000000000002</v>
      </c>
      <c r="C658" s="118">
        <v>3.1139999999999999</v>
      </c>
    </row>
    <row r="659" spans="1:3" ht="15" x14ac:dyDescent="0.25">
      <c r="A659" s="117">
        <v>38918</v>
      </c>
      <c r="B659" s="118">
        <v>3.3039999999999998</v>
      </c>
      <c r="C659" s="118">
        <v>3.117</v>
      </c>
    </row>
    <row r="660" spans="1:3" ht="15" x14ac:dyDescent="0.25">
      <c r="A660" s="117">
        <v>38919</v>
      </c>
      <c r="B660" s="118">
        <v>3.3029999999999999</v>
      </c>
      <c r="C660" s="118">
        <v>3.1240000000000001</v>
      </c>
    </row>
    <row r="661" spans="1:3" ht="15" x14ac:dyDescent="0.25">
      <c r="A661" s="117">
        <v>38922</v>
      </c>
      <c r="B661" s="118">
        <v>3.31</v>
      </c>
      <c r="C661" s="118">
        <v>3.1259999999999999</v>
      </c>
    </row>
    <row r="662" spans="1:3" ht="15" x14ac:dyDescent="0.25">
      <c r="A662" s="117">
        <v>38923</v>
      </c>
      <c r="B662" s="118">
        <v>3.3140000000000001</v>
      </c>
      <c r="C662" s="118">
        <v>3.1339999999999999</v>
      </c>
    </row>
    <row r="663" spans="1:3" ht="15" x14ac:dyDescent="0.25">
      <c r="A663" s="117">
        <v>38924</v>
      </c>
      <c r="B663" s="118">
        <v>3.3220000000000001</v>
      </c>
      <c r="C663" s="118">
        <v>3.141</v>
      </c>
    </row>
    <row r="664" spans="1:3" ht="15" x14ac:dyDescent="0.25">
      <c r="A664" s="117">
        <v>38925</v>
      </c>
      <c r="B664" s="118">
        <v>3.32</v>
      </c>
      <c r="C664" s="118">
        <v>3.1459999999999999</v>
      </c>
    </row>
    <row r="665" spans="1:3" ht="15" x14ac:dyDescent="0.25">
      <c r="A665" s="117">
        <v>38926</v>
      </c>
      <c r="B665" s="118">
        <v>3.33</v>
      </c>
      <c r="C665" s="118">
        <v>3.149</v>
      </c>
    </row>
    <row r="666" spans="1:3" ht="15" x14ac:dyDescent="0.25">
      <c r="A666" s="117">
        <v>38929</v>
      </c>
      <c r="B666" s="118">
        <v>3.3330000000000002</v>
      </c>
      <c r="C666" s="118">
        <v>3.161</v>
      </c>
    </row>
    <row r="667" spans="1:3" ht="15" x14ac:dyDescent="0.25">
      <c r="A667" s="117">
        <v>38930</v>
      </c>
      <c r="B667" s="118">
        <v>3.335</v>
      </c>
      <c r="C667" s="118">
        <v>3.17</v>
      </c>
    </row>
    <row r="668" spans="1:3" ht="15" x14ac:dyDescent="0.25">
      <c r="A668" s="117">
        <v>38931</v>
      </c>
      <c r="B668" s="118">
        <v>3.335</v>
      </c>
      <c r="C668" s="118">
        <v>3.1779999999999999</v>
      </c>
    </row>
    <row r="669" spans="1:3" ht="15" x14ac:dyDescent="0.25">
      <c r="A669" s="117">
        <v>38932</v>
      </c>
      <c r="B669" s="118">
        <v>3.347</v>
      </c>
      <c r="C669" s="118">
        <v>3.1850000000000001</v>
      </c>
    </row>
    <row r="670" spans="1:3" ht="15" x14ac:dyDescent="0.25">
      <c r="A670" s="117">
        <v>38933</v>
      </c>
      <c r="B670" s="118">
        <v>3.3809999999999998</v>
      </c>
      <c r="C670" s="118">
        <v>3.2010000000000001</v>
      </c>
    </row>
    <row r="671" spans="1:3" ht="15" x14ac:dyDescent="0.25">
      <c r="A671" s="117">
        <v>38936</v>
      </c>
      <c r="B671" s="118">
        <v>3.379</v>
      </c>
      <c r="C671" s="118">
        <v>3.2040000000000002</v>
      </c>
    </row>
    <row r="672" spans="1:3" ht="15" x14ac:dyDescent="0.25">
      <c r="A672" s="117">
        <v>38937</v>
      </c>
      <c r="B672" s="118">
        <v>3.3879999999999999</v>
      </c>
      <c r="C672" s="118">
        <v>3.2069999999999999</v>
      </c>
    </row>
    <row r="673" spans="1:3" ht="15" x14ac:dyDescent="0.25">
      <c r="A673" s="117">
        <v>38938</v>
      </c>
      <c r="B673" s="118">
        <v>3.3929999999999998</v>
      </c>
      <c r="C673" s="118">
        <v>3.21</v>
      </c>
    </row>
    <row r="674" spans="1:3" ht="15" x14ac:dyDescent="0.25">
      <c r="A674" s="117">
        <v>38939</v>
      </c>
      <c r="B674" s="118">
        <v>3.3940000000000001</v>
      </c>
      <c r="C674" s="118">
        <v>3.2149999999999999</v>
      </c>
    </row>
    <row r="675" spans="1:3" ht="15" x14ac:dyDescent="0.25">
      <c r="A675" s="117">
        <v>38940</v>
      </c>
      <c r="B675" s="118">
        <v>3.4049999999999998</v>
      </c>
      <c r="C675" s="118">
        <v>3.2170000000000001</v>
      </c>
    </row>
    <row r="676" spans="1:3" ht="15" x14ac:dyDescent="0.25">
      <c r="A676" s="117">
        <v>38943</v>
      </c>
      <c r="B676" s="118">
        <v>3.4180000000000001</v>
      </c>
      <c r="C676" s="118">
        <v>3.2189999999999999</v>
      </c>
    </row>
    <row r="677" spans="1:3" ht="15" x14ac:dyDescent="0.25">
      <c r="A677" s="117">
        <v>38944</v>
      </c>
      <c r="B677" s="118">
        <v>3.423</v>
      </c>
      <c r="C677" s="118">
        <v>3.22</v>
      </c>
    </row>
    <row r="678" spans="1:3" ht="15" x14ac:dyDescent="0.25">
      <c r="A678" s="117">
        <v>38945</v>
      </c>
      <c r="B678" s="118">
        <v>3.4239999999999999</v>
      </c>
      <c r="C678" s="118">
        <v>3.2269999999999999</v>
      </c>
    </row>
    <row r="679" spans="1:3" ht="15" x14ac:dyDescent="0.25">
      <c r="A679" s="117">
        <v>38946</v>
      </c>
      <c r="B679" s="118">
        <v>3.427</v>
      </c>
      <c r="C679" s="118">
        <v>3.234</v>
      </c>
    </row>
    <row r="680" spans="1:3" ht="15" x14ac:dyDescent="0.25">
      <c r="A680" s="117">
        <v>38947</v>
      </c>
      <c r="B680" s="118">
        <v>3.4350000000000001</v>
      </c>
      <c r="C680" s="118">
        <v>3.2360000000000002</v>
      </c>
    </row>
    <row r="681" spans="1:3" ht="15" x14ac:dyDescent="0.25">
      <c r="A681" s="117">
        <v>38950</v>
      </c>
      <c r="B681" s="118">
        <v>3.4350000000000001</v>
      </c>
      <c r="C681" s="118">
        <v>3.2440000000000002</v>
      </c>
    </row>
    <row r="682" spans="1:3" ht="15" x14ac:dyDescent="0.25">
      <c r="A682" s="117">
        <v>38951</v>
      </c>
      <c r="B682" s="118">
        <v>3.4359999999999999</v>
      </c>
      <c r="C682" s="118">
        <v>3.2490000000000001</v>
      </c>
    </row>
    <row r="683" spans="1:3" ht="15" x14ac:dyDescent="0.25">
      <c r="A683" s="117">
        <v>38952</v>
      </c>
      <c r="B683" s="118">
        <v>3.4340000000000002</v>
      </c>
      <c r="C683" s="118">
        <v>3.2530000000000001</v>
      </c>
    </row>
    <row r="684" spans="1:3" ht="15" x14ac:dyDescent="0.25">
      <c r="A684" s="117">
        <v>38953</v>
      </c>
      <c r="B684" s="118">
        <v>3.4430000000000001</v>
      </c>
      <c r="C684" s="118">
        <v>3.254</v>
      </c>
    </row>
    <row r="685" spans="1:3" ht="15" x14ac:dyDescent="0.25">
      <c r="A685" s="117">
        <v>38954</v>
      </c>
      <c r="B685" s="118">
        <v>3.4329999999999998</v>
      </c>
      <c r="C685" s="118">
        <v>3.2549999999999999</v>
      </c>
    </row>
    <row r="686" spans="1:3" ht="15" x14ac:dyDescent="0.25">
      <c r="A686" s="117">
        <v>38957</v>
      </c>
      <c r="B686" s="118">
        <v>3.4319999999999999</v>
      </c>
      <c r="C686" s="118">
        <v>3.254</v>
      </c>
    </row>
    <row r="687" spans="1:3" ht="15" x14ac:dyDescent="0.25">
      <c r="A687" s="117">
        <v>38958</v>
      </c>
      <c r="B687" s="118">
        <v>3.44</v>
      </c>
      <c r="C687" s="118">
        <v>3.2570000000000001</v>
      </c>
    </row>
    <row r="688" spans="1:3" ht="15" x14ac:dyDescent="0.25">
      <c r="A688" s="117">
        <v>38959</v>
      </c>
      <c r="B688" s="118">
        <v>3.4380000000000002</v>
      </c>
      <c r="C688" s="118">
        <v>3.2559999999999998</v>
      </c>
    </row>
    <row r="689" spans="1:3" ht="15" x14ac:dyDescent="0.25">
      <c r="A689" s="117">
        <v>38960</v>
      </c>
      <c r="B689" s="118">
        <v>3.4449999999999998</v>
      </c>
      <c r="C689" s="118">
        <v>3.2639999999999998</v>
      </c>
    </row>
    <row r="690" spans="1:3" ht="15" x14ac:dyDescent="0.25">
      <c r="A690" s="117">
        <v>38961</v>
      </c>
      <c r="B690" s="118">
        <v>3.46</v>
      </c>
      <c r="C690" s="118">
        <v>3.2669999999999999</v>
      </c>
    </row>
    <row r="691" spans="1:3" ht="15" x14ac:dyDescent="0.25">
      <c r="A691" s="117">
        <v>38964</v>
      </c>
      <c r="B691" s="118">
        <v>3.47</v>
      </c>
      <c r="C691" s="118">
        <v>3.2709999999999999</v>
      </c>
    </row>
    <row r="692" spans="1:3" ht="15" x14ac:dyDescent="0.25">
      <c r="A692" s="117">
        <v>38965</v>
      </c>
      <c r="B692" s="118">
        <v>3.4750000000000001</v>
      </c>
      <c r="C692" s="118">
        <v>3.2749999999999999</v>
      </c>
    </row>
    <row r="693" spans="1:3" ht="15" x14ac:dyDescent="0.25">
      <c r="A693" s="117">
        <v>38966</v>
      </c>
      <c r="B693" s="118">
        <v>3.488</v>
      </c>
      <c r="C693" s="118">
        <v>3.2890000000000001</v>
      </c>
    </row>
    <row r="694" spans="1:3" ht="15" x14ac:dyDescent="0.25">
      <c r="A694" s="117">
        <v>38967</v>
      </c>
      <c r="B694" s="118">
        <v>3.5019999999999998</v>
      </c>
      <c r="C694" s="118">
        <v>3.294</v>
      </c>
    </row>
    <row r="695" spans="1:3" ht="15" x14ac:dyDescent="0.25">
      <c r="A695" s="117">
        <v>38968</v>
      </c>
      <c r="B695" s="118">
        <v>3.5019999999999998</v>
      </c>
      <c r="C695" s="118">
        <v>3.3010000000000002</v>
      </c>
    </row>
    <row r="696" spans="1:3" ht="15" x14ac:dyDescent="0.25">
      <c r="A696" s="117">
        <v>38971</v>
      </c>
      <c r="B696" s="118">
        <v>3.516</v>
      </c>
      <c r="C696" s="118">
        <v>3.3050000000000002</v>
      </c>
    </row>
    <row r="697" spans="1:3" ht="15" x14ac:dyDescent="0.25">
      <c r="A697" s="117">
        <v>38972</v>
      </c>
      <c r="B697" s="118">
        <v>3.5369999999999999</v>
      </c>
      <c r="C697" s="118">
        <v>3.3149999999999999</v>
      </c>
    </row>
    <row r="698" spans="1:3" ht="15" x14ac:dyDescent="0.25">
      <c r="A698" s="117">
        <v>38973</v>
      </c>
      <c r="B698" s="118">
        <v>3.5339999999999998</v>
      </c>
      <c r="C698" s="118">
        <v>3.3210000000000002</v>
      </c>
    </row>
    <row r="699" spans="1:3" ht="15" x14ac:dyDescent="0.25">
      <c r="A699" s="117">
        <v>38974</v>
      </c>
      <c r="B699" s="118">
        <v>3.54</v>
      </c>
      <c r="C699" s="118">
        <v>3.3330000000000002</v>
      </c>
    </row>
    <row r="700" spans="1:3" ht="15" x14ac:dyDescent="0.25">
      <c r="A700" s="117">
        <v>38975</v>
      </c>
      <c r="B700" s="118">
        <v>3.5430000000000001</v>
      </c>
      <c r="C700" s="118">
        <v>3.335</v>
      </c>
    </row>
    <row r="701" spans="1:3" ht="15" x14ac:dyDescent="0.25">
      <c r="A701" s="117">
        <v>38978</v>
      </c>
      <c r="B701" s="118">
        <v>3.544</v>
      </c>
      <c r="C701" s="118">
        <v>3.34</v>
      </c>
    </row>
    <row r="702" spans="1:3" ht="15" x14ac:dyDescent="0.25">
      <c r="A702" s="117">
        <v>38979</v>
      </c>
      <c r="B702" s="118">
        <v>3.55</v>
      </c>
      <c r="C702" s="118">
        <v>3.3490000000000002</v>
      </c>
    </row>
    <row r="703" spans="1:3" ht="15" x14ac:dyDescent="0.25">
      <c r="A703" s="117">
        <v>38980</v>
      </c>
      <c r="B703" s="118">
        <v>3.548</v>
      </c>
      <c r="C703" s="118">
        <v>3.3519999999999999</v>
      </c>
    </row>
    <row r="704" spans="1:3" ht="15" x14ac:dyDescent="0.25">
      <c r="A704" s="117">
        <v>38981</v>
      </c>
      <c r="B704" s="118">
        <v>3.5619999999999998</v>
      </c>
      <c r="C704" s="118">
        <v>3.3719999999999999</v>
      </c>
    </row>
    <row r="705" spans="1:3" ht="15" x14ac:dyDescent="0.25">
      <c r="A705" s="117">
        <v>38982</v>
      </c>
      <c r="B705" s="118">
        <v>3.5489999999999999</v>
      </c>
      <c r="C705" s="118">
        <v>3.3759999999999999</v>
      </c>
    </row>
    <row r="706" spans="1:3" ht="15" x14ac:dyDescent="0.25">
      <c r="A706" s="117">
        <v>38985</v>
      </c>
      <c r="B706" s="118">
        <v>3.532</v>
      </c>
      <c r="C706" s="118">
        <v>3.3740000000000001</v>
      </c>
    </row>
    <row r="707" spans="1:3" ht="15" x14ac:dyDescent="0.25">
      <c r="A707" s="117">
        <v>38986</v>
      </c>
      <c r="B707" s="118">
        <v>3.5310000000000001</v>
      </c>
      <c r="C707" s="118">
        <v>3.3679999999999999</v>
      </c>
    </row>
    <row r="708" spans="1:3" ht="15" x14ac:dyDescent="0.25">
      <c r="A708" s="117">
        <v>38987</v>
      </c>
      <c r="B708" s="118">
        <v>3.5579999999999998</v>
      </c>
      <c r="C708" s="118">
        <v>3.3759999999999999</v>
      </c>
    </row>
    <row r="709" spans="1:3" ht="15" x14ac:dyDescent="0.25">
      <c r="A709" s="117">
        <v>38988</v>
      </c>
      <c r="B709" s="118">
        <v>3.569</v>
      </c>
      <c r="C709" s="118">
        <v>3.4129999999999998</v>
      </c>
    </row>
    <row r="710" spans="1:3" ht="15" x14ac:dyDescent="0.25">
      <c r="A710" s="117">
        <v>38989</v>
      </c>
      <c r="B710" s="118">
        <v>3.5670000000000002</v>
      </c>
      <c r="C710" s="118">
        <v>3.4169999999999998</v>
      </c>
    </row>
    <row r="711" spans="1:3" ht="15" x14ac:dyDescent="0.25">
      <c r="A711" s="117">
        <v>38992</v>
      </c>
      <c r="B711" s="118">
        <v>3.5819999999999999</v>
      </c>
      <c r="C711" s="118">
        <v>3.4239999999999999</v>
      </c>
    </row>
    <row r="712" spans="1:3" ht="15" x14ac:dyDescent="0.25">
      <c r="A712" s="117">
        <v>38993</v>
      </c>
      <c r="B712" s="118">
        <v>3.5819999999999999</v>
      </c>
      <c r="C712" s="118">
        <v>3.4350000000000001</v>
      </c>
    </row>
    <row r="713" spans="1:3" ht="15" x14ac:dyDescent="0.25">
      <c r="A713" s="117">
        <v>38994</v>
      </c>
      <c r="B713" s="118">
        <v>3.6030000000000002</v>
      </c>
      <c r="C713" s="118">
        <v>3.4529999999999998</v>
      </c>
    </row>
    <row r="714" spans="1:3" ht="15" x14ac:dyDescent="0.25">
      <c r="A714" s="117">
        <v>38995</v>
      </c>
      <c r="B714" s="118">
        <v>3.6040000000000001</v>
      </c>
      <c r="C714" s="118">
        <v>3.464</v>
      </c>
    </row>
    <row r="715" spans="1:3" ht="15" x14ac:dyDescent="0.25">
      <c r="A715" s="117">
        <v>38996</v>
      </c>
      <c r="B715" s="118">
        <v>3.601</v>
      </c>
      <c r="C715" s="118">
        <v>3.464</v>
      </c>
    </row>
    <row r="716" spans="1:3" ht="15" x14ac:dyDescent="0.25">
      <c r="A716" s="117">
        <v>38999</v>
      </c>
      <c r="B716" s="118">
        <v>3.6120000000000001</v>
      </c>
      <c r="C716" s="118">
        <v>3.47</v>
      </c>
    </row>
    <row r="717" spans="1:3" ht="15" x14ac:dyDescent="0.25">
      <c r="A717" s="117">
        <v>39000</v>
      </c>
      <c r="B717" s="118">
        <v>3.62</v>
      </c>
      <c r="C717" s="118">
        <v>3.4790000000000001</v>
      </c>
    </row>
    <row r="718" spans="1:3" ht="15" x14ac:dyDescent="0.25">
      <c r="A718" s="117">
        <v>39001</v>
      </c>
      <c r="B718" s="118">
        <v>3.6269999999999998</v>
      </c>
      <c r="C718" s="118">
        <v>3.4870000000000001</v>
      </c>
    </row>
    <row r="719" spans="1:3" ht="15" x14ac:dyDescent="0.25">
      <c r="A719" s="117">
        <v>39002</v>
      </c>
      <c r="B719" s="118">
        <v>3.641</v>
      </c>
      <c r="C719" s="118">
        <v>3.4940000000000002</v>
      </c>
    </row>
    <row r="720" spans="1:3" ht="15" x14ac:dyDescent="0.25">
      <c r="A720" s="117">
        <v>39003</v>
      </c>
      <c r="B720" s="118">
        <v>3.6360000000000001</v>
      </c>
      <c r="C720" s="118">
        <v>3.4990000000000001</v>
      </c>
    </row>
    <row r="721" spans="1:3" ht="15" x14ac:dyDescent="0.25">
      <c r="A721" s="117">
        <v>39006</v>
      </c>
      <c r="B721" s="118">
        <v>3.6429999999999998</v>
      </c>
      <c r="C721" s="118">
        <v>3.5019999999999998</v>
      </c>
    </row>
    <row r="722" spans="1:3" ht="15" x14ac:dyDescent="0.25">
      <c r="A722" s="117">
        <v>39007</v>
      </c>
      <c r="B722" s="118">
        <v>3.6429999999999998</v>
      </c>
      <c r="C722" s="118">
        <v>3.5030000000000001</v>
      </c>
    </row>
    <row r="723" spans="1:3" ht="15" x14ac:dyDescent="0.25">
      <c r="A723" s="117">
        <v>39008</v>
      </c>
      <c r="B723" s="118">
        <v>3.6459999999999999</v>
      </c>
      <c r="C723" s="118">
        <v>3.5110000000000001</v>
      </c>
    </row>
    <row r="724" spans="1:3" ht="15" x14ac:dyDescent="0.25">
      <c r="A724" s="117">
        <v>39009</v>
      </c>
      <c r="B724" s="118">
        <v>3.6469999999999998</v>
      </c>
      <c r="C724" s="118">
        <v>3.5190000000000001</v>
      </c>
    </row>
    <row r="725" spans="1:3" ht="15" x14ac:dyDescent="0.25">
      <c r="A725" s="117">
        <v>39010</v>
      </c>
      <c r="B725" s="118">
        <v>3.6520000000000001</v>
      </c>
      <c r="C725" s="118">
        <v>3.5209999999999999</v>
      </c>
    </row>
    <row r="726" spans="1:3" ht="15" x14ac:dyDescent="0.25">
      <c r="A726" s="117">
        <v>39013</v>
      </c>
      <c r="B726" s="118">
        <v>3.669</v>
      </c>
      <c r="C726" s="118">
        <v>3.5259999999999998</v>
      </c>
    </row>
    <row r="727" spans="1:3" ht="15" x14ac:dyDescent="0.25">
      <c r="A727" s="117">
        <v>39014</v>
      </c>
      <c r="B727" s="118">
        <v>3.6739999999999999</v>
      </c>
      <c r="C727" s="118">
        <v>3.528</v>
      </c>
    </row>
    <row r="728" spans="1:3" ht="15" x14ac:dyDescent="0.25">
      <c r="A728" s="117">
        <v>39015</v>
      </c>
      <c r="B728" s="118">
        <v>3.6890000000000001</v>
      </c>
      <c r="C728" s="118">
        <v>3.5379999999999998</v>
      </c>
    </row>
    <row r="729" spans="1:3" ht="15" x14ac:dyDescent="0.25">
      <c r="A729" s="117">
        <v>39016</v>
      </c>
      <c r="B729" s="118">
        <v>3.698</v>
      </c>
      <c r="C729" s="118">
        <v>3.548</v>
      </c>
    </row>
    <row r="730" spans="1:3" ht="15" x14ac:dyDescent="0.25">
      <c r="A730" s="117">
        <v>39017</v>
      </c>
      <c r="B730" s="118">
        <v>3.7040000000000002</v>
      </c>
      <c r="C730" s="118">
        <v>3.5539999999999998</v>
      </c>
    </row>
    <row r="731" spans="1:3" ht="15" x14ac:dyDescent="0.25">
      <c r="A731" s="117">
        <v>39020</v>
      </c>
      <c r="B731" s="118">
        <v>3.7040000000000002</v>
      </c>
      <c r="C731" s="118">
        <v>3.5609999999999999</v>
      </c>
    </row>
    <row r="732" spans="1:3" ht="15" x14ac:dyDescent="0.25">
      <c r="A732" s="117">
        <v>39021</v>
      </c>
      <c r="B732" s="118">
        <v>3.7040000000000002</v>
      </c>
      <c r="C732" s="118">
        <v>3.5640000000000001</v>
      </c>
    </row>
    <row r="733" spans="1:3" ht="15" x14ac:dyDescent="0.25">
      <c r="A733" s="117">
        <v>39022</v>
      </c>
      <c r="B733" s="118">
        <v>3.6960000000000002</v>
      </c>
      <c r="C733" s="118">
        <v>3.5630000000000002</v>
      </c>
    </row>
    <row r="734" spans="1:3" ht="15" x14ac:dyDescent="0.25">
      <c r="A734" s="117">
        <v>39023</v>
      </c>
      <c r="B734" s="118">
        <v>3.7010000000000001</v>
      </c>
      <c r="C734" s="118">
        <v>3.5659999999999998</v>
      </c>
    </row>
    <row r="735" spans="1:3" ht="15" x14ac:dyDescent="0.25">
      <c r="A735" s="117">
        <v>39024</v>
      </c>
      <c r="B735" s="118">
        <v>3.7040000000000002</v>
      </c>
      <c r="C735" s="118">
        <v>3.5659999999999998</v>
      </c>
    </row>
    <row r="736" spans="1:3" ht="15" x14ac:dyDescent="0.25">
      <c r="A736" s="117">
        <v>39027</v>
      </c>
      <c r="B736" s="118">
        <v>3.7210000000000001</v>
      </c>
      <c r="C736" s="118">
        <v>3.569</v>
      </c>
    </row>
    <row r="737" spans="1:3" ht="15" x14ac:dyDescent="0.25">
      <c r="A737" s="117">
        <v>39028</v>
      </c>
      <c r="B737" s="118">
        <v>3.7250000000000001</v>
      </c>
      <c r="C737" s="118">
        <v>3.5750000000000002</v>
      </c>
    </row>
    <row r="738" spans="1:3" ht="15" x14ac:dyDescent="0.25">
      <c r="A738" s="117">
        <v>39029</v>
      </c>
      <c r="B738" s="118">
        <v>3.7330000000000001</v>
      </c>
      <c r="C738" s="118">
        <v>3.577</v>
      </c>
    </row>
    <row r="739" spans="1:3" ht="15" x14ac:dyDescent="0.25">
      <c r="A739" s="117">
        <v>39030</v>
      </c>
      <c r="B739" s="118">
        <v>3.7480000000000002</v>
      </c>
      <c r="C739" s="118">
        <v>3.5840000000000001</v>
      </c>
    </row>
    <row r="740" spans="1:3" ht="15" x14ac:dyDescent="0.25">
      <c r="A740" s="117">
        <v>39031</v>
      </c>
      <c r="B740" s="118">
        <v>3.7360000000000002</v>
      </c>
      <c r="C740" s="118">
        <v>3.585</v>
      </c>
    </row>
    <row r="741" spans="1:3" ht="15" x14ac:dyDescent="0.25">
      <c r="A741" s="117">
        <v>39034</v>
      </c>
      <c r="B741" s="118">
        <v>3.7269999999999999</v>
      </c>
      <c r="C741" s="118">
        <v>3.5870000000000002</v>
      </c>
    </row>
    <row r="742" spans="1:3" ht="15" x14ac:dyDescent="0.25">
      <c r="A742" s="117">
        <v>39035</v>
      </c>
      <c r="B742" s="118">
        <v>3.7360000000000002</v>
      </c>
      <c r="C742" s="118">
        <v>3.593</v>
      </c>
    </row>
    <row r="743" spans="1:3" ht="15" x14ac:dyDescent="0.25">
      <c r="A743" s="117">
        <v>39036</v>
      </c>
      <c r="B743" s="118">
        <v>3.7349999999999999</v>
      </c>
      <c r="C743" s="118">
        <v>3.5950000000000002</v>
      </c>
    </row>
    <row r="744" spans="1:3" ht="15" x14ac:dyDescent="0.25">
      <c r="A744" s="117">
        <v>39037</v>
      </c>
      <c r="B744" s="118">
        <v>3.7440000000000002</v>
      </c>
      <c r="C744" s="118">
        <v>3.5979999999999999</v>
      </c>
    </row>
    <row r="745" spans="1:3" ht="15" x14ac:dyDescent="0.25">
      <c r="A745" s="117">
        <v>39038</v>
      </c>
      <c r="B745" s="118">
        <v>3.7450000000000001</v>
      </c>
      <c r="C745" s="118">
        <v>3.6040000000000001</v>
      </c>
    </row>
    <row r="746" spans="1:3" ht="15" x14ac:dyDescent="0.25">
      <c r="A746" s="117">
        <v>39041</v>
      </c>
      <c r="B746" s="118">
        <v>3.7240000000000002</v>
      </c>
      <c r="C746" s="118">
        <v>3.6030000000000002</v>
      </c>
    </row>
    <row r="747" spans="1:3" ht="15" x14ac:dyDescent="0.25">
      <c r="A747" s="117">
        <v>39042</v>
      </c>
      <c r="B747" s="118">
        <v>3.7149999999999999</v>
      </c>
      <c r="C747" s="118">
        <v>3.6040000000000001</v>
      </c>
    </row>
    <row r="748" spans="1:3" ht="15" x14ac:dyDescent="0.25">
      <c r="A748" s="117">
        <v>39043</v>
      </c>
      <c r="B748" s="118">
        <v>3.7250000000000001</v>
      </c>
      <c r="C748" s="118">
        <v>3.613</v>
      </c>
    </row>
    <row r="749" spans="1:3" ht="15" x14ac:dyDescent="0.25">
      <c r="A749" s="117">
        <v>39044</v>
      </c>
      <c r="B749" s="118">
        <v>3.734</v>
      </c>
      <c r="C749" s="118">
        <v>3.6179999999999999</v>
      </c>
    </row>
    <row r="750" spans="1:3" ht="15" x14ac:dyDescent="0.25">
      <c r="A750" s="117">
        <v>39045</v>
      </c>
      <c r="B750" s="118">
        <v>3.7360000000000002</v>
      </c>
      <c r="C750" s="118">
        <v>3.6240000000000001</v>
      </c>
    </row>
    <row r="751" spans="1:3" ht="15" x14ac:dyDescent="0.25">
      <c r="A751" s="117">
        <v>39048</v>
      </c>
      <c r="B751" s="118">
        <v>3.7320000000000002</v>
      </c>
      <c r="C751" s="118">
        <v>3.625</v>
      </c>
    </row>
    <row r="752" spans="1:3" ht="15" x14ac:dyDescent="0.25">
      <c r="A752" s="117">
        <v>39049</v>
      </c>
      <c r="B752" s="118">
        <v>3.7280000000000002</v>
      </c>
      <c r="C752" s="118">
        <v>3.6259999999999999</v>
      </c>
    </row>
    <row r="753" spans="1:3" ht="15" x14ac:dyDescent="0.25">
      <c r="A753" s="117">
        <v>39050</v>
      </c>
      <c r="B753" s="118">
        <v>3.7320000000000002</v>
      </c>
      <c r="C753" s="118">
        <v>3.6269999999999998</v>
      </c>
    </row>
    <row r="754" spans="1:3" ht="15" x14ac:dyDescent="0.25">
      <c r="A754" s="117">
        <v>39051</v>
      </c>
      <c r="B754" s="118">
        <v>3.742</v>
      </c>
      <c r="C754" s="118">
        <v>3.6360000000000001</v>
      </c>
    </row>
    <row r="755" spans="1:3" ht="15" x14ac:dyDescent="0.25">
      <c r="A755" s="117">
        <v>39052</v>
      </c>
      <c r="B755" s="118">
        <v>3.7429999999999999</v>
      </c>
      <c r="C755" s="118">
        <v>3.6379999999999999</v>
      </c>
    </row>
    <row r="756" spans="1:3" ht="15" x14ac:dyDescent="0.25">
      <c r="A756" s="117">
        <v>39055</v>
      </c>
      <c r="B756" s="118">
        <v>3.7210000000000001</v>
      </c>
      <c r="C756" s="118">
        <v>3.6389999999999998</v>
      </c>
    </row>
    <row r="757" spans="1:3" ht="15" x14ac:dyDescent="0.25">
      <c r="A757" s="117">
        <v>39056</v>
      </c>
      <c r="B757" s="118">
        <v>3.7320000000000002</v>
      </c>
      <c r="C757" s="118">
        <v>3.6429999999999998</v>
      </c>
    </row>
    <row r="758" spans="1:3" ht="15" x14ac:dyDescent="0.25">
      <c r="A758" s="117">
        <v>39057</v>
      </c>
      <c r="B758" s="118">
        <v>3.738</v>
      </c>
      <c r="C758" s="118">
        <v>3.653</v>
      </c>
    </row>
    <row r="759" spans="1:3" ht="15" x14ac:dyDescent="0.25">
      <c r="A759" s="117">
        <v>39058</v>
      </c>
      <c r="B759" s="118">
        <v>3.746</v>
      </c>
      <c r="C759" s="118">
        <v>3.6619999999999999</v>
      </c>
    </row>
    <row r="760" spans="1:3" ht="15" x14ac:dyDescent="0.25">
      <c r="A760" s="117">
        <v>39059</v>
      </c>
      <c r="B760" s="118">
        <v>3.7669999999999999</v>
      </c>
      <c r="C760" s="118">
        <v>3.669</v>
      </c>
    </row>
    <row r="761" spans="1:3" ht="15" x14ac:dyDescent="0.25">
      <c r="A761" s="117">
        <v>39062</v>
      </c>
      <c r="B761" s="118">
        <v>3.778</v>
      </c>
      <c r="C761" s="118">
        <v>3.673</v>
      </c>
    </row>
    <row r="762" spans="1:3" ht="15" x14ac:dyDescent="0.25">
      <c r="A762" s="117">
        <v>39063</v>
      </c>
      <c r="B762" s="118">
        <v>3.7850000000000001</v>
      </c>
      <c r="C762" s="118">
        <v>3.6739999999999999</v>
      </c>
    </row>
    <row r="763" spans="1:3" ht="15" x14ac:dyDescent="0.25">
      <c r="A763" s="117">
        <v>39064</v>
      </c>
      <c r="B763" s="118">
        <v>3.782</v>
      </c>
      <c r="C763" s="118">
        <v>3.6739999999999999</v>
      </c>
    </row>
    <row r="764" spans="1:3" ht="15" x14ac:dyDescent="0.25">
      <c r="A764" s="117">
        <v>39065</v>
      </c>
      <c r="B764" s="118">
        <v>3.794</v>
      </c>
      <c r="C764" s="118">
        <v>3.6789999999999998</v>
      </c>
    </row>
    <row r="765" spans="1:3" ht="15" x14ac:dyDescent="0.25">
      <c r="A765" s="117">
        <v>39066</v>
      </c>
      <c r="B765" s="118">
        <v>3.798</v>
      </c>
      <c r="C765" s="118">
        <v>3.6859999999999999</v>
      </c>
    </row>
    <row r="766" spans="1:3" ht="15" x14ac:dyDescent="0.25">
      <c r="A766" s="117">
        <v>39069</v>
      </c>
      <c r="B766" s="118">
        <v>3.798</v>
      </c>
      <c r="C766" s="118">
        <v>3.6989999999999998</v>
      </c>
    </row>
    <row r="767" spans="1:3" ht="15" x14ac:dyDescent="0.25">
      <c r="A767" s="117">
        <v>39070</v>
      </c>
      <c r="B767" s="118">
        <v>3.8069999999999999</v>
      </c>
      <c r="C767" s="118">
        <v>3.7040000000000002</v>
      </c>
    </row>
    <row r="768" spans="1:3" ht="15" x14ac:dyDescent="0.25">
      <c r="A768" s="117">
        <v>39071</v>
      </c>
      <c r="B768" s="118">
        <v>3.8140000000000001</v>
      </c>
      <c r="C768" s="118">
        <v>3.7069999999999999</v>
      </c>
    </row>
    <row r="769" spans="1:3" ht="15" x14ac:dyDescent="0.25">
      <c r="A769" s="117">
        <v>39072</v>
      </c>
      <c r="B769" s="118">
        <v>3.8260000000000001</v>
      </c>
      <c r="C769" s="118">
        <v>3.714</v>
      </c>
    </row>
    <row r="770" spans="1:3" ht="15" x14ac:dyDescent="0.25">
      <c r="A770" s="117">
        <v>39073</v>
      </c>
      <c r="B770" s="118">
        <v>3.831</v>
      </c>
      <c r="C770" s="118">
        <v>3.7160000000000002</v>
      </c>
    </row>
    <row r="771" spans="1:3" ht="15" x14ac:dyDescent="0.25">
      <c r="A771" s="117">
        <v>39078</v>
      </c>
      <c r="B771" s="118">
        <v>3.835</v>
      </c>
      <c r="C771" s="118">
        <v>3.722</v>
      </c>
    </row>
    <row r="772" spans="1:3" ht="15" x14ac:dyDescent="0.25">
      <c r="A772" s="117">
        <v>39079</v>
      </c>
      <c r="B772" s="118">
        <v>3.851</v>
      </c>
      <c r="C772" s="118">
        <v>3.7229999999999999</v>
      </c>
    </row>
    <row r="773" spans="1:3" ht="15" x14ac:dyDescent="0.25">
      <c r="A773" s="117">
        <v>39080</v>
      </c>
      <c r="B773" s="118">
        <v>3.8530000000000002</v>
      </c>
      <c r="C773" s="118">
        <v>3.7250000000000001</v>
      </c>
    </row>
    <row r="774" spans="1:3" ht="15" x14ac:dyDescent="0.25">
      <c r="A774" s="117">
        <v>39084</v>
      </c>
      <c r="B774" s="118">
        <v>3.8570000000000002</v>
      </c>
      <c r="C774" s="118">
        <v>3.7250000000000001</v>
      </c>
    </row>
    <row r="775" spans="1:3" ht="15" x14ac:dyDescent="0.25">
      <c r="A775" s="117">
        <v>39085</v>
      </c>
      <c r="B775" s="118">
        <v>3.86</v>
      </c>
      <c r="C775" s="118">
        <v>3.726</v>
      </c>
    </row>
    <row r="776" spans="1:3" ht="15" x14ac:dyDescent="0.25">
      <c r="A776" s="117">
        <v>39086</v>
      </c>
      <c r="B776" s="118">
        <v>3.8650000000000002</v>
      </c>
      <c r="C776" s="118">
        <v>3.734</v>
      </c>
    </row>
    <row r="777" spans="1:3" ht="15" x14ac:dyDescent="0.25">
      <c r="A777" s="117">
        <v>39087</v>
      </c>
      <c r="B777" s="118">
        <v>3.8639999999999999</v>
      </c>
      <c r="C777" s="118">
        <v>3.7349999999999999</v>
      </c>
    </row>
    <row r="778" spans="1:3" ht="15" x14ac:dyDescent="0.25">
      <c r="A778" s="117">
        <v>39090</v>
      </c>
      <c r="B778" s="118">
        <v>3.8740000000000001</v>
      </c>
      <c r="C778" s="118">
        <v>3.738</v>
      </c>
    </row>
    <row r="779" spans="1:3" ht="15" x14ac:dyDescent="0.25">
      <c r="A779" s="117">
        <v>39091</v>
      </c>
      <c r="B779" s="118">
        <v>3.8780000000000001</v>
      </c>
      <c r="C779" s="118">
        <v>3.742</v>
      </c>
    </row>
    <row r="780" spans="1:3" ht="15" x14ac:dyDescent="0.25">
      <c r="A780" s="117">
        <v>39092</v>
      </c>
      <c r="B780" s="118">
        <v>3.8849999999999998</v>
      </c>
      <c r="C780" s="118">
        <v>3.7450000000000001</v>
      </c>
    </row>
    <row r="781" spans="1:3" ht="15" x14ac:dyDescent="0.25">
      <c r="A781" s="117">
        <v>39093</v>
      </c>
      <c r="B781" s="118">
        <v>3.9039999999999999</v>
      </c>
      <c r="C781" s="118">
        <v>3.7570000000000001</v>
      </c>
    </row>
    <row r="782" spans="1:3" ht="15" x14ac:dyDescent="0.25">
      <c r="A782" s="117">
        <v>39094</v>
      </c>
      <c r="B782" s="118">
        <v>3.8759999999999999</v>
      </c>
      <c r="C782" s="118">
        <v>3.7450000000000001</v>
      </c>
    </row>
    <row r="783" spans="1:3" ht="15" x14ac:dyDescent="0.25">
      <c r="A783" s="117">
        <v>39097</v>
      </c>
      <c r="B783" s="118">
        <v>3.88</v>
      </c>
      <c r="C783" s="118">
        <v>3.746</v>
      </c>
    </row>
    <row r="784" spans="1:3" ht="15" x14ac:dyDescent="0.25">
      <c r="A784" s="117">
        <v>39098</v>
      </c>
      <c r="B784" s="118">
        <v>3.883</v>
      </c>
      <c r="C784" s="118">
        <v>3.746</v>
      </c>
    </row>
    <row r="785" spans="1:3" ht="15" x14ac:dyDescent="0.25">
      <c r="A785" s="117">
        <v>39099</v>
      </c>
      <c r="B785" s="118">
        <v>3.883</v>
      </c>
      <c r="C785" s="118">
        <v>3.7469999999999999</v>
      </c>
    </row>
    <row r="786" spans="1:3" ht="15" x14ac:dyDescent="0.25">
      <c r="A786" s="117">
        <v>39100</v>
      </c>
      <c r="B786" s="118">
        <v>3.8879999999999999</v>
      </c>
      <c r="C786" s="118">
        <v>3.754</v>
      </c>
    </row>
    <row r="787" spans="1:3" ht="15" x14ac:dyDescent="0.25">
      <c r="A787" s="117">
        <v>39101</v>
      </c>
      <c r="B787" s="118">
        <v>3.8879999999999999</v>
      </c>
      <c r="C787" s="118">
        <v>3.754</v>
      </c>
    </row>
    <row r="788" spans="1:3" ht="15" x14ac:dyDescent="0.25">
      <c r="A788" s="117">
        <v>39104</v>
      </c>
      <c r="B788" s="118">
        <v>3.8929999999999998</v>
      </c>
      <c r="C788" s="118">
        <v>3.7549999999999999</v>
      </c>
    </row>
    <row r="789" spans="1:3" ht="15" x14ac:dyDescent="0.25">
      <c r="A789" s="117">
        <v>39105</v>
      </c>
      <c r="B789" s="118">
        <v>3.8959999999999999</v>
      </c>
      <c r="C789" s="118">
        <v>3.7570000000000001</v>
      </c>
    </row>
    <row r="790" spans="1:3" ht="15" x14ac:dyDescent="0.25">
      <c r="A790" s="117">
        <v>39106</v>
      </c>
      <c r="B790" s="118">
        <v>3.9060000000000001</v>
      </c>
      <c r="C790" s="118">
        <v>3.7559999999999998</v>
      </c>
    </row>
    <row r="791" spans="1:3" ht="15" x14ac:dyDescent="0.25">
      <c r="A791" s="117">
        <v>39107</v>
      </c>
      <c r="B791" s="118">
        <v>3.9140000000000001</v>
      </c>
      <c r="C791" s="118">
        <v>3.7690000000000001</v>
      </c>
    </row>
    <row r="792" spans="1:3" ht="15" x14ac:dyDescent="0.25">
      <c r="A792" s="117">
        <v>39108</v>
      </c>
      <c r="B792" s="118">
        <v>3.9159999999999999</v>
      </c>
      <c r="C792" s="118">
        <v>3.7719999999999998</v>
      </c>
    </row>
    <row r="793" spans="1:3" ht="15" x14ac:dyDescent="0.25">
      <c r="A793" s="117">
        <v>39111</v>
      </c>
      <c r="B793" s="118">
        <v>3.92</v>
      </c>
      <c r="C793" s="118">
        <v>3.7749999999999999</v>
      </c>
    </row>
    <row r="794" spans="1:3" ht="15" x14ac:dyDescent="0.25">
      <c r="A794" s="117">
        <v>39112</v>
      </c>
      <c r="B794" s="118">
        <v>3.9209999999999998</v>
      </c>
      <c r="C794" s="118">
        <v>3.7810000000000001</v>
      </c>
    </row>
    <row r="795" spans="1:3" ht="15" x14ac:dyDescent="0.25">
      <c r="A795" s="117">
        <v>39113</v>
      </c>
      <c r="B795" s="118">
        <v>3.9220000000000002</v>
      </c>
      <c r="C795" s="118">
        <v>3.782</v>
      </c>
    </row>
    <row r="796" spans="1:3" ht="15" x14ac:dyDescent="0.25">
      <c r="A796" s="117">
        <v>39114</v>
      </c>
      <c r="B796" s="118">
        <v>3.923</v>
      </c>
      <c r="C796" s="118">
        <v>3.7850000000000001</v>
      </c>
    </row>
    <row r="797" spans="1:3" ht="15" x14ac:dyDescent="0.25">
      <c r="A797" s="117">
        <v>39115</v>
      </c>
      <c r="B797" s="118">
        <v>3.9239999999999999</v>
      </c>
      <c r="C797" s="118">
        <v>3.7879999999999998</v>
      </c>
    </row>
    <row r="798" spans="1:3" ht="15" x14ac:dyDescent="0.25">
      <c r="A798" s="117">
        <v>39118</v>
      </c>
      <c r="B798" s="118">
        <v>3.9079999999999999</v>
      </c>
      <c r="C798" s="118">
        <v>3.78</v>
      </c>
    </row>
    <row r="799" spans="1:3" ht="15" x14ac:dyDescent="0.25">
      <c r="A799" s="117">
        <v>39119</v>
      </c>
      <c r="B799" s="118">
        <v>3.9129999999999998</v>
      </c>
      <c r="C799" s="118">
        <v>3.7839999999999998</v>
      </c>
    </row>
    <row r="800" spans="1:3" ht="15" x14ac:dyDescent="0.25">
      <c r="A800" s="117">
        <v>39120</v>
      </c>
      <c r="B800" s="118">
        <v>3.92</v>
      </c>
      <c r="C800" s="118">
        <v>3.786</v>
      </c>
    </row>
    <row r="801" spans="1:3" ht="15" x14ac:dyDescent="0.25">
      <c r="A801" s="117">
        <v>39121</v>
      </c>
      <c r="B801" s="118">
        <v>3.931</v>
      </c>
      <c r="C801" s="118">
        <v>3.8029999999999999</v>
      </c>
    </row>
    <row r="802" spans="1:3" ht="15" x14ac:dyDescent="0.25">
      <c r="A802" s="117">
        <v>39122</v>
      </c>
      <c r="B802" s="118">
        <v>3.9409999999999998</v>
      </c>
      <c r="C802" s="118">
        <v>3.806</v>
      </c>
    </row>
    <row r="803" spans="1:3" ht="15" x14ac:dyDescent="0.25">
      <c r="A803" s="117">
        <v>39125</v>
      </c>
      <c r="B803" s="118">
        <v>3.9369999999999998</v>
      </c>
      <c r="C803" s="118">
        <v>3.8090000000000002</v>
      </c>
    </row>
    <row r="804" spans="1:3" ht="15" x14ac:dyDescent="0.25">
      <c r="A804" s="117">
        <v>39126</v>
      </c>
      <c r="B804" s="118">
        <v>3.9449999999999998</v>
      </c>
      <c r="C804" s="118">
        <v>3.8140000000000001</v>
      </c>
    </row>
    <row r="805" spans="1:3" ht="15" x14ac:dyDescent="0.25">
      <c r="A805" s="117">
        <v>39127</v>
      </c>
      <c r="B805" s="118">
        <v>3.9449999999999998</v>
      </c>
      <c r="C805" s="118">
        <v>3.8149999999999999</v>
      </c>
    </row>
    <row r="806" spans="1:3" ht="15" x14ac:dyDescent="0.25">
      <c r="A806" s="117">
        <v>39128</v>
      </c>
      <c r="B806" s="118">
        <v>3.9460000000000002</v>
      </c>
      <c r="C806" s="118">
        <v>3.8250000000000002</v>
      </c>
    </row>
    <row r="807" spans="1:3" ht="15" x14ac:dyDescent="0.25">
      <c r="A807" s="117">
        <v>39129</v>
      </c>
      <c r="B807" s="118">
        <v>3.9470000000000001</v>
      </c>
      <c r="C807" s="118">
        <v>3.8260000000000001</v>
      </c>
    </row>
    <row r="808" spans="1:3" ht="15" x14ac:dyDescent="0.25">
      <c r="A808" s="117">
        <v>39132</v>
      </c>
      <c r="B808" s="118">
        <v>3.9529999999999998</v>
      </c>
      <c r="C808" s="118">
        <v>3.831</v>
      </c>
    </row>
    <row r="809" spans="1:3" ht="15" x14ac:dyDescent="0.25">
      <c r="A809" s="117">
        <v>39133</v>
      </c>
      <c r="B809" s="118">
        <v>3.9569999999999999</v>
      </c>
      <c r="C809" s="118">
        <v>3.8330000000000002</v>
      </c>
    </row>
    <row r="810" spans="1:3" ht="15" x14ac:dyDescent="0.25">
      <c r="A810" s="117">
        <v>39134</v>
      </c>
      <c r="B810" s="118">
        <v>3.9609999999999999</v>
      </c>
      <c r="C810" s="118">
        <v>3.835</v>
      </c>
    </row>
    <row r="811" spans="1:3" ht="15" x14ac:dyDescent="0.25">
      <c r="A811" s="117">
        <v>39135</v>
      </c>
      <c r="B811" s="118">
        <v>3.9710000000000001</v>
      </c>
      <c r="C811" s="118">
        <v>3.843</v>
      </c>
    </row>
    <row r="812" spans="1:3" ht="15" x14ac:dyDescent="0.25">
      <c r="A812" s="117">
        <v>39136</v>
      </c>
      <c r="B812" s="118">
        <v>3.9729999999999999</v>
      </c>
      <c r="C812" s="118">
        <v>3.8460000000000001</v>
      </c>
    </row>
    <row r="813" spans="1:3" ht="15" x14ac:dyDescent="0.25">
      <c r="A813" s="117">
        <v>39139</v>
      </c>
      <c r="B813" s="118">
        <v>3.972</v>
      </c>
      <c r="C813" s="118">
        <v>3.8530000000000002</v>
      </c>
    </row>
    <row r="814" spans="1:3" ht="15" x14ac:dyDescent="0.25">
      <c r="A814" s="117">
        <v>39140</v>
      </c>
      <c r="B814" s="118">
        <v>3.9729999999999999</v>
      </c>
      <c r="C814" s="118">
        <v>3.8540000000000001</v>
      </c>
    </row>
    <row r="815" spans="1:3" ht="15" x14ac:dyDescent="0.25">
      <c r="A815" s="117">
        <v>39141</v>
      </c>
      <c r="B815" s="118">
        <v>3.9470000000000001</v>
      </c>
      <c r="C815" s="118">
        <v>3.8479999999999999</v>
      </c>
    </row>
    <row r="816" spans="1:3" ht="15" x14ac:dyDescent="0.25">
      <c r="A816" s="117">
        <v>39142</v>
      </c>
      <c r="B816" s="118">
        <v>3.96</v>
      </c>
      <c r="C816" s="118">
        <v>3.8559999999999999</v>
      </c>
    </row>
    <row r="817" spans="1:3" ht="15" x14ac:dyDescent="0.25">
      <c r="A817" s="117">
        <v>39143</v>
      </c>
      <c r="B817" s="118">
        <v>3.9540000000000002</v>
      </c>
      <c r="C817" s="118">
        <v>3.859</v>
      </c>
    </row>
    <row r="818" spans="1:3" ht="15" x14ac:dyDescent="0.25">
      <c r="A818" s="117">
        <v>39146</v>
      </c>
      <c r="B818" s="118">
        <v>3.923</v>
      </c>
      <c r="C818" s="118">
        <v>3.86</v>
      </c>
    </row>
    <row r="819" spans="1:3" ht="15" x14ac:dyDescent="0.25">
      <c r="A819" s="117">
        <v>39147</v>
      </c>
      <c r="B819" s="118">
        <v>3.952</v>
      </c>
      <c r="C819" s="118">
        <v>3.8660000000000001</v>
      </c>
    </row>
    <row r="820" spans="1:3" ht="15" x14ac:dyDescent="0.25">
      <c r="A820" s="117">
        <v>39148</v>
      </c>
      <c r="B820" s="118">
        <v>3.96</v>
      </c>
      <c r="C820" s="118">
        <v>3.8679999999999999</v>
      </c>
    </row>
    <row r="821" spans="1:3" ht="15" x14ac:dyDescent="0.25">
      <c r="A821" s="117">
        <v>39149</v>
      </c>
      <c r="B821" s="118">
        <v>3.9660000000000002</v>
      </c>
      <c r="C821" s="118">
        <v>3.8780000000000001</v>
      </c>
    </row>
    <row r="822" spans="1:3" ht="15" x14ac:dyDescent="0.25">
      <c r="A822" s="117">
        <v>39150</v>
      </c>
      <c r="B822" s="118">
        <v>3.9860000000000002</v>
      </c>
      <c r="C822" s="118">
        <v>3.8849999999999998</v>
      </c>
    </row>
    <row r="823" spans="1:3" ht="15" x14ac:dyDescent="0.25">
      <c r="A823" s="117">
        <v>39153</v>
      </c>
      <c r="B823" s="118">
        <v>4.0030000000000001</v>
      </c>
      <c r="C823" s="118">
        <v>3.8889999999999998</v>
      </c>
    </row>
    <row r="824" spans="1:3" ht="15" x14ac:dyDescent="0.25">
      <c r="A824" s="117">
        <v>39154</v>
      </c>
      <c r="B824" s="118">
        <v>4.0010000000000003</v>
      </c>
      <c r="C824" s="118">
        <v>3.8889999999999998</v>
      </c>
    </row>
    <row r="825" spans="1:3" ht="15" x14ac:dyDescent="0.25">
      <c r="A825" s="117">
        <v>39155</v>
      </c>
      <c r="B825" s="118">
        <v>3.992</v>
      </c>
      <c r="C825" s="118">
        <v>3.8929999999999998</v>
      </c>
    </row>
    <row r="826" spans="1:3" ht="15" x14ac:dyDescent="0.25">
      <c r="A826" s="117">
        <v>39156</v>
      </c>
      <c r="B826" s="118">
        <v>4.0030000000000001</v>
      </c>
      <c r="C826" s="118">
        <v>3.8959999999999999</v>
      </c>
    </row>
    <row r="827" spans="1:3" ht="15" x14ac:dyDescent="0.25">
      <c r="A827" s="117">
        <v>39157</v>
      </c>
      <c r="B827" s="118">
        <v>4.0039999999999996</v>
      </c>
      <c r="C827" s="118">
        <v>3.8959999999999999</v>
      </c>
    </row>
    <row r="828" spans="1:3" ht="15" x14ac:dyDescent="0.25">
      <c r="A828" s="117">
        <v>39160</v>
      </c>
      <c r="B828" s="118">
        <v>4.0090000000000003</v>
      </c>
      <c r="C828" s="118">
        <v>3.8919999999999999</v>
      </c>
    </row>
    <row r="829" spans="1:3" ht="15" x14ac:dyDescent="0.25">
      <c r="A829" s="117">
        <v>39161</v>
      </c>
      <c r="B829" s="118">
        <v>4.0140000000000002</v>
      </c>
      <c r="C829" s="118">
        <v>3.895</v>
      </c>
    </row>
    <row r="830" spans="1:3" ht="15" x14ac:dyDescent="0.25">
      <c r="A830" s="117">
        <v>39162</v>
      </c>
      <c r="B830" s="118">
        <v>4.01</v>
      </c>
      <c r="C830" s="118">
        <v>3.8969999999999998</v>
      </c>
    </row>
    <row r="831" spans="1:3" ht="15" x14ac:dyDescent="0.25">
      <c r="A831" s="117">
        <v>39163</v>
      </c>
      <c r="B831" s="118">
        <v>4.0129999999999999</v>
      </c>
      <c r="C831" s="118">
        <v>3.9020000000000001</v>
      </c>
    </row>
    <row r="832" spans="1:3" ht="15" x14ac:dyDescent="0.25">
      <c r="A832" s="117">
        <v>39164</v>
      </c>
      <c r="B832" s="118">
        <v>4.0140000000000002</v>
      </c>
      <c r="C832" s="118">
        <v>3.9039999999999999</v>
      </c>
    </row>
    <row r="833" spans="1:3" ht="15" x14ac:dyDescent="0.25">
      <c r="A833" s="117">
        <v>39167</v>
      </c>
      <c r="B833" s="118">
        <v>4.0229999999999997</v>
      </c>
      <c r="C833" s="118">
        <v>3.9060000000000001</v>
      </c>
    </row>
    <row r="834" spans="1:3" ht="15" x14ac:dyDescent="0.25">
      <c r="A834" s="117">
        <v>39168</v>
      </c>
      <c r="B834" s="118">
        <v>4.0250000000000004</v>
      </c>
      <c r="C834" s="118">
        <v>3.9089999999999998</v>
      </c>
    </row>
    <row r="835" spans="1:3" ht="15" x14ac:dyDescent="0.25">
      <c r="A835" s="117">
        <v>39169</v>
      </c>
      <c r="B835" s="118">
        <v>4.0279999999999996</v>
      </c>
      <c r="C835" s="118">
        <v>3.9140000000000001</v>
      </c>
    </row>
    <row r="836" spans="1:3" ht="15" x14ac:dyDescent="0.25">
      <c r="A836" s="117">
        <v>39170</v>
      </c>
      <c r="B836" s="118">
        <v>4.0359999999999996</v>
      </c>
      <c r="C836" s="118">
        <v>3.9220000000000002</v>
      </c>
    </row>
    <row r="837" spans="1:3" ht="15" x14ac:dyDescent="0.25">
      <c r="A837" s="117">
        <v>39171</v>
      </c>
      <c r="B837" s="118">
        <v>4.0430000000000001</v>
      </c>
      <c r="C837" s="118">
        <v>3.9239999999999999</v>
      </c>
    </row>
    <row r="838" spans="1:3" ht="15" x14ac:dyDescent="0.25">
      <c r="A838" s="117">
        <v>39174</v>
      </c>
      <c r="B838" s="118">
        <v>4.048</v>
      </c>
      <c r="C838" s="118">
        <v>3.927</v>
      </c>
    </row>
    <row r="839" spans="1:3" ht="15" x14ac:dyDescent="0.25">
      <c r="A839" s="117">
        <v>39175</v>
      </c>
      <c r="B839" s="118">
        <v>4.0579999999999998</v>
      </c>
      <c r="C839" s="118">
        <v>3.9359999999999999</v>
      </c>
    </row>
    <row r="840" spans="1:3" ht="15" x14ac:dyDescent="0.25">
      <c r="A840" s="117">
        <v>39176</v>
      </c>
      <c r="B840" s="118">
        <v>4.069</v>
      </c>
      <c r="C840" s="118">
        <v>3.944</v>
      </c>
    </row>
    <row r="841" spans="1:3" ht="15" x14ac:dyDescent="0.25">
      <c r="A841" s="117">
        <v>39177</v>
      </c>
      <c r="B841" s="118">
        <v>4.0709999999999997</v>
      </c>
      <c r="C841" s="118">
        <v>3.9460000000000002</v>
      </c>
    </row>
    <row r="842" spans="1:3" ht="15" x14ac:dyDescent="0.25">
      <c r="A842" s="117">
        <v>39182</v>
      </c>
      <c r="B842" s="118">
        <v>4.0780000000000003</v>
      </c>
      <c r="C842" s="118">
        <v>3.9550000000000001</v>
      </c>
    </row>
    <row r="843" spans="1:3" ht="15" x14ac:dyDescent="0.25">
      <c r="A843" s="117">
        <v>39183</v>
      </c>
      <c r="B843" s="118">
        <v>4.0839999999999996</v>
      </c>
      <c r="C843" s="118">
        <v>3.9580000000000002</v>
      </c>
    </row>
    <row r="844" spans="1:3" ht="15" x14ac:dyDescent="0.25">
      <c r="A844" s="117">
        <v>39184</v>
      </c>
      <c r="B844" s="118">
        <v>4.0949999999999998</v>
      </c>
      <c r="C844" s="118">
        <v>3.968</v>
      </c>
    </row>
    <row r="845" spans="1:3" ht="15" x14ac:dyDescent="0.25">
      <c r="A845" s="117">
        <v>39185</v>
      </c>
      <c r="B845" s="118">
        <v>4.0970000000000004</v>
      </c>
      <c r="C845" s="118">
        <v>3.97</v>
      </c>
    </row>
    <row r="846" spans="1:3" ht="15" x14ac:dyDescent="0.25">
      <c r="A846" s="117">
        <v>39188</v>
      </c>
      <c r="B846" s="118">
        <v>4.101</v>
      </c>
      <c r="C846" s="118">
        <v>3.9750000000000001</v>
      </c>
    </row>
    <row r="847" spans="1:3" ht="15" x14ac:dyDescent="0.25">
      <c r="A847" s="117">
        <v>39189</v>
      </c>
      <c r="B847" s="118">
        <v>4.1029999999999998</v>
      </c>
      <c r="C847" s="118">
        <v>3.9780000000000002</v>
      </c>
    </row>
    <row r="848" spans="1:3" ht="15" x14ac:dyDescent="0.25">
      <c r="A848" s="117">
        <v>39190</v>
      </c>
      <c r="B848" s="118">
        <v>4.1020000000000003</v>
      </c>
      <c r="C848" s="118">
        <v>3.9790000000000001</v>
      </c>
    </row>
    <row r="849" spans="1:3" ht="15" x14ac:dyDescent="0.25">
      <c r="A849" s="117">
        <v>39191</v>
      </c>
      <c r="B849" s="118">
        <v>4.1070000000000002</v>
      </c>
      <c r="C849" s="118">
        <v>3.9849999999999999</v>
      </c>
    </row>
    <row r="850" spans="1:3" ht="15" x14ac:dyDescent="0.25">
      <c r="A850" s="117">
        <v>39192</v>
      </c>
      <c r="B850" s="118">
        <v>4.1079999999999997</v>
      </c>
      <c r="C850" s="118">
        <v>3.988</v>
      </c>
    </row>
    <row r="851" spans="1:3" ht="15" x14ac:dyDescent="0.25">
      <c r="A851" s="117">
        <v>39195</v>
      </c>
      <c r="B851" s="118">
        <v>4.1120000000000001</v>
      </c>
      <c r="C851" s="118">
        <v>3.992</v>
      </c>
    </row>
    <row r="852" spans="1:3" ht="15" x14ac:dyDescent="0.25">
      <c r="A852" s="117">
        <v>39196</v>
      </c>
      <c r="B852" s="118">
        <v>4.1120000000000001</v>
      </c>
      <c r="C852" s="118">
        <v>3.9950000000000001</v>
      </c>
    </row>
    <row r="853" spans="1:3" ht="15" x14ac:dyDescent="0.25">
      <c r="A853" s="117">
        <v>39197</v>
      </c>
      <c r="B853" s="118">
        <v>4.1150000000000002</v>
      </c>
      <c r="C853" s="118">
        <v>3.9990000000000001</v>
      </c>
    </row>
    <row r="854" spans="1:3" ht="15" x14ac:dyDescent="0.25">
      <c r="A854" s="117">
        <v>39198</v>
      </c>
      <c r="B854" s="118">
        <v>4.1230000000000002</v>
      </c>
      <c r="C854" s="118">
        <v>4.0049999999999999</v>
      </c>
    </row>
    <row r="855" spans="1:3" ht="15" x14ac:dyDescent="0.25">
      <c r="A855" s="117">
        <v>39199</v>
      </c>
      <c r="B855" s="118">
        <v>4.1319999999999997</v>
      </c>
      <c r="C855" s="118">
        <v>4.0129999999999999</v>
      </c>
    </row>
    <row r="856" spans="1:3" ht="15" x14ac:dyDescent="0.25">
      <c r="A856" s="117">
        <v>39202</v>
      </c>
      <c r="B856" s="118">
        <v>4.1349999999999998</v>
      </c>
      <c r="C856" s="118">
        <v>4.0170000000000003</v>
      </c>
    </row>
    <row r="857" spans="1:3" ht="15" x14ac:dyDescent="0.25">
      <c r="A857" s="117">
        <v>39204</v>
      </c>
      <c r="B857" s="118">
        <v>4.1429999999999998</v>
      </c>
      <c r="C857" s="118">
        <v>4.0229999999999997</v>
      </c>
    </row>
    <row r="858" spans="1:3" ht="15" x14ac:dyDescent="0.25">
      <c r="A858" s="117">
        <v>39205</v>
      </c>
      <c r="B858" s="118">
        <v>4.1529999999999996</v>
      </c>
      <c r="C858" s="118">
        <v>4.0339999999999998</v>
      </c>
    </row>
    <row r="859" spans="1:3" ht="15" x14ac:dyDescent="0.25">
      <c r="A859" s="117">
        <v>39206</v>
      </c>
      <c r="B859" s="118">
        <v>4.1539999999999999</v>
      </c>
      <c r="C859" s="118">
        <v>4.0359999999999996</v>
      </c>
    </row>
    <row r="860" spans="1:3" ht="15" x14ac:dyDescent="0.25">
      <c r="A860" s="117">
        <v>39209</v>
      </c>
      <c r="B860" s="118">
        <v>4.1589999999999998</v>
      </c>
      <c r="C860" s="118">
        <v>4.0380000000000003</v>
      </c>
    </row>
    <row r="861" spans="1:3" ht="15" x14ac:dyDescent="0.25">
      <c r="A861" s="117">
        <v>39210</v>
      </c>
      <c r="B861" s="118">
        <v>4.157</v>
      </c>
      <c r="C861" s="118">
        <v>4.0430000000000001</v>
      </c>
    </row>
    <row r="862" spans="1:3" ht="15" x14ac:dyDescent="0.25">
      <c r="A862" s="117">
        <v>39211</v>
      </c>
      <c r="B862" s="118">
        <v>4.1609999999999996</v>
      </c>
      <c r="C862" s="118">
        <v>4.0460000000000003</v>
      </c>
    </row>
    <row r="863" spans="1:3" ht="15" x14ac:dyDescent="0.25">
      <c r="A863" s="117">
        <v>39212</v>
      </c>
      <c r="B863" s="118">
        <v>4.1660000000000004</v>
      </c>
      <c r="C863" s="118">
        <v>4.0549999999999997</v>
      </c>
    </row>
    <row r="864" spans="1:3" ht="15" x14ac:dyDescent="0.25">
      <c r="A864" s="117">
        <v>39213</v>
      </c>
      <c r="B864" s="118">
        <v>4.16</v>
      </c>
      <c r="C864" s="118">
        <v>4.0609999999999999</v>
      </c>
    </row>
    <row r="865" spans="1:3" ht="15" x14ac:dyDescent="0.25">
      <c r="A865" s="117">
        <v>39216</v>
      </c>
      <c r="B865" s="118">
        <v>4.1719999999999997</v>
      </c>
      <c r="C865" s="118">
        <v>4.0629999999999997</v>
      </c>
    </row>
    <row r="866" spans="1:3" ht="15" x14ac:dyDescent="0.25">
      <c r="A866" s="117">
        <v>39217</v>
      </c>
      <c r="B866" s="118">
        <v>4.18</v>
      </c>
      <c r="C866" s="118">
        <v>4.0659999999999998</v>
      </c>
    </row>
    <row r="867" spans="1:3" ht="15" x14ac:dyDescent="0.25">
      <c r="A867" s="117">
        <v>39218</v>
      </c>
      <c r="B867" s="118">
        <v>4.1920000000000002</v>
      </c>
      <c r="C867" s="118">
        <v>4.0670000000000002</v>
      </c>
    </row>
    <row r="868" spans="1:3" ht="15" x14ac:dyDescent="0.25">
      <c r="A868" s="117">
        <v>39219</v>
      </c>
      <c r="B868" s="118">
        <v>4.21</v>
      </c>
      <c r="C868" s="118">
        <v>4.0730000000000004</v>
      </c>
    </row>
    <row r="869" spans="1:3" ht="15" x14ac:dyDescent="0.25">
      <c r="A869" s="117">
        <v>39220</v>
      </c>
      <c r="B869" s="118">
        <v>4.2130000000000001</v>
      </c>
      <c r="C869" s="118">
        <v>4.077</v>
      </c>
    </row>
    <row r="870" spans="1:3" ht="15" x14ac:dyDescent="0.25">
      <c r="A870" s="117">
        <v>39223</v>
      </c>
      <c r="B870" s="118">
        <v>4.2140000000000004</v>
      </c>
      <c r="C870" s="118">
        <v>4.0780000000000003</v>
      </c>
    </row>
    <row r="871" spans="1:3" ht="15" x14ac:dyDescent="0.25">
      <c r="A871" s="117">
        <v>39224</v>
      </c>
      <c r="B871" s="118">
        <v>4.218</v>
      </c>
      <c r="C871" s="118">
        <v>4.08</v>
      </c>
    </row>
    <row r="872" spans="1:3" ht="15" x14ac:dyDescent="0.25">
      <c r="A872" s="117">
        <v>39225</v>
      </c>
      <c r="B872" s="118">
        <v>4.2279999999999998</v>
      </c>
      <c r="C872" s="118">
        <v>4.0860000000000003</v>
      </c>
    </row>
    <row r="873" spans="1:3" ht="15" x14ac:dyDescent="0.25">
      <c r="A873" s="117">
        <v>39226</v>
      </c>
      <c r="B873" s="118">
        <v>4.2279999999999998</v>
      </c>
      <c r="C873" s="118">
        <v>4.0949999999999998</v>
      </c>
    </row>
    <row r="874" spans="1:3" ht="15" x14ac:dyDescent="0.25">
      <c r="A874" s="117">
        <v>39227</v>
      </c>
      <c r="B874" s="118">
        <v>4.2329999999999997</v>
      </c>
      <c r="C874" s="118">
        <v>4.0979999999999999</v>
      </c>
    </row>
    <row r="875" spans="1:3" ht="15" x14ac:dyDescent="0.25">
      <c r="A875" s="117">
        <v>39230</v>
      </c>
      <c r="B875" s="118">
        <v>4.24</v>
      </c>
      <c r="C875" s="118">
        <v>4.1070000000000002</v>
      </c>
    </row>
    <row r="876" spans="1:3" ht="15" x14ac:dyDescent="0.25">
      <c r="A876" s="117">
        <v>39231</v>
      </c>
      <c r="B876" s="118">
        <v>4.2439999999999998</v>
      </c>
      <c r="C876" s="118">
        <v>4.109</v>
      </c>
    </row>
    <row r="877" spans="1:3" ht="15" x14ac:dyDescent="0.25">
      <c r="A877" s="117">
        <v>39232</v>
      </c>
      <c r="B877" s="118">
        <v>4.2450000000000001</v>
      </c>
      <c r="C877" s="118">
        <v>4.1130000000000004</v>
      </c>
    </row>
    <row r="878" spans="1:3" ht="15" x14ac:dyDescent="0.25">
      <c r="A878" s="117">
        <v>39233</v>
      </c>
      <c r="B878" s="118">
        <v>4.2549999999999999</v>
      </c>
      <c r="C878" s="118">
        <v>4.1219999999999999</v>
      </c>
    </row>
    <row r="879" spans="1:3" ht="15" x14ac:dyDescent="0.25">
      <c r="A879" s="117">
        <v>39234</v>
      </c>
      <c r="B879" s="118">
        <v>4.258</v>
      </c>
      <c r="C879" s="118">
        <v>4.1239999999999997</v>
      </c>
    </row>
    <row r="880" spans="1:3" ht="15" x14ac:dyDescent="0.25">
      <c r="A880" s="117">
        <v>39237</v>
      </c>
      <c r="B880" s="118">
        <v>4.2590000000000003</v>
      </c>
      <c r="C880" s="118">
        <v>4.125</v>
      </c>
    </row>
    <row r="881" spans="1:3" ht="15" x14ac:dyDescent="0.25">
      <c r="A881" s="117">
        <v>39238</v>
      </c>
      <c r="B881" s="118">
        <v>4.26</v>
      </c>
      <c r="C881" s="118">
        <v>4.1260000000000003</v>
      </c>
    </row>
    <row r="882" spans="1:3" ht="15" x14ac:dyDescent="0.25">
      <c r="A882" s="117">
        <v>39239</v>
      </c>
      <c r="B882" s="118">
        <v>4.2640000000000002</v>
      </c>
      <c r="C882" s="118">
        <v>4.1260000000000003</v>
      </c>
    </row>
    <row r="883" spans="1:3" ht="15" x14ac:dyDescent="0.25">
      <c r="A883" s="117">
        <v>39240</v>
      </c>
      <c r="B883" s="118">
        <v>4.2709999999999999</v>
      </c>
      <c r="C883" s="118">
        <v>4.1349999999999998</v>
      </c>
    </row>
    <row r="884" spans="1:3" ht="15" x14ac:dyDescent="0.25">
      <c r="A884" s="117">
        <v>39241</v>
      </c>
      <c r="B884" s="118">
        <v>4.2690000000000001</v>
      </c>
      <c r="C884" s="118">
        <v>4.1379999999999999</v>
      </c>
    </row>
    <row r="885" spans="1:3" ht="15" x14ac:dyDescent="0.25">
      <c r="A885" s="117">
        <v>39244</v>
      </c>
      <c r="B885" s="118">
        <v>4.2699999999999996</v>
      </c>
      <c r="C885" s="118">
        <v>4.1399999999999997</v>
      </c>
    </row>
    <row r="886" spans="1:3" ht="15" x14ac:dyDescent="0.25">
      <c r="A886" s="117">
        <v>39245</v>
      </c>
      <c r="B886" s="118">
        <v>4.2709999999999999</v>
      </c>
      <c r="C886" s="118">
        <v>4.1420000000000003</v>
      </c>
    </row>
    <row r="887" spans="1:3" ht="15" x14ac:dyDescent="0.25">
      <c r="A887" s="117">
        <v>39246</v>
      </c>
      <c r="B887" s="118">
        <v>4.2839999999999998</v>
      </c>
      <c r="C887" s="118">
        <v>4.1449999999999996</v>
      </c>
    </row>
    <row r="888" spans="1:3" ht="15" x14ac:dyDescent="0.25">
      <c r="A888" s="117">
        <v>39247</v>
      </c>
      <c r="B888" s="118">
        <v>4.2830000000000004</v>
      </c>
      <c r="C888" s="118">
        <v>4.1470000000000002</v>
      </c>
    </row>
    <row r="889" spans="1:3" ht="15" x14ac:dyDescent="0.25">
      <c r="A889" s="117">
        <v>39248</v>
      </c>
      <c r="B889" s="118">
        <v>4.2839999999999998</v>
      </c>
      <c r="C889" s="118">
        <v>4.1479999999999997</v>
      </c>
    </row>
    <row r="890" spans="1:3" ht="15" x14ac:dyDescent="0.25">
      <c r="A890" s="117">
        <v>39251</v>
      </c>
      <c r="B890" s="118">
        <v>4.2839999999999998</v>
      </c>
      <c r="C890" s="118">
        <v>4.1479999999999997</v>
      </c>
    </row>
    <row r="891" spans="1:3" ht="15" x14ac:dyDescent="0.25">
      <c r="A891" s="117">
        <v>39252</v>
      </c>
      <c r="B891" s="118">
        <v>4.2880000000000003</v>
      </c>
      <c r="C891" s="118">
        <v>4.1529999999999996</v>
      </c>
    </row>
    <row r="892" spans="1:3" ht="15" x14ac:dyDescent="0.25">
      <c r="A892" s="117">
        <v>39253</v>
      </c>
      <c r="B892" s="118">
        <v>4.2809999999999997</v>
      </c>
      <c r="C892" s="118">
        <v>4.1550000000000002</v>
      </c>
    </row>
    <row r="893" spans="1:3" ht="15" x14ac:dyDescent="0.25">
      <c r="A893" s="117">
        <v>39254</v>
      </c>
      <c r="B893" s="118">
        <v>4.3010000000000002</v>
      </c>
      <c r="C893" s="118">
        <v>4.1589999999999998</v>
      </c>
    </row>
    <row r="894" spans="1:3" ht="15" x14ac:dyDescent="0.25">
      <c r="A894" s="117">
        <v>39255</v>
      </c>
      <c r="B894" s="118">
        <v>4.298</v>
      </c>
      <c r="C894" s="118">
        <v>4.16</v>
      </c>
    </row>
    <row r="895" spans="1:3" ht="15" x14ac:dyDescent="0.25">
      <c r="A895" s="117">
        <v>39258</v>
      </c>
      <c r="B895" s="118">
        <v>4.2939999999999996</v>
      </c>
      <c r="C895" s="118">
        <v>4.1589999999999998</v>
      </c>
    </row>
    <row r="896" spans="1:3" ht="15" x14ac:dyDescent="0.25">
      <c r="A896" s="117">
        <v>39259</v>
      </c>
      <c r="B896" s="118">
        <v>4.2949999999999999</v>
      </c>
      <c r="C896" s="118">
        <v>4.1619999999999999</v>
      </c>
    </row>
    <row r="897" spans="1:3" ht="15" x14ac:dyDescent="0.25">
      <c r="A897" s="117">
        <v>39260</v>
      </c>
      <c r="B897" s="118">
        <v>4.3</v>
      </c>
      <c r="C897" s="118">
        <v>4.1639999999999997</v>
      </c>
    </row>
    <row r="898" spans="1:3" ht="15" x14ac:dyDescent="0.25">
      <c r="A898" s="117">
        <v>39261</v>
      </c>
      <c r="B898" s="118">
        <v>4.3129999999999997</v>
      </c>
      <c r="C898" s="118">
        <v>4.1719999999999997</v>
      </c>
    </row>
    <row r="899" spans="1:3" ht="15" x14ac:dyDescent="0.25">
      <c r="A899" s="117">
        <v>39262</v>
      </c>
      <c r="B899" s="118">
        <v>4.3150000000000004</v>
      </c>
      <c r="C899" s="118">
        <v>4.1749999999999998</v>
      </c>
    </row>
    <row r="900" spans="1:3" ht="15" x14ac:dyDescent="0.25">
      <c r="A900" s="117">
        <v>39265</v>
      </c>
      <c r="B900" s="118">
        <v>4.3159999999999998</v>
      </c>
      <c r="C900" s="118">
        <v>4.1760000000000002</v>
      </c>
    </row>
    <row r="901" spans="1:3" ht="15" x14ac:dyDescent="0.25">
      <c r="A901" s="117">
        <v>39266</v>
      </c>
      <c r="B901" s="118">
        <v>4.3209999999999997</v>
      </c>
      <c r="C901" s="118">
        <v>4.1820000000000004</v>
      </c>
    </row>
    <row r="902" spans="1:3" ht="15" x14ac:dyDescent="0.25">
      <c r="A902" s="117">
        <v>39267</v>
      </c>
      <c r="B902" s="118">
        <v>4.3259999999999996</v>
      </c>
      <c r="C902" s="118">
        <v>4.1829999999999998</v>
      </c>
    </row>
    <row r="903" spans="1:3" ht="15" x14ac:dyDescent="0.25">
      <c r="A903" s="117">
        <v>39268</v>
      </c>
      <c r="B903" s="118">
        <v>4.3369999999999997</v>
      </c>
      <c r="C903" s="118">
        <v>4.1900000000000004</v>
      </c>
    </row>
    <row r="904" spans="1:3" ht="15" x14ac:dyDescent="0.25">
      <c r="A904" s="117">
        <v>39269</v>
      </c>
      <c r="B904" s="118">
        <v>4.3470000000000004</v>
      </c>
      <c r="C904" s="118">
        <v>4.1959999999999997</v>
      </c>
    </row>
    <row r="905" spans="1:3" ht="15" x14ac:dyDescent="0.25">
      <c r="A905" s="117">
        <v>39272</v>
      </c>
      <c r="B905" s="118">
        <v>4.3479999999999999</v>
      </c>
      <c r="C905" s="118">
        <v>4.1970000000000001</v>
      </c>
    </row>
    <row r="906" spans="1:3" ht="15" x14ac:dyDescent="0.25">
      <c r="A906" s="117">
        <v>39273</v>
      </c>
      <c r="B906" s="118">
        <v>4.3499999999999996</v>
      </c>
      <c r="C906" s="118">
        <v>4.1970000000000001</v>
      </c>
    </row>
    <row r="907" spans="1:3" ht="15" x14ac:dyDescent="0.25">
      <c r="A907" s="117">
        <v>39274</v>
      </c>
      <c r="B907" s="118">
        <v>4.3449999999999998</v>
      </c>
      <c r="C907" s="118">
        <v>4.2009999999999996</v>
      </c>
    </row>
    <row r="908" spans="1:3" ht="15" x14ac:dyDescent="0.25">
      <c r="A908" s="117">
        <v>39275</v>
      </c>
      <c r="B908" s="118">
        <v>4.3559999999999999</v>
      </c>
      <c r="C908" s="118">
        <v>4.2089999999999996</v>
      </c>
    </row>
    <row r="909" spans="1:3" ht="15" x14ac:dyDescent="0.25">
      <c r="A909" s="117">
        <v>39276</v>
      </c>
      <c r="B909" s="118">
        <v>4.3639999999999999</v>
      </c>
      <c r="C909" s="118">
        <v>4.2140000000000004</v>
      </c>
    </row>
    <row r="910" spans="1:3" ht="15" x14ac:dyDescent="0.25">
      <c r="A910" s="117">
        <v>39279</v>
      </c>
      <c r="B910" s="118">
        <v>4.367</v>
      </c>
      <c r="C910" s="118">
        <v>4.2149999999999999</v>
      </c>
    </row>
    <row r="911" spans="1:3" ht="15" x14ac:dyDescent="0.25">
      <c r="A911" s="117">
        <v>39280</v>
      </c>
      <c r="B911" s="118">
        <v>4.3659999999999997</v>
      </c>
      <c r="C911" s="118">
        <v>4.2149999999999999</v>
      </c>
    </row>
    <row r="912" spans="1:3" ht="15" x14ac:dyDescent="0.25">
      <c r="A912" s="117">
        <v>39281</v>
      </c>
      <c r="B912" s="118">
        <v>4.3659999999999997</v>
      </c>
      <c r="C912" s="118">
        <v>4.2210000000000001</v>
      </c>
    </row>
    <row r="913" spans="1:3" ht="15" x14ac:dyDescent="0.25">
      <c r="A913" s="117">
        <v>39282</v>
      </c>
      <c r="B913" s="118">
        <v>4.375</v>
      </c>
      <c r="C913" s="118">
        <v>4.226</v>
      </c>
    </row>
    <row r="914" spans="1:3" ht="15" x14ac:dyDescent="0.25">
      <c r="A914" s="117">
        <v>39283</v>
      </c>
      <c r="B914" s="118">
        <v>4.3769999999999998</v>
      </c>
      <c r="C914" s="118">
        <v>4.2279999999999998</v>
      </c>
    </row>
    <row r="915" spans="1:3" ht="15" x14ac:dyDescent="0.25">
      <c r="A915" s="117">
        <v>39286</v>
      </c>
      <c r="B915" s="118">
        <v>4.3689999999999998</v>
      </c>
      <c r="C915" s="118">
        <v>4.2290000000000001</v>
      </c>
    </row>
    <row r="916" spans="1:3" ht="15" x14ac:dyDescent="0.25">
      <c r="A916" s="117">
        <v>39287</v>
      </c>
      <c r="B916" s="118">
        <v>4.3769999999999998</v>
      </c>
      <c r="C916" s="118">
        <v>4.2350000000000003</v>
      </c>
    </row>
    <row r="917" spans="1:3" ht="15" x14ac:dyDescent="0.25">
      <c r="A917" s="117">
        <v>39288</v>
      </c>
      <c r="B917" s="118">
        <v>4.3760000000000003</v>
      </c>
      <c r="C917" s="118">
        <v>4.2389999999999999</v>
      </c>
    </row>
    <row r="918" spans="1:3" ht="15" x14ac:dyDescent="0.25">
      <c r="A918" s="117">
        <v>39289</v>
      </c>
      <c r="B918" s="118">
        <v>4.3840000000000003</v>
      </c>
      <c r="C918" s="118">
        <v>4.2450000000000001</v>
      </c>
    </row>
    <row r="919" spans="1:3" ht="15" x14ac:dyDescent="0.25">
      <c r="A919" s="117">
        <v>39290</v>
      </c>
      <c r="B919" s="118">
        <v>4.3730000000000002</v>
      </c>
      <c r="C919" s="118">
        <v>4.2460000000000004</v>
      </c>
    </row>
    <row r="920" spans="1:3" ht="15" x14ac:dyDescent="0.25">
      <c r="A920" s="117">
        <v>39293</v>
      </c>
      <c r="B920" s="118">
        <v>4.3659999999999997</v>
      </c>
      <c r="C920" s="118">
        <v>4.2519999999999998</v>
      </c>
    </row>
    <row r="921" spans="1:3" ht="15" x14ac:dyDescent="0.25">
      <c r="A921" s="117">
        <v>39294</v>
      </c>
      <c r="B921" s="118">
        <v>4.3819999999999997</v>
      </c>
      <c r="C921" s="118">
        <v>4.26</v>
      </c>
    </row>
    <row r="922" spans="1:3" ht="15" x14ac:dyDescent="0.25">
      <c r="A922" s="117">
        <v>39295</v>
      </c>
      <c r="B922" s="118">
        <v>4.3710000000000004</v>
      </c>
      <c r="C922" s="118">
        <v>4.2640000000000002</v>
      </c>
    </row>
    <row r="923" spans="1:3" ht="15" x14ac:dyDescent="0.25">
      <c r="A923" s="117">
        <v>39296</v>
      </c>
      <c r="B923" s="118">
        <v>4.3940000000000001</v>
      </c>
      <c r="C923" s="118">
        <v>4.2809999999999997</v>
      </c>
    </row>
    <row r="924" spans="1:3" ht="15" x14ac:dyDescent="0.25">
      <c r="A924" s="117">
        <v>39297</v>
      </c>
      <c r="B924" s="118">
        <v>4.407</v>
      </c>
      <c r="C924" s="118">
        <v>4.2960000000000003</v>
      </c>
    </row>
    <row r="925" spans="1:3" ht="15" x14ac:dyDescent="0.25">
      <c r="A925" s="117">
        <v>39300</v>
      </c>
      <c r="B925" s="118">
        <v>4.4109999999999996</v>
      </c>
      <c r="C925" s="118">
        <v>4.3090000000000002</v>
      </c>
    </row>
    <row r="926" spans="1:3" ht="15" x14ac:dyDescent="0.25">
      <c r="A926" s="117">
        <v>39301</v>
      </c>
      <c r="B926" s="118">
        <v>4.431</v>
      </c>
      <c r="C926" s="118">
        <v>4.3280000000000003</v>
      </c>
    </row>
    <row r="927" spans="1:3" ht="15" x14ac:dyDescent="0.25">
      <c r="A927" s="117">
        <v>39302</v>
      </c>
      <c r="B927" s="118">
        <v>4.444</v>
      </c>
      <c r="C927" s="118">
        <v>4.3520000000000003</v>
      </c>
    </row>
    <row r="928" spans="1:3" ht="15" x14ac:dyDescent="0.25">
      <c r="A928" s="117">
        <v>39303</v>
      </c>
      <c r="B928" s="118">
        <v>4.4770000000000003</v>
      </c>
      <c r="C928" s="118">
        <v>4.399</v>
      </c>
    </row>
    <row r="929" spans="1:3" ht="15" x14ac:dyDescent="0.25">
      <c r="A929" s="117">
        <v>39304</v>
      </c>
      <c r="B929" s="118">
        <v>4.516</v>
      </c>
      <c r="C929" s="118">
        <v>4.4509999999999996</v>
      </c>
    </row>
    <row r="930" spans="1:3" ht="15" x14ac:dyDescent="0.25">
      <c r="A930" s="117">
        <v>39307</v>
      </c>
      <c r="B930" s="118">
        <v>4.5650000000000004</v>
      </c>
      <c r="C930" s="118">
        <v>4.5060000000000002</v>
      </c>
    </row>
    <row r="931" spans="1:3" ht="15" x14ac:dyDescent="0.25">
      <c r="A931" s="117">
        <v>39308</v>
      </c>
      <c r="B931" s="118">
        <v>4.5709999999999997</v>
      </c>
      <c r="C931" s="118">
        <v>4.5190000000000001</v>
      </c>
    </row>
    <row r="932" spans="1:3" ht="15" x14ac:dyDescent="0.25">
      <c r="A932" s="117">
        <v>39309</v>
      </c>
      <c r="B932" s="118">
        <v>4.5739999999999998</v>
      </c>
      <c r="C932" s="118">
        <v>4.5250000000000004</v>
      </c>
    </row>
    <row r="933" spans="1:3" ht="15" x14ac:dyDescent="0.25">
      <c r="A933" s="117">
        <v>39310</v>
      </c>
      <c r="B933" s="118">
        <v>4.6130000000000004</v>
      </c>
      <c r="C933" s="118">
        <v>4.5739999999999998</v>
      </c>
    </row>
    <row r="934" spans="1:3" ht="15" x14ac:dyDescent="0.25">
      <c r="A934" s="117">
        <v>39311</v>
      </c>
      <c r="B934" s="118">
        <v>4.6529999999999996</v>
      </c>
      <c r="C934" s="118">
        <v>4.6449999999999996</v>
      </c>
    </row>
    <row r="935" spans="1:3" ht="15" x14ac:dyDescent="0.25">
      <c r="A935" s="117">
        <v>39314</v>
      </c>
      <c r="B935" s="118">
        <v>4.6669999999999998</v>
      </c>
      <c r="C935" s="118">
        <v>4.6559999999999997</v>
      </c>
    </row>
    <row r="936" spans="1:3" ht="15" x14ac:dyDescent="0.25">
      <c r="A936" s="117">
        <v>39315</v>
      </c>
      <c r="B936" s="118">
        <v>4.67</v>
      </c>
      <c r="C936" s="118">
        <v>4.6639999999999997</v>
      </c>
    </row>
    <row r="937" spans="1:3" ht="15" x14ac:dyDescent="0.25">
      <c r="A937" s="117">
        <v>39316</v>
      </c>
      <c r="B937" s="118">
        <v>4.6929999999999996</v>
      </c>
      <c r="C937" s="118">
        <v>4.6760000000000002</v>
      </c>
    </row>
    <row r="938" spans="1:3" ht="15" x14ac:dyDescent="0.25">
      <c r="A938" s="117">
        <v>39317</v>
      </c>
      <c r="B938" s="118">
        <v>4.7469999999999999</v>
      </c>
      <c r="C938" s="118">
        <v>4.7110000000000003</v>
      </c>
    </row>
    <row r="939" spans="1:3" ht="15" x14ac:dyDescent="0.25">
      <c r="A939" s="117">
        <v>39318</v>
      </c>
      <c r="B939" s="118">
        <v>4.7569999999999997</v>
      </c>
      <c r="C939" s="118">
        <v>4.7210000000000001</v>
      </c>
    </row>
    <row r="940" spans="1:3" ht="15" x14ac:dyDescent="0.25">
      <c r="A940" s="117">
        <v>39321</v>
      </c>
      <c r="B940" s="118">
        <v>4.7450000000000001</v>
      </c>
      <c r="C940" s="118">
        <v>4.7279999999999998</v>
      </c>
    </row>
    <row r="941" spans="1:3" ht="15" x14ac:dyDescent="0.25">
      <c r="A941" s="117">
        <v>39322</v>
      </c>
      <c r="B941" s="118">
        <v>4.7220000000000004</v>
      </c>
      <c r="C941" s="118">
        <v>4.7169999999999996</v>
      </c>
    </row>
    <row r="942" spans="1:3" ht="15" x14ac:dyDescent="0.25">
      <c r="A942" s="117">
        <v>39323</v>
      </c>
      <c r="B942" s="118">
        <v>4.7270000000000003</v>
      </c>
      <c r="C942" s="118">
        <v>4.7220000000000004</v>
      </c>
    </row>
    <row r="943" spans="1:3" ht="15" x14ac:dyDescent="0.25">
      <c r="A943" s="117">
        <v>39324</v>
      </c>
      <c r="B943" s="118">
        <v>4.7380000000000004</v>
      </c>
      <c r="C943" s="118">
        <v>4.7240000000000002</v>
      </c>
    </row>
    <row r="944" spans="1:3" ht="15" x14ac:dyDescent="0.25">
      <c r="A944" s="117">
        <v>39325</v>
      </c>
      <c r="B944" s="118">
        <v>4.7640000000000002</v>
      </c>
      <c r="C944" s="118">
        <v>4.7350000000000003</v>
      </c>
    </row>
    <row r="945" spans="1:3" ht="15" x14ac:dyDescent="0.25">
      <c r="A945" s="117">
        <v>39328</v>
      </c>
      <c r="B945" s="118">
        <v>4.7649999999999997</v>
      </c>
      <c r="C945" s="118">
        <v>4.7409999999999997</v>
      </c>
    </row>
    <row r="946" spans="1:3" ht="15" x14ac:dyDescent="0.25">
      <c r="A946" s="117">
        <v>39329</v>
      </c>
      <c r="B946" s="118">
        <v>4.7770000000000001</v>
      </c>
      <c r="C946" s="118">
        <v>4.7450000000000001</v>
      </c>
    </row>
    <row r="947" spans="1:3" ht="15" x14ac:dyDescent="0.25">
      <c r="A947" s="117">
        <v>39330</v>
      </c>
      <c r="B947" s="118">
        <v>4.7930000000000001</v>
      </c>
      <c r="C947" s="118">
        <v>4.7549999999999999</v>
      </c>
    </row>
    <row r="948" spans="1:3" ht="15" x14ac:dyDescent="0.25">
      <c r="A948" s="117">
        <v>39331</v>
      </c>
      <c r="B948" s="118">
        <v>4.774</v>
      </c>
      <c r="C948" s="118">
        <v>4.7549999999999999</v>
      </c>
    </row>
    <row r="949" spans="1:3" ht="15" x14ac:dyDescent="0.25">
      <c r="A949" s="117">
        <v>39332</v>
      </c>
      <c r="B949" s="118">
        <v>4.7629999999999999</v>
      </c>
      <c r="C949" s="118">
        <v>4.7519999999999998</v>
      </c>
    </row>
    <row r="950" spans="1:3" ht="15" x14ac:dyDescent="0.25">
      <c r="A950" s="117">
        <v>39335</v>
      </c>
      <c r="B950" s="118">
        <v>4.7530000000000001</v>
      </c>
      <c r="C950" s="118">
        <v>4.7480000000000002</v>
      </c>
    </row>
    <row r="951" spans="1:3" ht="15" x14ac:dyDescent="0.25">
      <c r="A951" s="117">
        <v>39336</v>
      </c>
      <c r="B951" s="118">
        <v>4.76</v>
      </c>
      <c r="C951" s="118">
        <v>4.75</v>
      </c>
    </row>
    <row r="952" spans="1:3" ht="15" x14ac:dyDescent="0.25">
      <c r="A952" s="117">
        <v>39337</v>
      </c>
      <c r="B952" s="118">
        <v>4.7619999999999996</v>
      </c>
      <c r="C952" s="118">
        <v>4.75</v>
      </c>
    </row>
    <row r="953" spans="1:3" ht="15" x14ac:dyDescent="0.25">
      <c r="A953" s="117">
        <v>39338</v>
      </c>
      <c r="B953" s="118">
        <v>4.7549999999999999</v>
      </c>
      <c r="C953" s="118">
        <v>4.7300000000000004</v>
      </c>
    </row>
    <row r="954" spans="1:3" ht="15" x14ac:dyDescent="0.25">
      <c r="A954" s="117">
        <v>39339</v>
      </c>
      <c r="B954" s="118">
        <v>4.734</v>
      </c>
      <c r="C954" s="118">
        <v>4.7240000000000002</v>
      </c>
    </row>
    <row r="955" spans="1:3" ht="15" x14ac:dyDescent="0.25">
      <c r="A955" s="117">
        <v>39342</v>
      </c>
      <c r="B955" s="118">
        <v>4.7300000000000004</v>
      </c>
      <c r="C955" s="118">
        <v>4.7290000000000001</v>
      </c>
    </row>
    <row r="956" spans="1:3" ht="15" x14ac:dyDescent="0.25">
      <c r="A956" s="117">
        <v>39343</v>
      </c>
      <c r="B956" s="118">
        <v>4.734</v>
      </c>
      <c r="C956" s="118">
        <v>4.7309999999999999</v>
      </c>
    </row>
    <row r="957" spans="1:3" ht="15" x14ac:dyDescent="0.25">
      <c r="A957" s="117">
        <v>39344</v>
      </c>
      <c r="B957" s="118">
        <v>4.7300000000000004</v>
      </c>
      <c r="C957" s="118">
        <v>4.7229999999999999</v>
      </c>
    </row>
    <row r="958" spans="1:3" ht="15" x14ac:dyDescent="0.25">
      <c r="A958" s="117">
        <v>39345</v>
      </c>
      <c r="B958" s="118">
        <v>4.7220000000000004</v>
      </c>
      <c r="C958" s="118">
        <v>4.726</v>
      </c>
    </row>
    <row r="959" spans="1:3" ht="15" x14ac:dyDescent="0.25">
      <c r="A959" s="117">
        <v>39346</v>
      </c>
      <c r="B959" s="118">
        <v>4.72</v>
      </c>
      <c r="C959" s="118">
        <v>4.7229999999999999</v>
      </c>
    </row>
    <row r="960" spans="1:3" ht="15" x14ac:dyDescent="0.25">
      <c r="A960" s="117">
        <v>39349</v>
      </c>
      <c r="B960" s="118">
        <v>4.7359999999999998</v>
      </c>
      <c r="C960" s="118">
        <v>4.7229999999999999</v>
      </c>
    </row>
    <row r="961" spans="1:3" ht="15" x14ac:dyDescent="0.25">
      <c r="A961" s="117">
        <v>39350</v>
      </c>
      <c r="B961" s="118">
        <v>4.7460000000000004</v>
      </c>
      <c r="C961" s="118">
        <v>4.7249999999999996</v>
      </c>
    </row>
    <row r="962" spans="1:3" ht="15" x14ac:dyDescent="0.25">
      <c r="A962" s="117">
        <v>39351</v>
      </c>
      <c r="B962" s="118">
        <v>4.75</v>
      </c>
      <c r="C962" s="118">
        <v>4.726</v>
      </c>
    </row>
    <row r="963" spans="1:3" ht="15" x14ac:dyDescent="0.25">
      <c r="A963" s="117">
        <v>39352</v>
      </c>
      <c r="B963" s="118">
        <v>4.7640000000000002</v>
      </c>
      <c r="C963" s="118">
        <v>4.7859999999999996</v>
      </c>
    </row>
    <row r="964" spans="1:3" ht="15" x14ac:dyDescent="0.25">
      <c r="A964" s="117">
        <v>39353</v>
      </c>
      <c r="B964" s="118">
        <v>4.7590000000000003</v>
      </c>
      <c r="C964" s="118">
        <v>4.7919999999999998</v>
      </c>
    </row>
    <row r="965" spans="1:3" ht="15" x14ac:dyDescent="0.25">
      <c r="A965" s="117">
        <v>39356</v>
      </c>
      <c r="B965" s="118">
        <v>4.7530000000000001</v>
      </c>
      <c r="C965" s="118">
        <v>4.7910000000000004</v>
      </c>
    </row>
    <row r="966" spans="1:3" ht="15" x14ac:dyDescent="0.25">
      <c r="A966" s="117">
        <v>39357</v>
      </c>
      <c r="B966" s="118">
        <v>4.7530000000000001</v>
      </c>
      <c r="C966" s="118">
        <v>4.7949999999999999</v>
      </c>
    </row>
    <row r="967" spans="1:3" ht="15" x14ac:dyDescent="0.25">
      <c r="A967" s="117">
        <v>39358</v>
      </c>
      <c r="B967" s="118">
        <v>4.7489999999999997</v>
      </c>
      <c r="C967" s="118">
        <v>4.79</v>
      </c>
    </row>
    <row r="968" spans="1:3" ht="15" x14ac:dyDescent="0.25">
      <c r="A968" s="117">
        <v>39359</v>
      </c>
      <c r="B968" s="118">
        <v>4.7359999999999998</v>
      </c>
      <c r="C968" s="118">
        <v>4.7850000000000001</v>
      </c>
    </row>
    <row r="969" spans="1:3" ht="15" x14ac:dyDescent="0.25">
      <c r="A969" s="117">
        <v>39360</v>
      </c>
      <c r="B969" s="118">
        <v>4.7249999999999996</v>
      </c>
      <c r="C969" s="118">
        <v>4.7750000000000004</v>
      </c>
    </row>
    <row r="970" spans="1:3" ht="15" x14ac:dyDescent="0.25">
      <c r="A970" s="117">
        <v>39363</v>
      </c>
      <c r="B970" s="118">
        <v>4.7229999999999999</v>
      </c>
      <c r="C970" s="118">
        <v>4.7670000000000003</v>
      </c>
    </row>
    <row r="971" spans="1:3" ht="15" x14ac:dyDescent="0.25">
      <c r="A971" s="117">
        <v>39364</v>
      </c>
      <c r="B971" s="118">
        <v>4.7160000000000002</v>
      </c>
      <c r="C971" s="118">
        <v>4.7539999999999996</v>
      </c>
    </row>
    <row r="972" spans="1:3" ht="15" x14ac:dyDescent="0.25">
      <c r="A972" s="117">
        <v>39365</v>
      </c>
      <c r="B972" s="118">
        <v>4.7039999999999997</v>
      </c>
      <c r="C972" s="118">
        <v>4.7489999999999997</v>
      </c>
    </row>
    <row r="973" spans="1:3" ht="15" x14ac:dyDescent="0.25">
      <c r="A973" s="117">
        <v>39366</v>
      </c>
      <c r="B973" s="118">
        <v>4.6929999999999996</v>
      </c>
      <c r="C973" s="118">
        <v>4.7320000000000002</v>
      </c>
    </row>
    <row r="974" spans="1:3" ht="15" x14ac:dyDescent="0.25">
      <c r="A974" s="117">
        <v>39367</v>
      </c>
      <c r="B974" s="118">
        <v>4.6529999999999996</v>
      </c>
      <c r="C974" s="118">
        <v>4.6909999999999998</v>
      </c>
    </row>
    <row r="975" spans="1:3" ht="15" x14ac:dyDescent="0.25">
      <c r="A975" s="117">
        <v>39370</v>
      </c>
      <c r="B975" s="118">
        <v>4.6559999999999997</v>
      </c>
      <c r="C975" s="118">
        <v>4.6589999999999998</v>
      </c>
    </row>
    <row r="976" spans="1:3" ht="15" x14ac:dyDescent="0.25">
      <c r="A976" s="117">
        <v>39371</v>
      </c>
      <c r="B976" s="118">
        <v>4.6509999999999998</v>
      </c>
      <c r="C976" s="118">
        <v>4.6550000000000002</v>
      </c>
    </row>
    <row r="977" spans="1:3" ht="15" x14ac:dyDescent="0.25">
      <c r="A977" s="117">
        <v>39372</v>
      </c>
      <c r="B977" s="118">
        <v>4.6550000000000002</v>
      </c>
      <c r="C977" s="118">
        <v>4.6550000000000002</v>
      </c>
    </row>
    <row r="978" spans="1:3" ht="15" x14ac:dyDescent="0.25">
      <c r="A978" s="117">
        <v>39373</v>
      </c>
      <c r="B978" s="118">
        <v>4.6520000000000001</v>
      </c>
      <c r="C978" s="118">
        <v>4.6529999999999996</v>
      </c>
    </row>
    <row r="979" spans="1:3" ht="15" x14ac:dyDescent="0.25">
      <c r="A979" s="117">
        <v>39374</v>
      </c>
      <c r="B979" s="118">
        <v>4.6340000000000003</v>
      </c>
      <c r="C979" s="118">
        <v>4.6369999999999996</v>
      </c>
    </row>
    <row r="980" spans="1:3" ht="15" x14ac:dyDescent="0.25">
      <c r="A980" s="117">
        <v>39377</v>
      </c>
      <c r="B980" s="118">
        <v>4.609</v>
      </c>
      <c r="C980" s="118">
        <v>4.6319999999999997</v>
      </c>
    </row>
    <row r="981" spans="1:3" ht="15" x14ac:dyDescent="0.25">
      <c r="A981" s="117">
        <v>39378</v>
      </c>
      <c r="B981" s="118">
        <v>4.6079999999999997</v>
      </c>
      <c r="C981" s="118">
        <v>4.63</v>
      </c>
    </row>
    <row r="982" spans="1:3" ht="15" x14ac:dyDescent="0.25">
      <c r="A982" s="117">
        <v>39379</v>
      </c>
      <c r="B982" s="118">
        <v>4.5979999999999999</v>
      </c>
      <c r="C982" s="118">
        <v>4.6260000000000003</v>
      </c>
    </row>
    <row r="983" spans="1:3" ht="15" x14ac:dyDescent="0.25">
      <c r="A983" s="117">
        <v>39380</v>
      </c>
      <c r="B983" s="118">
        <v>4.59</v>
      </c>
      <c r="C983" s="118">
        <v>4.6130000000000004</v>
      </c>
    </row>
    <row r="984" spans="1:3" ht="15" x14ac:dyDescent="0.25">
      <c r="A984" s="117">
        <v>39381</v>
      </c>
      <c r="B984" s="118">
        <v>4.59</v>
      </c>
      <c r="C984" s="118">
        <v>4.6050000000000004</v>
      </c>
    </row>
    <row r="985" spans="1:3" ht="15" x14ac:dyDescent="0.25">
      <c r="A985" s="117">
        <v>39384</v>
      </c>
      <c r="B985" s="118">
        <v>4.5979999999999999</v>
      </c>
      <c r="C985" s="118">
        <v>4.6059999999999999</v>
      </c>
    </row>
    <row r="986" spans="1:3" ht="15" x14ac:dyDescent="0.25">
      <c r="A986" s="117">
        <v>39385</v>
      </c>
      <c r="B986" s="118">
        <v>4.6059999999999999</v>
      </c>
      <c r="C986" s="118">
        <v>4.6070000000000002</v>
      </c>
    </row>
    <row r="987" spans="1:3" ht="15" x14ac:dyDescent="0.25">
      <c r="A987" s="117">
        <v>39386</v>
      </c>
      <c r="B987" s="118">
        <v>4.6059999999999999</v>
      </c>
      <c r="C987" s="118">
        <v>4.6029999999999998</v>
      </c>
    </row>
    <row r="988" spans="1:3" ht="15" x14ac:dyDescent="0.25">
      <c r="A988" s="117">
        <v>39387</v>
      </c>
      <c r="B988" s="118">
        <v>4.6180000000000003</v>
      </c>
      <c r="C988" s="118">
        <v>4.5979999999999999</v>
      </c>
    </row>
    <row r="989" spans="1:3" ht="15" x14ac:dyDescent="0.25">
      <c r="A989" s="117">
        <v>39388</v>
      </c>
      <c r="B989" s="118">
        <v>4.6059999999999999</v>
      </c>
      <c r="C989" s="118">
        <v>4.5910000000000002</v>
      </c>
    </row>
    <row r="990" spans="1:3" ht="15" x14ac:dyDescent="0.25">
      <c r="A990" s="117">
        <v>39391</v>
      </c>
      <c r="B990" s="118">
        <v>4.601</v>
      </c>
      <c r="C990" s="118">
        <v>4.59</v>
      </c>
    </row>
    <row r="991" spans="1:3" ht="15" x14ac:dyDescent="0.25">
      <c r="A991" s="117">
        <v>39392</v>
      </c>
      <c r="B991" s="118">
        <v>4.5999999999999996</v>
      </c>
      <c r="C991" s="118">
        <v>4.5890000000000004</v>
      </c>
    </row>
    <row r="992" spans="1:3" ht="15" x14ac:dyDescent="0.25">
      <c r="A992" s="117">
        <v>39393</v>
      </c>
      <c r="B992" s="118">
        <v>4.5970000000000004</v>
      </c>
      <c r="C992" s="118">
        <v>4.5890000000000004</v>
      </c>
    </row>
    <row r="993" spans="1:3" ht="15" x14ac:dyDescent="0.25">
      <c r="A993" s="117">
        <v>39394</v>
      </c>
      <c r="B993" s="118">
        <v>4.5830000000000002</v>
      </c>
      <c r="C993" s="118">
        <v>4.5789999999999997</v>
      </c>
    </row>
    <row r="994" spans="1:3" ht="15" x14ac:dyDescent="0.25">
      <c r="A994" s="117">
        <v>39395</v>
      </c>
      <c r="B994" s="118">
        <v>4.58</v>
      </c>
      <c r="C994" s="118">
        <v>4.5789999999999997</v>
      </c>
    </row>
    <row r="995" spans="1:3" ht="15" x14ac:dyDescent="0.25">
      <c r="A995" s="117">
        <v>39398</v>
      </c>
      <c r="B995" s="118">
        <v>4.5720000000000001</v>
      </c>
      <c r="C995" s="118">
        <v>4.5739999999999998</v>
      </c>
    </row>
    <row r="996" spans="1:3" ht="15" x14ac:dyDescent="0.25">
      <c r="A996" s="117">
        <v>39399</v>
      </c>
      <c r="B996" s="118">
        <v>4.5730000000000004</v>
      </c>
      <c r="C996" s="118">
        <v>4.5750000000000002</v>
      </c>
    </row>
    <row r="997" spans="1:3" ht="15" x14ac:dyDescent="0.25">
      <c r="A997" s="117">
        <v>39400</v>
      </c>
      <c r="B997" s="118">
        <v>4.5789999999999997</v>
      </c>
      <c r="C997" s="118">
        <v>4.5759999999999996</v>
      </c>
    </row>
    <row r="998" spans="1:3" ht="15" x14ac:dyDescent="0.25">
      <c r="A998" s="117">
        <v>39401</v>
      </c>
      <c r="B998" s="118">
        <v>4.5860000000000003</v>
      </c>
      <c r="C998" s="118">
        <v>4.58</v>
      </c>
    </row>
    <row r="999" spans="1:3" ht="15" x14ac:dyDescent="0.25">
      <c r="A999" s="117">
        <v>39402</v>
      </c>
      <c r="B999" s="118">
        <v>4.5919999999999996</v>
      </c>
      <c r="C999" s="118">
        <v>4.5839999999999996</v>
      </c>
    </row>
    <row r="1000" spans="1:3" ht="15" x14ac:dyDescent="0.25">
      <c r="A1000" s="117">
        <v>39405</v>
      </c>
      <c r="B1000" s="118">
        <v>4.6139999999999999</v>
      </c>
      <c r="C1000" s="118">
        <v>4.6189999999999998</v>
      </c>
    </row>
    <row r="1001" spans="1:3" ht="15" x14ac:dyDescent="0.25">
      <c r="A1001" s="117">
        <v>39406</v>
      </c>
      <c r="B1001" s="118">
        <v>4.617</v>
      </c>
      <c r="C1001" s="118">
        <v>4.6360000000000001</v>
      </c>
    </row>
    <row r="1002" spans="1:3" ht="15" x14ac:dyDescent="0.25">
      <c r="A1002" s="117">
        <v>39407</v>
      </c>
      <c r="B1002" s="118">
        <v>4.6310000000000002</v>
      </c>
      <c r="C1002" s="118">
        <v>4.6539999999999999</v>
      </c>
    </row>
    <row r="1003" spans="1:3" ht="15" x14ac:dyDescent="0.25">
      <c r="A1003" s="117">
        <v>39408</v>
      </c>
      <c r="B1003" s="118">
        <v>4.6539999999999999</v>
      </c>
      <c r="C1003" s="118">
        <v>4.6769999999999996</v>
      </c>
    </row>
    <row r="1004" spans="1:3" ht="15" x14ac:dyDescent="0.25">
      <c r="A1004" s="117">
        <v>39409</v>
      </c>
      <c r="B1004" s="118">
        <v>4.6689999999999996</v>
      </c>
      <c r="C1004" s="118">
        <v>4.6970000000000001</v>
      </c>
    </row>
    <row r="1005" spans="1:3" ht="15" x14ac:dyDescent="0.25">
      <c r="A1005" s="117">
        <v>39412</v>
      </c>
      <c r="B1005" s="118">
        <v>4.6859999999999999</v>
      </c>
      <c r="C1005" s="118">
        <v>4.7130000000000001</v>
      </c>
    </row>
    <row r="1006" spans="1:3" ht="15" x14ac:dyDescent="0.25">
      <c r="A1006" s="117">
        <v>39413</v>
      </c>
      <c r="B1006" s="118">
        <v>4.6929999999999996</v>
      </c>
      <c r="C1006" s="118">
        <v>4.7190000000000003</v>
      </c>
    </row>
    <row r="1007" spans="1:3" ht="15" x14ac:dyDescent="0.25">
      <c r="A1007" s="117">
        <v>39414</v>
      </c>
      <c r="B1007" s="118">
        <v>4.7149999999999999</v>
      </c>
      <c r="C1007" s="118">
        <v>4.7430000000000003</v>
      </c>
    </row>
    <row r="1008" spans="1:3" ht="15" x14ac:dyDescent="0.25">
      <c r="A1008" s="117">
        <v>39415</v>
      </c>
      <c r="B1008" s="118">
        <v>4.7370000000000001</v>
      </c>
      <c r="C1008" s="118">
        <v>4.7759999999999998</v>
      </c>
    </row>
    <row r="1009" spans="1:3" ht="15" x14ac:dyDescent="0.25">
      <c r="A1009" s="117">
        <v>39416</v>
      </c>
      <c r="B1009" s="118">
        <v>4.7510000000000003</v>
      </c>
      <c r="C1009" s="118">
        <v>4.8099999999999996</v>
      </c>
    </row>
    <row r="1010" spans="1:3" ht="15" x14ac:dyDescent="0.25">
      <c r="A1010" s="117">
        <v>39419</v>
      </c>
      <c r="B1010" s="118">
        <v>4.7750000000000004</v>
      </c>
      <c r="C1010" s="118">
        <v>4.8390000000000004</v>
      </c>
    </row>
    <row r="1011" spans="1:3" ht="15" x14ac:dyDescent="0.25">
      <c r="A1011" s="117">
        <v>39420</v>
      </c>
      <c r="B1011" s="118">
        <v>4.7949999999999999</v>
      </c>
      <c r="C1011" s="118">
        <v>4.8579999999999997</v>
      </c>
    </row>
    <row r="1012" spans="1:3" ht="15" x14ac:dyDescent="0.25">
      <c r="A1012" s="117">
        <v>39421</v>
      </c>
      <c r="B1012" s="118">
        <v>4.8010000000000002</v>
      </c>
      <c r="C1012" s="118">
        <v>4.8710000000000004</v>
      </c>
    </row>
    <row r="1013" spans="1:3" ht="15" x14ac:dyDescent="0.25">
      <c r="A1013" s="117">
        <v>39422</v>
      </c>
      <c r="B1013" s="118">
        <v>4.8</v>
      </c>
      <c r="C1013" s="118">
        <v>4.8840000000000003</v>
      </c>
    </row>
    <row r="1014" spans="1:3" ht="15" x14ac:dyDescent="0.25">
      <c r="A1014" s="117">
        <v>39423</v>
      </c>
      <c r="B1014" s="118">
        <v>4.8390000000000004</v>
      </c>
      <c r="C1014" s="118">
        <v>4.891</v>
      </c>
    </row>
    <row r="1015" spans="1:3" ht="15" x14ac:dyDescent="0.25">
      <c r="A1015" s="117">
        <v>39426</v>
      </c>
      <c r="B1015" s="118">
        <v>4.8600000000000003</v>
      </c>
      <c r="C1015" s="118">
        <v>4.9020000000000001</v>
      </c>
    </row>
    <row r="1016" spans="1:3" ht="15" x14ac:dyDescent="0.25">
      <c r="A1016" s="117">
        <v>39427</v>
      </c>
      <c r="B1016" s="118">
        <v>4.8810000000000002</v>
      </c>
      <c r="C1016" s="118">
        <v>4.9269999999999996</v>
      </c>
    </row>
    <row r="1017" spans="1:3" ht="15" x14ac:dyDescent="0.25">
      <c r="A1017" s="117">
        <v>39428</v>
      </c>
      <c r="B1017" s="118">
        <v>4.9059999999999997</v>
      </c>
      <c r="C1017" s="118">
        <v>4.9530000000000003</v>
      </c>
    </row>
    <row r="1018" spans="1:3" ht="15" x14ac:dyDescent="0.25">
      <c r="A1018" s="117">
        <v>39429</v>
      </c>
      <c r="B1018" s="118">
        <v>4.8979999999999997</v>
      </c>
      <c r="C1018" s="118">
        <v>4.9480000000000004</v>
      </c>
    </row>
    <row r="1019" spans="1:3" ht="15" x14ac:dyDescent="0.25">
      <c r="A1019" s="117">
        <v>39430</v>
      </c>
      <c r="B1019" s="118">
        <v>4.91</v>
      </c>
      <c r="C1019" s="118">
        <v>4.9409999999999998</v>
      </c>
    </row>
    <row r="1020" spans="1:3" ht="15" x14ac:dyDescent="0.25">
      <c r="A1020" s="117">
        <v>39433</v>
      </c>
      <c r="B1020" s="118">
        <v>4.9169999999999998</v>
      </c>
      <c r="C1020" s="118">
        <v>4.9489999999999998</v>
      </c>
    </row>
    <row r="1021" spans="1:3" ht="15" x14ac:dyDescent="0.25">
      <c r="A1021" s="117">
        <v>39434</v>
      </c>
      <c r="B1021" s="118">
        <v>4.8369999999999997</v>
      </c>
      <c r="C1021" s="118">
        <v>4.8760000000000003</v>
      </c>
    </row>
    <row r="1022" spans="1:3" ht="15" x14ac:dyDescent="0.25">
      <c r="A1022" s="117">
        <v>39435</v>
      </c>
      <c r="B1022" s="118">
        <v>4.8170000000000002</v>
      </c>
      <c r="C1022" s="118">
        <v>4.8120000000000003</v>
      </c>
    </row>
    <row r="1023" spans="1:3" ht="15" x14ac:dyDescent="0.25">
      <c r="A1023" s="117">
        <v>39436</v>
      </c>
      <c r="B1023" s="118">
        <v>4.7919999999999998</v>
      </c>
      <c r="C1023" s="118">
        <v>4.79</v>
      </c>
    </row>
    <row r="1024" spans="1:3" ht="15" x14ac:dyDescent="0.25">
      <c r="A1024" s="117">
        <v>39437</v>
      </c>
      <c r="B1024" s="118">
        <v>4.7809999999999997</v>
      </c>
      <c r="C1024" s="118">
        <v>4.774</v>
      </c>
    </row>
    <row r="1025" spans="1:3" ht="15" x14ac:dyDescent="0.25">
      <c r="A1025" s="117">
        <v>39440</v>
      </c>
      <c r="B1025" s="118">
        <v>4.7750000000000004</v>
      </c>
      <c r="C1025" s="118">
        <v>4.7649999999999997</v>
      </c>
    </row>
    <row r="1026" spans="1:3" ht="15" x14ac:dyDescent="0.25">
      <c r="A1026" s="117">
        <v>39443</v>
      </c>
      <c r="B1026" s="118">
        <v>4.7679999999999998</v>
      </c>
      <c r="C1026" s="118">
        <v>4.7649999999999997</v>
      </c>
    </row>
    <row r="1027" spans="1:3" ht="15" x14ac:dyDescent="0.25">
      <c r="A1027" s="117">
        <v>39444</v>
      </c>
      <c r="B1027" s="118">
        <v>4.7089999999999996</v>
      </c>
      <c r="C1027" s="118">
        <v>4.6900000000000004</v>
      </c>
    </row>
    <row r="1028" spans="1:3" ht="15" x14ac:dyDescent="0.25">
      <c r="A1028" s="117">
        <v>39447</v>
      </c>
      <c r="B1028" s="118">
        <v>4.7069999999999999</v>
      </c>
      <c r="C1028" s="118">
        <v>4.6840000000000002</v>
      </c>
    </row>
    <row r="1029" spans="1:3" ht="15" x14ac:dyDescent="0.25">
      <c r="A1029" s="117">
        <v>39449</v>
      </c>
      <c r="B1029" s="118">
        <v>4.7030000000000003</v>
      </c>
      <c r="C1029" s="118">
        <v>4.665</v>
      </c>
    </row>
    <row r="1030" spans="1:3" ht="15" x14ac:dyDescent="0.25">
      <c r="A1030" s="117">
        <v>39450</v>
      </c>
      <c r="B1030" s="118">
        <v>4.6779999999999999</v>
      </c>
      <c r="C1030" s="118">
        <v>4.6440000000000001</v>
      </c>
    </row>
    <row r="1031" spans="1:3" ht="15" x14ac:dyDescent="0.25">
      <c r="A1031" s="117">
        <v>39451</v>
      </c>
      <c r="B1031" s="118">
        <v>4.6609999999999996</v>
      </c>
      <c r="C1031" s="118">
        <v>4.63</v>
      </c>
    </row>
    <row r="1032" spans="1:3" ht="15" x14ac:dyDescent="0.25">
      <c r="A1032" s="117">
        <v>39454</v>
      </c>
      <c r="B1032" s="118">
        <v>4.6500000000000004</v>
      </c>
      <c r="C1032" s="118">
        <v>4.6159999999999997</v>
      </c>
    </row>
    <row r="1033" spans="1:3" ht="15" x14ac:dyDescent="0.25">
      <c r="A1033" s="117">
        <v>39455</v>
      </c>
      <c r="B1033" s="118">
        <v>4.6449999999999996</v>
      </c>
      <c r="C1033" s="118">
        <v>4.5979999999999999</v>
      </c>
    </row>
    <row r="1034" spans="1:3" ht="15" x14ac:dyDescent="0.25">
      <c r="A1034" s="117">
        <v>39456</v>
      </c>
      <c r="B1034" s="118">
        <v>4.641</v>
      </c>
      <c r="C1034" s="118">
        <v>4.5970000000000004</v>
      </c>
    </row>
    <row r="1035" spans="1:3" ht="15" x14ac:dyDescent="0.25">
      <c r="A1035" s="117">
        <v>39457</v>
      </c>
      <c r="B1035" s="118">
        <v>4.6369999999999996</v>
      </c>
      <c r="C1035" s="118">
        <v>4.5910000000000002</v>
      </c>
    </row>
    <row r="1036" spans="1:3" ht="15" x14ac:dyDescent="0.25">
      <c r="A1036" s="117">
        <v>39458</v>
      </c>
      <c r="B1036" s="118">
        <v>4.6269999999999998</v>
      </c>
      <c r="C1036" s="118">
        <v>4.5759999999999996</v>
      </c>
    </row>
    <row r="1037" spans="1:3" ht="15" x14ac:dyDescent="0.25">
      <c r="A1037" s="117">
        <v>39461</v>
      </c>
      <c r="B1037" s="118">
        <v>4.5869999999999997</v>
      </c>
      <c r="C1037" s="118">
        <v>4.5579999999999998</v>
      </c>
    </row>
    <row r="1038" spans="1:3" ht="15" x14ac:dyDescent="0.25">
      <c r="A1038" s="117">
        <v>39462</v>
      </c>
      <c r="B1038" s="118">
        <v>4.569</v>
      </c>
      <c r="C1038" s="118">
        <v>4.5410000000000004</v>
      </c>
    </row>
    <row r="1039" spans="1:3" ht="15" x14ac:dyDescent="0.25">
      <c r="A1039" s="117">
        <v>39463</v>
      </c>
      <c r="B1039" s="118">
        <v>4.5170000000000003</v>
      </c>
      <c r="C1039" s="118">
        <v>4.5090000000000003</v>
      </c>
    </row>
    <row r="1040" spans="1:3" ht="15" x14ac:dyDescent="0.25">
      <c r="A1040" s="117">
        <v>39464</v>
      </c>
      <c r="B1040" s="118">
        <v>4.4539999999999997</v>
      </c>
      <c r="C1040" s="118">
        <v>4.4459999999999997</v>
      </c>
    </row>
    <row r="1041" spans="1:3" ht="15" x14ac:dyDescent="0.25">
      <c r="A1041" s="117">
        <v>39465</v>
      </c>
      <c r="B1041" s="118">
        <v>4.4240000000000004</v>
      </c>
      <c r="C1041" s="118">
        <v>4.4109999999999996</v>
      </c>
    </row>
    <row r="1042" spans="1:3" ht="15" x14ac:dyDescent="0.25">
      <c r="A1042" s="117">
        <v>39468</v>
      </c>
      <c r="B1042" s="118">
        <v>4.3899999999999997</v>
      </c>
      <c r="C1042" s="118">
        <v>4.3929999999999998</v>
      </c>
    </row>
    <row r="1043" spans="1:3" ht="15" x14ac:dyDescent="0.25">
      <c r="A1043" s="117">
        <v>39469</v>
      </c>
      <c r="B1043" s="118">
        <v>4.327</v>
      </c>
      <c r="C1043" s="118">
        <v>4.33</v>
      </c>
    </row>
    <row r="1044" spans="1:3" ht="15" x14ac:dyDescent="0.25">
      <c r="A1044" s="117">
        <v>39470</v>
      </c>
      <c r="B1044" s="118">
        <v>4.2930000000000001</v>
      </c>
      <c r="C1044" s="118">
        <v>4.2880000000000003</v>
      </c>
    </row>
    <row r="1045" spans="1:3" ht="15" x14ac:dyDescent="0.25">
      <c r="A1045" s="117">
        <v>39471</v>
      </c>
      <c r="B1045" s="118">
        <v>4.3070000000000004</v>
      </c>
      <c r="C1045" s="118">
        <v>4.3019999999999996</v>
      </c>
    </row>
    <row r="1046" spans="1:3" ht="15" x14ac:dyDescent="0.25">
      <c r="A1046" s="117">
        <v>39472</v>
      </c>
      <c r="B1046" s="118">
        <v>4.3949999999999996</v>
      </c>
      <c r="C1046" s="118">
        <v>4.383</v>
      </c>
    </row>
    <row r="1047" spans="1:3" ht="15" x14ac:dyDescent="0.25">
      <c r="A1047" s="117">
        <v>39475</v>
      </c>
      <c r="B1047" s="118">
        <v>4.3780000000000001</v>
      </c>
      <c r="C1047" s="118">
        <v>4.3780000000000001</v>
      </c>
    </row>
    <row r="1048" spans="1:3" ht="15" x14ac:dyDescent="0.25">
      <c r="A1048" s="117">
        <v>39476</v>
      </c>
      <c r="B1048" s="118">
        <v>4.3949999999999996</v>
      </c>
      <c r="C1048" s="118">
        <v>4.383</v>
      </c>
    </row>
    <row r="1049" spans="1:3" ht="15" x14ac:dyDescent="0.25">
      <c r="A1049" s="117">
        <v>39477</v>
      </c>
      <c r="B1049" s="118">
        <v>4.3890000000000002</v>
      </c>
      <c r="C1049" s="118">
        <v>4.3810000000000002</v>
      </c>
    </row>
    <row r="1050" spans="1:3" ht="15" x14ac:dyDescent="0.25">
      <c r="A1050" s="117">
        <v>39478</v>
      </c>
      <c r="B1050" s="118">
        <v>4.3630000000000004</v>
      </c>
      <c r="C1050" s="118">
        <v>4.3739999999999997</v>
      </c>
    </row>
    <row r="1051" spans="1:3" ht="15" x14ac:dyDescent="0.25">
      <c r="A1051" s="117">
        <v>39479</v>
      </c>
      <c r="B1051" s="118">
        <v>4.3559999999999999</v>
      </c>
      <c r="C1051" s="118">
        <v>4.367</v>
      </c>
    </row>
    <row r="1052" spans="1:3" ht="15" x14ac:dyDescent="0.25">
      <c r="A1052" s="117">
        <v>39482</v>
      </c>
      <c r="B1052" s="118">
        <v>4.3639999999999999</v>
      </c>
      <c r="C1052" s="118">
        <v>4.3680000000000003</v>
      </c>
    </row>
    <row r="1053" spans="1:3" ht="15" x14ac:dyDescent="0.25">
      <c r="A1053" s="117">
        <v>39483</v>
      </c>
      <c r="B1053" s="118">
        <v>4.3710000000000004</v>
      </c>
      <c r="C1053" s="118">
        <v>4.3719999999999999</v>
      </c>
    </row>
    <row r="1054" spans="1:3" ht="15" x14ac:dyDescent="0.25">
      <c r="A1054" s="117">
        <v>39484</v>
      </c>
      <c r="B1054" s="118">
        <v>4.3479999999999999</v>
      </c>
      <c r="C1054" s="118">
        <v>4.359</v>
      </c>
    </row>
    <row r="1055" spans="1:3" ht="15" x14ac:dyDescent="0.25">
      <c r="A1055" s="117">
        <v>39485</v>
      </c>
      <c r="B1055" s="118">
        <v>4.3479999999999999</v>
      </c>
      <c r="C1055" s="118">
        <v>4.3529999999999998</v>
      </c>
    </row>
    <row r="1056" spans="1:3" ht="15" x14ac:dyDescent="0.25">
      <c r="A1056" s="117">
        <v>39486</v>
      </c>
      <c r="B1056" s="118">
        <v>4.2960000000000003</v>
      </c>
      <c r="C1056" s="118">
        <v>4.3310000000000004</v>
      </c>
    </row>
    <row r="1057" spans="1:3" ht="15" x14ac:dyDescent="0.25">
      <c r="A1057" s="117">
        <v>39489</v>
      </c>
      <c r="B1057" s="118">
        <v>4.3109999999999999</v>
      </c>
      <c r="C1057" s="118">
        <v>4.3339999999999996</v>
      </c>
    </row>
    <row r="1058" spans="1:3" ht="15" x14ac:dyDescent="0.25">
      <c r="A1058" s="117">
        <v>39490</v>
      </c>
      <c r="B1058" s="118">
        <v>4.3120000000000003</v>
      </c>
      <c r="C1058" s="118">
        <v>4.3339999999999996</v>
      </c>
    </row>
    <row r="1059" spans="1:3" ht="15" x14ac:dyDescent="0.25">
      <c r="A1059" s="117">
        <v>39491</v>
      </c>
      <c r="B1059" s="118">
        <v>4.3319999999999999</v>
      </c>
      <c r="C1059" s="118">
        <v>4.34</v>
      </c>
    </row>
    <row r="1060" spans="1:3" ht="15" x14ac:dyDescent="0.25">
      <c r="A1060" s="117">
        <v>39492</v>
      </c>
      <c r="B1060" s="118">
        <v>4.335</v>
      </c>
      <c r="C1060" s="118">
        <v>4.3419999999999996</v>
      </c>
    </row>
    <row r="1061" spans="1:3" ht="15" x14ac:dyDescent="0.25">
      <c r="A1061" s="117">
        <v>39493</v>
      </c>
      <c r="B1061" s="118">
        <v>4.3499999999999996</v>
      </c>
      <c r="C1061" s="118">
        <v>4.3550000000000004</v>
      </c>
    </row>
    <row r="1062" spans="1:3" ht="15" x14ac:dyDescent="0.25">
      <c r="A1062" s="117">
        <v>39496</v>
      </c>
      <c r="B1062" s="118">
        <v>4.3550000000000004</v>
      </c>
      <c r="C1062" s="118">
        <v>4.3579999999999997</v>
      </c>
    </row>
    <row r="1063" spans="1:3" ht="15" x14ac:dyDescent="0.25">
      <c r="A1063" s="117">
        <v>39497</v>
      </c>
      <c r="B1063" s="118">
        <v>4.3570000000000002</v>
      </c>
      <c r="C1063" s="118">
        <v>4.3600000000000003</v>
      </c>
    </row>
    <row r="1064" spans="1:3" ht="15" x14ac:dyDescent="0.25">
      <c r="A1064" s="117">
        <v>39498</v>
      </c>
      <c r="B1064" s="118">
        <v>4.3710000000000004</v>
      </c>
      <c r="C1064" s="118">
        <v>4.3659999999999997</v>
      </c>
    </row>
    <row r="1065" spans="1:3" ht="15" x14ac:dyDescent="0.25">
      <c r="A1065" s="117">
        <v>39499</v>
      </c>
      <c r="B1065" s="118">
        <v>4.3760000000000003</v>
      </c>
      <c r="C1065" s="118">
        <v>4.3730000000000002</v>
      </c>
    </row>
    <row r="1066" spans="1:3" ht="15" x14ac:dyDescent="0.25">
      <c r="A1066" s="117">
        <v>39500</v>
      </c>
      <c r="B1066" s="118">
        <v>4.3710000000000004</v>
      </c>
      <c r="C1066" s="118">
        <v>4.3739999999999997</v>
      </c>
    </row>
    <row r="1067" spans="1:3" ht="15" x14ac:dyDescent="0.25">
      <c r="A1067" s="117">
        <v>39503</v>
      </c>
      <c r="B1067" s="118">
        <v>4.3819999999999997</v>
      </c>
      <c r="C1067" s="118">
        <v>4.3789999999999996</v>
      </c>
    </row>
    <row r="1068" spans="1:3" ht="15" x14ac:dyDescent="0.25">
      <c r="A1068" s="117">
        <v>39504</v>
      </c>
      <c r="B1068" s="118">
        <v>4.3890000000000002</v>
      </c>
      <c r="C1068" s="118">
        <v>4.3819999999999997</v>
      </c>
    </row>
    <row r="1069" spans="1:3" ht="15" x14ac:dyDescent="0.25">
      <c r="A1069" s="117">
        <v>39505</v>
      </c>
      <c r="B1069" s="118">
        <v>4.3899999999999997</v>
      </c>
      <c r="C1069" s="118">
        <v>4.3860000000000001</v>
      </c>
    </row>
    <row r="1070" spans="1:3" ht="15" x14ac:dyDescent="0.25">
      <c r="A1070" s="117">
        <v>39506</v>
      </c>
      <c r="B1070" s="118">
        <v>4.3890000000000002</v>
      </c>
      <c r="C1070" s="118">
        <v>4.3869999999999996</v>
      </c>
    </row>
    <row r="1071" spans="1:3" ht="15" x14ac:dyDescent="0.25">
      <c r="A1071" s="117">
        <v>39507</v>
      </c>
      <c r="B1071" s="118">
        <v>4.383</v>
      </c>
      <c r="C1071" s="118">
        <v>4.3840000000000003</v>
      </c>
    </row>
    <row r="1072" spans="1:3" ht="15" x14ac:dyDescent="0.25">
      <c r="A1072" s="117">
        <v>39510</v>
      </c>
      <c r="B1072" s="118">
        <v>4.3789999999999996</v>
      </c>
      <c r="C1072" s="118">
        <v>4.383</v>
      </c>
    </row>
    <row r="1073" spans="1:3" ht="15" x14ac:dyDescent="0.25">
      <c r="A1073" s="117">
        <v>39511</v>
      </c>
      <c r="B1073" s="118">
        <v>4.3949999999999996</v>
      </c>
      <c r="C1073" s="118">
        <v>4.391</v>
      </c>
    </row>
    <row r="1074" spans="1:3" ht="15" x14ac:dyDescent="0.25">
      <c r="A1074" s="117">
        <v>39512</v>
      </c>
      <c r="B1074" s="118">
        <v>4.4059999999999997</v>
      </c>
      <c r="C1074" s="118">
        <v>4.4009999999999998</v>
      </c>
    </row>
    <row r="1075" spans="1:3" ht="15" x14ac:dyDescent="0.25">
      <c r="A1075" s="117">
        <v>39513</v>
      </c>
      <c r="B1075" s="118">
        <v>4.4370000000000003</v>
      </c>
      <c r="C1075" s="118">
        <v>4.4290000000000003</v>
      </c>
    </row>
    <row r="1076" spans="1:3" ht="15" x14ac:dyDescent="0.25">
      <c r="A1076" s="117">
        <v>39514</v>
      </c>
      <c r="B1076" s="118">
        <v>4.4939999999999998</v>
      </c>
      <c r="C1076" s="118">
        <v>4.4969999999999999</v>
      </c>
    </row>
    <row r="1077" spans="1:3" ht="15" x14ac:dyDescent="0.25">
      <c r="A1077" s="117">
        <v>39517</v>
      </c>
      <c r="B1077" s="118">
        <v>4.5540000000000003</v>
      </c>
      <c r="C1077" s="118">
        <v>4.5579999999999998</v>
      </c>
    </row>
    <row r="1078" spans="1:3" ht="15" x14ac:dyDescent="0.25">
      <c r="A1078" s="117">
        <v>39518</v>
      </c>
      <c r="B1078" s="118">
        <v>4.5730000000000004</v>
      </c>
      <c r="C1078" s="118">
        <v>4.5970000000000004</v>
      </c>
    </row>
    <row r="1079" spans="1:3" ht="15" x14ac:dyDescent="0.25">
      <c r="A1079" s="117">
        <v>39519</v>
      </c>
      <c r="B1079" s="118">
        <v>4.5880000000000001</v>
      </c>
      <c r="C1079" s="118">
        <v>4.6050000000000004</v>
      </c>
    </row>
    <row r="1080" spans="1:3" ht="15" x14ac:dyDescent="0.25">
      <c r="A1080" s="117">
        <v>39520</v>
      </c>
      <c r="B1080" s="118">
        <v>4.5940000000000003</v>
      </c>
      <c r="C1080" s="118">
        <v>4.6059999999999999</v>
      </c>
    </row>
    <row r="1081" spans="1:3" ht="15" x14ac:dyDescent="0.25">
      <c r="A1081" s="117">
        <v>39521</v>
      </c>
      <c r="B1081" s="118">
        <v>4.6100000000000003</v>
      </c>
      <c r="C1081" s="118">
        <v>4.617</v>
      </c>
    </row>
    <row r="1082" spans="1:3" ht="15" x14ac:dyDescent="0.25">
      <c r="A1082" s="117">
        <v>39524</v>
      </c>
      <c r="B1082" s="118">
        <v>4.6390000000000002</v>
      </c>
      <c r="C1082" s="118">
        <v>4.6520000000000001</v>
      </c>
    </row>
    <row r="1083" spans="1:3" ht="15" x14ac:dyDescent="0.25">
      <c r="A1083" s="117">
        <v>39525</v>
      </c>
      <c r="B1083" s="118">
        <v>4.6500000000000004</v>
      </c>
      <c r="C1083" s="118">
        <v>4.6539999999999999</v>
      </c>
    </row>
    <row r="1084" spans="1:3" ht="15" x14ac:dyDescent="0.25">
      <c r="A1084" s="117">
        <v>39526</v>
      </c>
      <c r="B1084" s="118">
        <v>4.6609999999999996</v>
      </c>
      <c r="C1084" s="118">
        <v>4.6639999999999997</v>
      </c>
    </row>
    <row r="1085" spans="1:3" ht="15" x14ac:dyDescent="0.25">
      <c r="A1085" s="117">
        <v>39527</v>
      </c>
      <c r="B1085" s="118">
        <v>4.6749999999999998</v>
      </c>
      <c r="C1085" s="118">
        <v>4.6740000000000004</v>
      </c>
    </row>
    <row r="1086" spans="1:3" ht="15" x14ac:dyDescent="0.25">
      <c r="A1086" s="117">
        <v>39532</v>
      </c>
      <c r="B1086" s="118">
        <v>4.7050000000000001</v>
      </c>
      <c r="C1086" s="118">
        <v>4.6989999999999998</v>
      </c>
    </row>
    <row r="1087" spans="1:3" ht="15" x14ac:dyDescent="0.25">
      <c r="A1087" s="117">
        <v>39533</v>
      </c>
      <c r="B1087" s="118">
        <v>4.718</v>
      </c>
      <c r="C1087" s="118">
        <v>4.718</v>
      </c>
    </row>
    <row r="1088" spans="1:3" ht="15" x14ac:dyDescent="0.25">
      <c r="A1088" s="117">
        <v>39534</v>
      </c>
      <c r="B1088" s="118">
        <v>4.7309999999999999</v>
      </c>
      <c r="C1088" s="118">
        <v>4.7279999999999998</v>
      </c>
    </row>
    <row r="1089" spans="1:3" ht="15" x14ac:dyDescent="0.25">
      <c r="A1089" s="117">
        <v>39535</v>
      </c>
      <c r="B1089" s="118">
        <v>4.7329999999999997</v>
      </c>
      <c r="C1089" s="118">
        <v>4.7309999999999999</v>
      </c>
    </row>
    <row r="1090" spans="1:3" ht="15" x14ac:dyDescent="0.25">
      <c r="A1090" s="117">
        <v>39538</v>
      </c>
      <c r="B1090" s="118">
        <v>4.7249999999999996</v>
      </c>
      <c r="C1090" s="118">
        <v>4.7270000000000003</v>
      </c>
    </row>
    <row r="1091" spans="1:3" ht="15" x14ac:dyDescent="0.25">
      <c r="A1091" s="117">
        <v>39539</v>
      </c>
      <c r="B1091" s="118">
        <v>4.7320000000000002</v>
      </c>
      <c r="C1091" s="118">
        <v>4.7309999999999999</v>
      </c>
    </row>
    <row r="1092" spans="1:3" ht="15" x14ac:dyDescent="0.25">
      <c r="A1092" s="117">
        <v>39540</v>
      </c>
      <c r="B1092" s="118">
        <v>4.7370000000000001</v>
      </c>
      <c r="C1092" s="118">
        <v>4.7359999999999998</v>
      </c>
    </row>
    <row r="1093" spans="1:3" ht="15" x14ac:dyDescent="0.25">
      <c r="A1093" s="117">
        <v>39541</v>
      </c>
      <c r="B1093" s="118">
        <v>4.7439999999999998</v>
      </c>
      <c r="C1093" s="118">
        <v>4.7409999999999997</v>
      </c>
    </row>
    <row r="1094" spans="1:3" ht="15" x14ac:dyDescent="0.25">
      <c r="A1094" s="117">
        <v>39542</v>
      </c>
      <c r="B1094" s="118">
        <v>4.7450000000000001</v>
      </c>
      <c r="C1094" s="118">
        <v>4.7409999999999997</v>
      </c>
    </row>
    <row r="1095" spans="1:3" ht="15" x14ac:dyDescent="0.25">
      <c r="A1095" s="117">
        <v>39545</v>
      </c>
      <c r="B1095" s="118">
        <v>4.7469999999999999</v>
      </c>
      <c r="C1095" s="118">
        <v>4.742</v>
      </c>
    </row>
    <row r="1096" spans="1:3" ht="15" x14ac:dyDescent="0.25">
      <c r="A1096" s="117">
        <v>39546</v>
      </c>
      <c r="B1096" s="118">
        <v>4.7469999999999999</v>
      </c>
      <c r="C1096" s="118">
        <v>4.742</v>
      </c>
    </row>
    <row r="1097" spans="1:3" ht="15" x14ac:dyDescent="0.25">
      <c r="A1097" s="117">
        <v>39547</v>
      </c>
      <c r="B1097" s="118">
        <v>4.7469999999999999</v>
      </c>
      <c r="C1097" s="118">
        <v>4.7439999999999998</v>
      </c>
    </row>
    <row r="1098" spans="1:3" ht="15" x14ac:dyDescent="0.25">
      <c r="A1098" s="117">
        <v>39548</v>
      </c>
      <c r="B1098" s="118">
        <v>4.7469999999999999</v>
      </c>
      <c r="C1098" s="118">
        <v>4.7439999999999998</v>
      </c>
    </row>
    <row r="1099" spans="1:3" ht="15" x14ac:dyDescent="0.25">
      <c r="A1099" s="117">
        <v>39549</v>
      </c>
      <c r="B1099" s="118">
        <v>4.7510000000000003</v>
      </c>
      <c r="C1099" s="118">
        <v>4.7469999999999999</v>
      </c>
    </row>
    <row r="1100" spans="1:3" ht="15" x14ac:dyDescent="0.25">
      <c r="A1100" s="117">
        <v>39552</v>
      </c>
      <c r="B1100" s="118">
        <v>4.7569999999999997</v>
      </c>
      <c r="C1100" s="118">
        <v>4.7530000000000001</v>
      </c>
    </row>
    <row r="1101" spans="1:3" ht="15" x14ac:dyDescent="0.25">
      <c r="A1101" s="117">
        <v>39553</v>
      </c>
      <c r="B1101" s="118">
        <v>4.7670000000000003</v>
      </c>
      <c r="C1101" s="118">
        <v>4.7640000000000002</v>
      </c>
    </row>
    <row r="1102" spans="1:3" ht="15" x14ac:dyDescent="0.25">
      <c r="A1102" s="117">
        <v>39554</v>
      </c>
      <c r="B1102" s="118">
        <v>4.7759999999999998</v>
      </c>
      <c r="C1102" s="118">
        <v>4.774</v>
      </c>
    </row>
    <row r="1103" spans="1:3" ht="15" x14ac:dyDescent="0.25">
      <c r="A1103" s="117">
        <v>39555</v>
      </c>
      <c r="B1103" s="118">
        <v>4.7930000000000001</v>
      </c>
      <c r="C1103" s="118">
        <v>4.7839999999999998</v>
      </c>
    </row>
    <row r="1104" spans="1:3" ht="15" x14ac:dyDescent="0.25">
      <c r="A1104" s="117">
        <v>39556</v>
      </c>
      <c r="B1104" s="118">
        <v>4.798</v>
      </c>
      <c r="C1104" s="118">
        <v>4.7939999999999996</v>
      </c>
    </row>
    <row r="1105" spans="1:3" ht="15" x14ac:dyDescent="0.25">
      <c r="A1105" s="117">
        <v>39559</v>
      </c>
      <c r="B1105" s="118">
        <v>4.8170000000000002</v>
      </c>
      <c r="C1105" s="118">
        <v>4.8049999999999997</v>
      </c>
    </row>
    <row r="1106" spans="1:3" ht="15" x14ac:dyDescent="0.25">
      <c r="A1106" s="117">
        <v>39560</v>
      </c>
      <c r="B1106" s="118">
        <v>4.8360000000000003</v>
      </c>
      <c r="C1106" s="118">
        <v>4.82</v>
      </c>
    </row>
    <row r="1107" spans="1:3" ht="15" x14ac:dyDescent="0.25">
      <c r="A1107" s="117">
        <v>39561</v>
      </c>
      <c r="B1107" s="118">
        <v>4.8650000000000002</v>
      </c>
      <c r="C1107" s="118">
        <v>4.8289999999999997</v>
      </c>
    </row>
    <row r="1108" spans="1:3" ht="15" x14ac:dyDescent="0.25">
      <c r="A1108" s="117">
        <v>39562</v>
      </c>
      <c r="B1108" s="118">
        <v>4.8650000000000002</v>
      </c>
      <c r="C1108" s="118">
        <v>4.8369999999999997</v>
      </c>
    </row>
    <row r="1109" spans="1:3" ht="15" x14ac:dyDescent="0.25">
      <c r="A1109" s="117">
        <v>39563</v>
      </c>
      <c r="B1109" s="118">
        <v>4.8810000000000002</v>
      </c>
      <c r="C1109" s="118">
        <v>4.8470000000000004</v>
      </c>
    </row>
    <row r="1110" spans="1:3" ht="15" x14ac:dyDescent="0.25">
      <c r="A1110" s="117">
        <v>39566</v>
      </c>
      <c r="B1110" s="118">
        <v>4.8810000000000002</v>
      </c>
      <c r="C1110" s="118">
        <v>4.8479999999999999</v>
      </c>
    </row>
    <row r="1111" spans="1:3" ht="15" x14ac:dyDescent="0.25">
      <c r="A1111" s="117">
        <v>39567</v>
      </c>
      <c r="B1111" s="118">
        <v>4.883</v>
      </c>
      <c r="C1111" s="118">
        <v>4.8570000000000002</v>
      </c>
    </row>
    <row r="1112" spans="1:3" ht="15" x14ac:dyDescent="0.25">
      <c r="A1112" s="117">
        <v>39568</v>
      </c>
      <c r="B1112" s="118">
        <v>4.8819999999999997</v>
      </c>
      <c r="C1112" s="118">
        <v>4.8570000000000002</v>
      </c>
    </row>
    <row r="1113" spans="1:3" ht="15" x14ac:dyDescent="0.25">
      <c r="A1113" s="117">
        <v>39570</v>
      </c>
      <c r="B1113" s="118">
        <v>4.8780000000000001</v>
      </c>
      <c r="C1113" s="118">
        <v>4.8550000000000004</v>
      </c>
    </row>
    <row r="1114" spans="1:3" ht="15" x14ac:dyDescent="0.25">
      <c r="A1114" s="117">
        <v>39573</v>
      </c>
      <c r="B1114" s="118">
        <v>4.8789999999999996</v>
      </c>
      <c r="C1114" s="118">
        <v>4.8570000000000002</v>
      </c>
    </row>
    <row r="1115" spans="1:3" ht="15" x14ac:dyDescent="0.25">
      <c r="A1115" s="117">
        <v>39574</v>
      </c>
      <c r="B1115" s="118">
        <v>4.88</v>
      </c>
      <c r="C1115" s="118">
        <v>4.8570000000000002</v>
      </c>
    </row>
    <row r="1116" spans="1:3" ht="15" x14ac:dyDescent="0.25">
      <c r="A1116" s="117">
        <v>39575</v>
      </c>
      <c r="B1116" s="118">
        <v>4.8789999999999996</v>
      </c>
      <c r="C1116" s="118">
        <v>4.8559999999999999</v>
      </c>
    </row>
    <row r="1117" spans="1:3" ht="15" x14ac:dyDescent="0.25">
      <c r="A1117" s="117">
        <v>39576</v>
      </c>
      <c r="B1117" s="118">
        <v>4.8769999999999998</v>
      </c>
      <c r="C1117" s="118">
        <v>4.8550000000000004</v>
      </c>
    </row>
    <row r="1118" spans="1:3" ht="15" x14ac:dyDescent="0.25">
      <c r="A1118" s="117">
        <v>39577</v>
      </c>
      <c r="B1118" s="118">
        <v>4.8719999999999999</v>
      </c>
      <c r="C1118" s="118">
        <v>4.8550000000000004</v>
      </c>
    </row>
    <row r="1119" spans="1:3" ht="15" x14ac:dyDescent="0.25">
      <c r="A1119" s="117">
        <v>39580</v>
      </c>
      <c r="B1119" s="118">
        <v>4.8769999999999998</v>
      </c>
      <c r="C1119" s="118">
        <v>4.8570000000000002</v>
      </c>
    </row>
    <row r="1120" spans="1:3" ht="15" x14ac:dyDescent="0.25">
      <c r="A1120" s="117">
        <v>39581</v>
      </c>
      <c r="B1120" s="118">
        <v>4.8789999999999996</v>
      </c>
      <c r="C1120" s="118">
        <v>4.8559999999999999</v>
      </c>
    </row>
    <row r="1121" spans="1:3" ht="15" x14ac:dyDescent="0.25">
      <c r="A1121" s="117">
        <v>39582</v>
      </c>
      <c r="B1121" s="118">
        <v>4.8920000000000003</v>
      </c>
      <c r="C1121" s="118">
        <v>4.859</v>
      </c>
    </row>
    <row r="1122" spans="1:3" ht="15" x14ac:dyDescent="0.25">
      <c r="A1122" s="117">
        <v>39583</v>
      </c>
      <c r="B1122" s="118">
        <v>4.899</v>
      </c>
      <c r="C1122" s="118">
        <v>4.8600000000000003</v>
      </c>
    </row>
    <row r="1123" spans="1:3" ht="15" x14ac:dyDescent="0.25">
      <c r="A1123" s="117">
        <v>39584</v>
      </c>
      <c r="B1123" s="118">
        <v>4.9000000000000004</v>
      </c>
      <c r="C1123" s="118">
        <v>4.859</v>
      </c>
    </row>
    <row r="1124" spans="1:3" ht="15" x14ac:dyDescent="0.25">
      <c r="A1124" s="117">
        <v>39587</v>
      </c>
      <c r="B1124" s="118">
        <v>4.8959999999999999</v>
      </c>
      <c r="C1124" s="118">
        <v>4.8579999999999997</v>
      </c>
    </row>
    <row r="1125" spans="1:3" ht="15" x14ac:dyDescent="0.25">
      <c r="A1125" s="117">
        <v>39588</v>
      </c>
      <c r="B1125" s="118">
        <v>4.8979999999999997</v>
      </c>
      <c r="C1125" s="118">
        <v>4.8559999999999999</v>
      </c>
    </row>
    <row r="1126" spans="1:3" ht="15" x14ac:dyDescent="0.25">
      <c r="A1126" s="117">
        <v>39589</v>
      </c>
      <c r="B1126" s="118">
        <v>4.9029999999999996</v>
      </c>
      <c r="C1126" s="118">
        <v>4.8579999999999997</v>
      </c>
    </row>
    <row r="1127" spans="1:3" ht="15" x14ac:dyDescent="0.25">
      <c r="A1127" s="117">
        <v>39590</v>
      </c>
      <c r="B1127" s="118">
        <v>4.9059999999999997</v>
      </c>
      <c r="C1127" s="118">
        <v>4.8550000000000004</v>
      </c>
    </row>
    <row r="1128" spans="1:3" ht="15" x14ac:dyDescent="0.25">
      <c r="A1128" s="117">
        <v>39591</v>
      </c>
      <c r="B1128" s="118">
        <v>4.915</v>
      </c>
      <c r="C1128" s="118">
        <v>4.8570000000000002</v>
      </c>
    </row>
    <row r="1129" spans="1:3" ht="15" x14ac:dyDescent="0.25">
      <c r="A1129" s="117">
        <v>39594</v>
      </c>
      <c r="B1129" s="118">
        <v>4.9219999999999997</v>
      </c>
      <c r="C1129" s="118">
        <v>4.8570000000000002</v>
      </c>
    </row>
    <row r="1130" spans="1:3" ht="15" x14ac:dyDescent="0.25">
      <c r="A1130" s="117">
        <v>39595</v>
      </c>
      <c r="B1130" s="118">
        <v>4.9219999999999997</v>
      </c>
      <c r="C1130" s="118">
        <v>4.8570000000000002</v>
      </c>
    </row>
    <row r="1131" spans="1:3" ht="15" x14ac:dyDescent="0.25">
      <c r="A1131" s="117">
        <v>39596</v>
      </c>
      <c r="B1131" s="118">
        <v>4.9219999999999997</v>
      </c>
      <c r="C1131" s="118">
        <v>4.8570000000000002</v>
      </c>
    </row>
    <row r="1132" spans="1:3" ht="15" x14ac:dyDescent="0.25">
      <c r="A1132" s="117">
        <v>39597</v>
      </c>
      <c r="B1132" s="118">
        <v>4.923</v>
      </c>
      <c r="C1132" s="118">
        <v>4.8600000000000003</v>
      </c>
    </row>
    <row r="1133" spans="1:3" ht="15" x14ac:dyDescent="0.25">
      <c r="A1133" s="117">
        <v>39598</v>
      </c>
      <c r="B1133" s="118">
        <v>4.9279999999999999</v>
      </c>
      <c r="C1133" s="118">
        <v>4.8639999999999999</v>
      </c>
    </row>
    <row r="1134" spans="1:3" ht="15" x14ac:dyDescent="0.25">
      <c r="A1134" s="117">
        <v>39601</v>
      </c>
      <c r="B1134" s="118">
        <v>4.9279999999999999</v>
      </c>
      <c r="C1134" s="118">
        <v>4.8650000000000002</v>
      </c>
    </row>
    <row r="1135" spans="1:3" ht="15" x14ac:dyDescent="0.25">
      <c r="A1135" s="117">
        <v>39602</v>
      </c>
      <c r="B1135" s="118">
        <v>4.9279999999999999</v>
      </c>
      <c r="C1135" s="118">
        <v>4.8639999999999999</v>
      </c>
    </row>
    <row r="1136" spans="1:3" ht="15" x14ac:dyDescent="0.25">
      <c r="A1136" s="117">
        <v>39603</v>
      </c>
      <c r="B1136" s="118">
        <v>4.9340000000000002</v>
      </c>
      <c r="C1136" s="118">
        <v>4.8639999999999999</v>
      </c>
    </row>
    <row r="1137" spans="1:3" ht="15" x14ac:dyDescent="0.25">
      <c r="A1137" s="117">
        <v>39604</v>
      </c>
      <c r="B1137" s="118">
        <v>4.9379999999999997</v>
      </c>
      <c r="C1137" s="118">
        <v>4.8659999999999997</v>
      </c>
    </row>
    <row r="1138" spans="1:3" ht="15" x14ac:dyDescent="0.25">
      <c r="A1138" s="117">
        <v>39605</v>
      </c>
      <c r="B1138" s="118">
        <v>5.1130000000000004</v>
      </c>
      <c r="C1138" s="118">
        <v>4.9669999999999996</v>
      </c>
    </row>
    <row r="1139" spans="1:3" ht="15" x14ac:dyDescent="0.25">
      <c r="A1139" s="117">
        <v>39608</v>
      </c>
      <c r="B1139" s="118">
        <v>5.12</v>
      </c>
      <c r="C1139" s="118">
        <v>4.9610000000000003</v>
      </c>
    </row>
    <row r="1140" spans="1:3" ht="15" x14ac:dyDescent="0.25">
      <c r="A1140" s="117">
        <v>39609</v>
      </c>
      <c r="B1140" s="118">
        <v>5.1239999999999997</v>
      </c>
      <c r="C1140" s="118">
        <v>4.96</v>
      </c>
    </row>
    <row r="1141" spans="1:3" ht="15" x14ac:dyDescent="0.25">
      <c r="A1141" s="117">
        <v>39610</v>
      </c>
      <c r="B1141" s="118">
        <v>5.12</v>
      </c>
      <c r="C1141" s="118">
        <v>4.9589999999999996</v>
      </c>
    </row>
    <row r="1142" spans="1:3" ht="15" x14ac:dyDescent="0.25">
      <c r="A1142" s="117">
        <v>39611</v>
      </c>
      <c r="B1142" s="118">
        <v>5.1289999999999996</v>
      </c>
      <c r="C1142" s="118">
        <v>4.9580000000000002</v>
      </c>
    </row>
    <row r="1143" spans="1:3" ht="15" x14ac:dyDescent="0.25">
      <c r="A1143" s="117">
        <v>39612</v>
      </c>
      <c r="B1143" s="118">
        <v>5.1319999999999997</v>
      </c>
      <c r="C1143" s="118">
        <v>4.9610000000000003</v>
      </c>
    </row>
    <row r="1144" spans="1:3" ht="15" x14ac:dyDescent="0.25">
      <c r="A1144" s="117">
        <v>39615</v>
      </c>
      <c r="B1144" s="118">
        <v>5.1260000000000003</v>
      </c>
      <c r="C1144" s="118">
        <v>4.96</v>
      </c>
    </row>
    <row r="1145" spans="1:3" ht="15" x14ac:dyDescent="0.25">
      <c r="A1145" s="117">
        <v>39616</v>
      </c>
      <c r="B1145" s="118">
        <v>5.1269999999999998</v>
      </c>
      <c r="C1145" s="118">
        <v>4.9610000000000003</v>
      </c>
    </row>
    <row r="1146" spans="1:3" ht="15" x14ac:dyDescent="0.25">
      <c r="A1146" s="117">
        <v>39617</v>
      </c>
      <c r="B1146" s="118">
        <v>5.1260000000000003</v>
      </c>
      <c r="C1146" s="118">
        <v>4.9619999999999997</v>
      </c>
    </row>
    <row r="1147" spans="1:3" ht="15" x14ac:dyDescent="0.25">
      <c r="A1147" s="117">
        <v>39618</v>
      </c>
      <c r="B1147" s="118">
        <v>5.1269999999999998</v>
      </c>
      <c r="C1147" s="118">
        <v>4.9610000000000003</v>
      </c>
    </row>
    <row r="1148" spans="1:3" ht="15" x14ac:dyDescent="0.25">
      <c r="A1148" s="117">
        <v>39619</v>
      </c>
      <c r="B1148" s="118">
        <v>5.1260000000000003</v>
      </c>
      <c r="C1148" s="118">
        <v>4.9589999999999996</v>
      </c>
    </row>
    <row r="1149" spans="1:3" ht="15" x14ac:dyDescent="0.25">
      <c r="A1149" s="117">
        <v>39622</v>
      </c>
      <c r="B1149" s="118">
        <v>5.1260000000000003</v>
      </c>
      <c r="C1149" s="118">
        <v>4.9580000000000002</v>
      </c>
    </row>
    <row r="1150" spans="1:3" ht="15" x14ac:dyDescent="0.25">
      <c r="A1150" s="117">
        <v>39623</v>
      </c>
      <c r="B1150" s="118">
        <v>5.1269999999999998</v>
      </c>
      <c r="C1150" s="118">
        <v>4.9580000000000002</v>
      </c>
    </row>
    <row r="1151" spans="1:3" ht="15" x14ac:dyDescent="0.25">
      <c r="A1151" s="117">
        <v>39624</v>
      </c>
      <c r="B1151" s="118">
        <v>5.125</v>
      </c>
      <c r="C1151" s="118">
        <v>4.9580000000000002</v>
      </c>
    </row>
    <row r="1152" spans="1:3" ht="15" x14ac:dyDescent="0.25">
      <c r="A1152" s="117">
        <v>39625</v>
      </c>
      <c r="B1152" s="118">
        <v>5.1210000000000004</v>
      </c>
      <c r="C1152" s="118">
        <v>4.9550000000000001</v>
      </c>
    </row>
    <row r="1153" spans="1:3" ht="15" x14ac:dyDescent="0.25">
      <c r="A1153" s="117">
        <v>39626</v>
      </c>
      <c r="B1153" s="118">
        <v>5.1280000000000001</v>
      </c>
      <c r="C1153" s="118">
        <v>4.9470000000000001</v>
      </c>
    </row>
    <row r="1154" spans="1:3" ht="15" x14ac:dyDescent="0.25">
      <c r="A1154" s="117">
        <v>39629</v>
      </c>
      <c r="B1154" s="118">
        <v>5.13</v>
      </c>
      <c r="C1154" s="118">
        <v>4.9470000000000001</v>
      </c>
    </row>
    <row r="1155" spans="1:3" ht="15" x14ac:dyDescent="0.25">
      <c r="A1155" s="117">
        <v>39630</v>
      </c>
      <c r="B1155" s="118">
        <v>5.1449999999999996</v>
      </c>
      <c r="C1155" s="118">
        <v>4.9550000000000001</v>
      </c>
    </row>
    <row r="1156" spans="1:3" ht="15" x14ac:dyDescent="0.25">
      <c r="A1156" s="117">
        <v>39631</v>
      </c>
      <c r="B1156" s="118">
        <v>5.1529999999999996</v>
      </c>
      <c r="C1156" s="118">
        <v>4.9560000000000004</v>
      </c>
    </row>
    <row r="1157" spans="1:3" ht="15" x14ac:dyDescent="0.25">
      <c r="A1157" s="117">
        <v>39632</v>
      </c>
      <c r="B1157" s="118">
        <v>5.165</v>
      </c>
      <c r="C1157" s="118">
        <v>4.9660000000000002</v>
      </c>
    </row>
    <row r="1158" spans="1:3" ht="15" x14ac:dyDescent="0.25">
      <c r="A1158" s="117">
        <v>39633</v>
      </c>
      <c r="B1158" s="118">
        <v>5.1440000000000001</v>
      </c>
      <c r="C1158" s="118">
        <v>4.9589999999999996</v>
      </c>
    </row>
    <row r="1159" spans="1:3" ht="15" x14ac:dyDescent="0.25">
      <c r="A1159" s="117">
        <v>39636</v>
      </c>
      <c r="B1159" s="118">
        <v>5.1440000000000001</v>
      </c>
      <c r="C1159" s="118">
        <v>4.96</v>
      </c>
    </row>
    <row r="1160" spans="1:3" ht="15" x14ac:dyDescent="0.25">
      <c r="A1160" s="117">
        <v>39637</v>
      </c>
      <c r="B1160" s="118">
        <v>5.14</v>
      </c>
      <c r="C1160" s="118">
        <v>4.9619999999999997</v>
      </c>
    </row>
    <row r="1161" spans="1:3" ht="15" x14ac:dyDescent="0.25">
      <c r="A1161" s="117">
        <v>39638</v>
      </c>
      <c r="B1161" s="118">
        <v>5.1449999999999996</v>
      </c>
      <c r="C1161" s="118">
        <v>4.9619999999999997</v>
      </c>
    </row>
    <row r="1162" spans="1:3" ht="15" x14ac:dyDescent="0.25">
      <c r="A1162" s="117">
        <v>39639</v>
      </c>
      <c r="B1162" s="118">
        <v>5.1390000000000002</v>
      </c>
      <c r="C1162" s="118">
        <v>4.9630000000000001</v>
      </c>
    </row>
    <row r="1163" spans="1:3" ht="15" x14ac:dyDescent="0.25">
      <c r="A1163" s="117">
        <v>39640</v>
      </c>
      <c r="B1163" s="118">
        <v>5.1449999999999996</v>
      </c>
      <c r="C1163" s="118">
        <v>4.9630000000000001</v>
      </c>
    </row>
    <row r="1164" spans="1:3" ht="15" x14ac:dyDescent="0.25">
      <c r="A1164" s="117">
        <v>39643</v>
      </c>
      <c r="B1164" s="118">
        <v>5.1459999999999999</v>
      </c>
      <c r="C1164" s="118">
        <v>4.9619999999999997</v>
      </c>
    </row>
    <row r="1165" spans="1:3" ht="15" x14ac:dyDescent="0.25">
      <c r="A1165" s="117">
        <v>39644</v>
      </c>
      <c r="B1165" s="118">
        <v>5.14</v>
      </c>
      <c r="C1165" s="118">
        <v>4.9610000000000003</v>
      </c>
    </row>
    <row r="1166" spans="1:3" ht="15" x14ac:dyDescent="0.25">
      <c r="A1166" s="117">
        <v>39645</v>
      </c>
      <c r="B1166" s="118">
        <v>5.1360000000000001</v>
      </c>
      <c r="C1166" s="118">
        <v>4.9569999999999999</v>
      </c>
    </row>
    <row r="1167" spans="1:3" ht="15" x14ac:dyDescent="0.25">
      <c r="A1167" s="117">
        <v>39646</v>
      </c>
      <c r="B1167" s="118">
        <v>5.1390000000000002</v>
      </c>
      <c r="C1167" s="118">
        <v>4.9580000000000002</v>
      </c>
    </row>
    <row r="1168" spans="1:3" ht="15" x14ac:dyDescent="0.25">
      <c r="A1168" s="117">
        <v>39647</v>
      </c>
      <c r="B1168" s="118">
        <v>5.1379999999999999</v>
      </c>
      <c r="C1168" s="118">
        <v>4.9569999999999999</v>
      </c>
    </row>
    <row r="1169" spans="1:3" ht="15" x14ac:dyDescent="0.25">
      <c r="A1169" s="117">
        <v>39650</v>
      </c>
      <c r="B1169" s="118">
        <v>5.1529999999999996</v>
      </c>
      <c r="C1169" s="118">
        <v>4.96</v>
      </c>
    </row>
    <row r="1170" spans="1:3" ht="15" x14ac:dyDescent="0.25">
      <c r="A1170" s="117">
        <v>39651</v>
      </c>
      <c r="B1170" s="118">
        <v>5.1580000000000004</v>
      </c>
      <c r="C1170" s="118">
        <v>4.9610000000000003</v>
      </c>
    </row>
    <row r="1171" spans="1:3" ht="15" x14ac:dyDescent="0.25">
      <c r="A1171" s="117">
        <v>39652</v>
      </c>
      <c r="B1171" s="118">
        <v>5.1609999999999996</v>
      </c>
      <c r="C1171" s="118">
        <v>4.9630000000000001</v>
      </c>
    </row>
    <row r="1172" spans="1:3" ht="15" x14ac:dyDescent="0.25">
      <c r="A1172" s="117">
        <v>39653</v>
      </c>
      <c r="B1172" s="118">
        <v>5.1550000000000002</v>
      </c>
      <c r="C1172" s="118">
        <v>4.9619999999999997</v>
      </c>
    </row>
    <row r="1173" spans="1:3" ht="15" x14ac:dyDescent="0.25">
      <c r="A1173" s="117">
        <v>39654</v>
      </c>
      <c r="B1173" s="118">
        <v>5.1479999999999997</v>
      </c>
      <c r="C1173" s="118">
        <v>4.9619999999999997</v>
      </c>
    </row>
    <row r="1174" spans="1:3" ht="15" x14ac:dyDescent="0.25">
      <c r="A1174" s="117">
        <v>39657</v>
      </c>
      <c r="B1174" s="118">
        <v>5.149</v>
      </c>
      <c r="C1174" s="118">
        <v>4.9619999999999997</v>
      </c>
    </row>
    <row r="1175" spans="1:3" ht="15" x14ac:dyDescent="0.25">
      <c r="A1175" s="117">
        <v>39658</v>
      </c>
      <c r="B1175" s="118">
        <v>5.1509999999999998</v>
      </c>
      <c r="C1175" s="118">
        <v>4.9610000000000003</v>
      </c>
    </row>
    <row r="1176" spans="1:3" ht="15" x14ac:dyDescent="0.25">
      <c r="A1176" s="117">
        <v>39659</v>
      </c>
      <c r="B1176" s="118">
        <v>5.1580000000000004</v>
      </c>
      <c r="C1176" s="118">
        <v>4.9630000000000001</v>
      </c>
    </row>
    <row r="1177" spans="1:3" ht="15" x14ac:dyDescent="0.25">
      <c r="A1177" s="117">
        <v>39660</v>
      </c>
      <c r="B1177" s="118">
        <v>5.1559999999999997</v>
      </c>
      <c r="C1177" s="118">
        <v>4.968</v>
      </c>
    </row>
    <row r="1178" spans="1:3" ht="15" x14ac:dyDescent="0.25">
      <c r="A1178" s="117">
        <v>39661</v>
      </c>
      <c r="B1178" s="118">
        <v>5.16</v>
      </c>
      <c r="C1178" s="118">
        <v>4.968</v>
      </c>
    </row>
    <row r="1179" spans="1:3" ht="15" x14ac:dyDescent="0.25">
      <c r="A1179" s="117">
        <v>39664</v>
      </c>
      <c r="B1179" s="118">
        <v>5.1630000000000003</v>
      </c>
      <c r="C1179" s="118">
        <v>4.97</v>
      </c>
    </row>
    <row r="1180" spans="1:3" ht="15" x14ac:dyDescent="0.25">
      <c r="A1180" s="117">
        <v>39665</v>
      </c>
      <c r="B1180" s="118">
        <v>5.1619999999999999</v>
      </c>
      <c r="C1180" s="118">
        <v>4.968</v>
      </c>
    </row>
    <row r="1181" spans="1:3" ht="15" x14ac:dyDescent="0.25">
      <c r="A1181" s="117">
        <v>39666</v>
      </c>
      <c r="B1181" s="118">
        <v>5.1660000000000004</v>
      </c>
      <c r="C1181" s="118">
        <v>4.9669999999999996</v>
      </c>
    </row>
    <row r="1182" spans="1:3" ht="15" x14ac:dyDescent="0.25">
      <c r="A1182" s="117">
        <v>39667</v>
      </c>
      <c r="B1182" s="118">
        <v>5.1669999999999998</v>
      </c>
      <c r="C1182" s="118">
        <v>4.968</v>
      </c>
    </row>
    <row r="1183" spans="1:3" ht="15" x14ac:dyDescent="0.25">
      <c r="A1183" s="117">
        <v>39668</v>
      </c>
      <c r="B1183" s="118">
        <v>5.149</v>
      </c>
      <c r="C1183" s="118">
        <v>4.9660000000000002</v>
      </c>
    </row>
    <row r="1184" spans="1:3" ht="15" x14ac:dyDescent="0.25">
      <c r="A1184" s="117">
        <v>39671</v>
      </c>
      <c r="B1184" s="118">
        <v>5.1550000000000002</v>
      </c>
      <c r="C1184" s="118">
        <v>4.9649999999999999</v>
      </c>
    </row>
    <row r="1185" spans="1:3" ht="15" x14ac:dyDescent="0.25">
      <c r="A1185" s="117">
        <v>39672</v>
      </c>
      <c r="B1185" s="118">
        <v>5.157</v>
      </c>
      <c r="C1185" s="118">
        <v>4.9660000000000002</v>
      </c>
    </row>
    <row r="1186" spans="1:3" ht="15" x14ac:dyDescent="0.25">
      <c r="A1186" s="117">
        <v>39673</v>
      </c>
      <c r="B1186" s="118">
        <v>5.1559999999999997</v>
      </c>
      <c r="C1186" s="118">
        <v>4.9649999999999999</v>
      </c>
    </row>
    <row r="1187" spans="1:3" ht="15" x14ac:dyDescent="0.25">
      <c r="A1187" s="117">
        <v>39674</v>
      </c>
      <c r="B1187" s="118">
        <v>5.157</v>
      </c>
      <c r="C1187" s="118">
        <v>4.9640000000000004</v>
      </c>
    </row>
    <row r="1188" spans="1:3" ht="15" x14ac:dyDescent="0.25">
      <c r="A1188" s="117">
        <v>39675</v>
      </c>
      <c r="B1188" s="118">
        <v>5.1619999999999999</v>
      </c>
      <c r="C1188" s="118">
        <v>4.9660000000000002</v>
      </c>
    </row>
    <row r="1189" spans="1:3" ht="15" x14ac:dyDescent="0.25">
      <c r="A1189" s="117">
        <v>39678</v>
      </c>
      <c r="B1189" s="118">
        <v>5.1589999999999998</v>
      </c>
      <c r="C1189" s="118">
        <v>4.9630000000000001</v>
      </c>
    </row>
    <row r="1190" spans="1:3" ht="15" x14ac:dyDescent="0.25">
      <c r="A1190" s="117">
        <v>39679</v>
      </c>
      <c r="B1190" s="118">
        <v>5.157</v>
      </c>
      <c r="C1190" s="118">
        <v>4.9630000000000001</v>
      </c>
    </row>
    <row r="1191" spans="1:3" ht="15" x14ac:dyDescent="0.25">
      <c r="A1191" s="117">
        <v>39680</v>
      </c>
      <c r="B1191" s="118">
        <v>5.16</v>
      </c>
      <c r="C1191" s="118">
        <v>4.9640000000000004</v>
      </c>
    </row>
    <row r="1192" spans="1:3" ht="15" x14ac:dyDescent="0.25">
      <c r="A1192" s="117">
        <v>39681</v>
      </c>
      <c r="B1192" s="118">
        <v>5.16</v>
      </c>
      <c r="C1192" s="118">
        <v>4.9630000000000001</v>
      </c>
    </row>
    <row r="1193" spans="1:3" ht="15" x14ac:dyDescent="0.25">
      <c r="A1193" s="117">
        <v>39682</v>
      </c>
      <c r="B1193" s="118">
        <v>5.1619999999999999</v>
      </c>
      <c r="C1193" s="118">
        <v>4.9640000000000004</v>
      </c>
    </row>
    <row r="1194" spans="1:3" ht="15" x14ac:dyDescent="0.25">
      <c r="A1194" s="117">
        <v>39685</v>
      </c>
      <c r="B1194" s="118">
        <v>5.1609999999999996</v>
      </c>
      <c r="C1194" s="118">
        <v>4.9649999999999999</v>
      </c>
    </row>
    <row r="1195" spans="1:3" ht="15" x14ac:dyDescent="0.25">
      <c r="A1195" s="117">
        <v>39686</v>
      </c>
      <c r="B1195" s="118">
        <v>5.1580000000000004</v>
      </c>
      <c r="C1195" s="118">
        <v>4.9649999999999999</v>
      </c>
    </row>
    <row r="1196" spans="1:3" ht="15" x14ac:dyDescent="0.25">
      <c r="A1196" s="117">
        <v>39687</v>
      </c>
      <c r="B1196" s="118">
        <v>5.1589999999999998</v>
      </c>
      <c r="C1196" s="118">
        <v>4.9640000000000004</v>
      </c>
    </row>
    <row r="1197" spans="1:3" ht="15" x14ac:dyDescent="0.25">
      <c r="A1197" s="117">
        <v>39688</v>
      </c>
      <c r="B1197" s="118">
        <v>5.165</v>
      </c>
      <c r="C1197" s="118">
        <v>4.9619999999999997</v>
      </c>
    </row>
    <row r="1198" spans="1:3" ht="15" x14ac:dyDescent="0.25">
      <c r="A1198" s="117">
        <v>39689</v>
      </c>
      <c r="B1198" s="118">
        <v>5.1689999999999996</v>
      </c>
      <c r="C1198" s="118">
        <v>4.9630000000000001</v>
      </c>
    </row>
    <row r="1199" spans="1:3" ht="15" x14ac:dyDescent="0.25">
      <c r="A1199" s="117">
        <v>39692</v>
      </c>
      <c r="B1199" s="118">
        <v>5.165</v>
      </c>
      <c r="C1199" s="118">
        <v>4.9610000000000003</v>
      </c>
    </row>
    <row r="1200" spans="1:3" ht="15" x14ac:dyDescent="0.25">
      <c r="A1200" s="117">
        <v>39693</v>
      </c>
      <c r="B1200" s="118">
        <v>5.1639999999999997</v>
      </c>
      <c r="C1200" s="118">
        <v>4.9610000000000003</v>
      </c>
    </row>
    <row r="1201" spans="1:3" ht="15" x14ac:dyDescent="0.25">
      <c r="A1201" s="117">
        <v>39694</v>
      </c>
      <c r="B1201" s="118">
        <v>5.165</v>
      </c>
      <c r="C1201" s="118">
        <v>4.96</v>
      </c>
    </row>
    <row r="1202" spans="1:3" ht="15" x14ac:dyDescent="0.25">
      <c r="A1202" s="117">
        <v>39695</v>
      </c>
      <c r="B1202" s="118">
        <v>5.173</v>
      </c>
      <c r="C1202" s="118">
        <v>4.9610000000000003</v>
      </c>
    </row>
    <row r="1203" spans="1:3" ht="15" x14ac:dyDescent="0.25">
      <c r="A1203" s="117">
        <v>39696</v>
      </c>
      <c r="B1203" s="118">
        <v>5.1710000000000003</v>
      </c>
      <c r="C1203" s="118">
        <v>4.96</v>
      </c>
    </row>
    <row r="1204" spans="1:3" ht="15" x14ac:dyDescent="0.25">
      <c r="A1204" s="117">
        <v>39699</v>
      </c>
      <c r="B1204" s="118">
        <v>5.1749999999999998</v>
      </c>
      <c r="C1204" s="118">
        <v>4.9589999999999996</v>
      </c>
    </row>
    <row r="1205" spans="1:3" ht="15" x14ac:dyDescent="0.25">
      <c r="A1205" s="117">
        <v>39700</v>
      </c>
      <c r="B1205" s="118">
        <v>5.1740000000000004</v>
      </c>
      <c r="C1205" s="118">
        <v>4.9580000000000002</v>
      </c>
    </row>
    <row r="1206" spans="1:3" ht="15" x14ac:dyDescent="0.25">
      <c r="A1206" s="117">
        <v>39701</v>
      </c>
      <c r="B1206" s="118">
        <v>5.1749999999999998</v>
      </c>
      <c r="C1206" s="118">
        <v>4.9589999999999996</v>
      </c>
    </row>
    <row r="1207" spans="1:3" ht="15" x14ac:dyDescent="0.25">
      <c r="A1207" s="117">
        <v>39702</v>
      </c>
      <c r="B1207" s="118">
        <v>5.1790000000000003</v>
      </c>
      <c r="C1207" s="118">
        <v>4.9580000000000002</v>
      </c>
    </row>
    <row r="1208" spans="1:3" ht="15" x14ac:dyDescent="0.25">
      <c r="A1208" s="117">
        <v>39703</v>
      </c>
      <c r="B1208" s="118">
        <v>5.1849999999999996</v>
      </c>
      <c r="C1208" s="118">
        <v>4.9580000000000002</v>
      </c>
    </row>
    <row r="1209" spans="1:3" ht="15" x14ac:dyDescent="0.25">
      <c r="A1209" s="117">
        <v>39706</v>
      </c>
      <c r="B1209" s="118">
        <v>5.1870000000000003</v>
      </c>
      <c r="C1209" s="118">
        <v>4.9640000000000004</v>
      </c>
    </row>
    <row r="1210" spans="1:3" ht="15" x14ac:dyDescent="0.25">
      <c r="A1210" s="117">
        <v>39707</v>
      </c>
      <c r="B1210" s="118">
        <v>5.1920000000000002</v>
      </c>
      <c r="C1210" s="118">
        <v>4.9690000000000003</v>
      </c>
    </row>
    <row r="1211" spans="1:3" ht="15" x14ac:dyDescent="0.25">
      <c r="A1211" s="117">
        <v>39708</v>
      </c>
      <c r="B1211" s="118">
        <v>5.202</v>
      </c>
      <c r="C1211" s="118">
        <v>4.9729999999999999</v>
      </c>
    </row>
    <row r="1212" spans="1:3" ht="15" x14ac:dyDescent="0.25">
      <c r="A1212" s="117">
        <v>39709</v>
      </c>
      <c r="B1212" s="118">
        <v>5.2229999999999999</v>
      </c>
      <c r="C1212" s="118">
        <v>4.9909999999999997</v>
      </c>
    </row>
    <row r="1213" spans="1:3" ht="15" x14ac:dyDescent="0.25">
      <c r="A1213" s="117">
        <v>39710</v>
      </c>
      <c r="B1213" s="118">
        <v>5.2350000000000003</v>
      </c>
      <c r="C1213" s="118">
        <v>5.0049999999999999</v>
      </c>
    </row>
    <row r="1214" spans="1:3" ht="15" x14ac:dyDescent="0.25">
      <c r="A1214" s="117">
        <v>39713</v>
      </c>
      <c r="B1214" s="118">
        <v>5.242</v>
      </c>
      <c r="C1214" s="118">
        <v>5.0289999999999999</v>
      </c>
    </row>
    <row r="1215" spans="1:3" ht="15" x14ac:dyDescent="0.25">
      <c r="A1215" s="117">
        <v>39714</v>
      </c>
      <c r="B1215" s="118">
        <v>5.2560000000000002</v>
      </c>
      <c r="C1215" s="118">
        <v>5.0549999999999997</v>
      </c>
    </row>
    <row r="1216" spans="1:3" ht="15" x14ac:dyDescent="0.25">
      <c r="A1216" s="117">
        <v>39715</v>
      </c>
      <c r="B1216" s="118">
        <v>5.2759999999999998</v>
      </c>
      <c r="C1216" s="118">
        <v>5.0659999999999998</v>
      </c>
    </row>
    <row r="1217" spans="1:3" ht="15" x14ac:dyDescent="0.25">
      <c r="A1217" s="117">
        <v>39716</v>
      </c>
      <c r="B1217" s="118">
        <v>5.2960000000000003</v>
      </c>
      <c r="C1217" s="118">
        <v>5.1189999999999998</v>
      </c>
    </row>
    <row r="1218" spans="1:3" ht="15" x14ac:dyDescent="0.25">
      <c r="A1218" s="117">
        <v>39717</v>
      </c>
      <c r="B1218" s="118">
        <v>5.29</v>
      </c>
      <c r="C1218" s="118">
        <v>5.1420000000000003</v>
      </c>
    </row>
    <row r="1219" spans="1:3" ht="15" x14ac:dyDescent="0.25">
      <c r="A1219" s="117">
        <v>39720</v>
      </c>
      <c r="B1219" s="118">
        <v>5.3150000000000004</v>
      </c>
      <c r="C1219" s="118">
        <v>5.2370000000000001</v>
      </c>
    </row>
    <row r="1220" spans="1:3" ht="15" x14ac:dyDescent="0.25">
      <c r="A1220" s="117">
        <v>39721</v>
      </c>
      <c r="B1220" s="118">
        <v>5.3769999999999998</v>
      </c>
      <c r="C1220" s="118">
        <v>5.2770000000000001</v>
      </c>
    </row>
    <row r="1221" spans="1:3" ht="15" x14ac:dyDescent="0.25">
      <c r="A1221" s="117">
        <v>39722</v>
      </c>
      <c r="B1221" s="118">
        <v>5.4050000000000002</v>
      </c>
      <c r="C1221" s="118">
        <v>5.2910000000000004</v>
      </c>
    </row>
    <row r="1222" spans="1:3" ht="15" x14ac:dyDescent="0.25">
      <c r="A1222" s="117">
        <v>39723</v>
      </c>
      <c r="B1222" s="118">
        <v>5.4210000000000003</v>
      </c>
      <c r="C1222" s="118">
        <v>5.33</v>
      </c>
    </row>
    <row r="1223" spans="1:3" ht="15" x14ac:dyDescent="0.25">
      <c r="A1223" s="117">
        <v>39724</v>
      </c>
      <c r="B1223" s="118">
        <v>5.415</v>
      </c>
      <c r="C1223" s="118">
        <v>5.3390000000000004</v>
      </c>
    </row>
    <row r="1224" spans="1:3" ht="15" x14ac:dyDescent="0.25">
      <c r="A1224" s="117">
        <v>39727</v>
      </c>
      <c r="B1224" s="118">
        <v>5.4189999999999996</v>
      </c>
      <c r="C1224" s="118">
        <v>5.3449999999999998</v>
      </c>
    </row>
    <row r="1225" spans="1:3" ht="15" x14ac:dyDescent="0.25">
      <c r="A1225" s="117">
        <v>39728</v>
      </c>
      <c r="B1225" s="118">
        <v>5.4349999999999996</v>
      </c>
      <c r="C1225" s="118">
        <v>5.3769999999999998</v>
      </c>
    </row>
    <row r="1226" spans="1:3" ht="15" x14ac:dyDescent="0.25">
      <c r="A1226" s="117">
        <v>39729</v>
      </c>
      <c r="B1226" s="118">
        <v>5.4379999999999997</v>
      </c>
      <c r="C1226" s="118">
        <v>5.3929999999999998</v>
      </c>
    </row>
    <row r="1227" spans="1:3" ht="15" x14ac:dyDescent="0.25">
      <c r="A1227" s="117">
        <v>39730</v>
      </c>
      <c r="B1227" s="118">
        <v>5.4480000000000004</v>
      </c>
      <c r="C1227" s="118">
        <v>5.3929999999999998</v>
      </c>
    </row>
    <row r="1228" spans="1:3" ht="15" x14ac:dyDescent="0.25">
      <c r="A1228" s="117">
        <v>39731</v>
      </c>
      <c r="B1228" s="118">
        <v>5.431</v>
      </c>
      <c r="C1228" s="118">
        <v>5.3810000000000002</v>
      </c>
    </row>
    <row r="1229" spans="1:3" ht="15" x14ac:dyDescent="0.25">
      <c r="A1229" s="117">
        <v>39734</v>
      </c>
      <c r="B1229" s="118">
        <v>5.367</v>
      </c>
      <c r="C1229" s="118">
        <v>5.3179999999999996</v>
      </c>
    </row>
    <row r="1230" spans="1:3" ht="15" x14ac:dyDescent="0.25">
      <c r="A1230" s="117">
        <v>39735</v>
      </c>
      <c r="B1230" s="118">
        <v>5.298</v>
      </c>
      <c r="C1230" s="118">
        <v>5.2350000000000003</v>
      </c>
    </row>
    <row r="1231" spans="1:3" ht="15" x14ac:dyDescent="0.25">
      <c r="A1231" s="117">
        <v>39736</v>
      </c>
      <c r="B1231" s="118">
        <v>5.2350000000000003</v>
      </c>
      <c r="C1231" s="118">
        <v>5.1680000000000001</v>
      </c>
    </row>
    <row r="1232" spans="1:3" ht="15" x14ac:dyDescent="0.25">
      <c r="A1232" s="117">
        <v>39737</v>
      </c>
      <c r="B1232" s="118">
        <v>5.1630000000000003</v>
      </c>
      <c r="C1232" s="118">
        <v>5.09</v>
      </c>
    </row>
    <row r="1233" spans="1:3" ht="15" x14ac:dyDescent="0.25">
      <c r="A1233" s="117">
        <v>39738</v>
      </c>
      <c r="B1233" s="118">
        <v>5.117</v>
      </c>
      <c r="C1233" s="118">
        <v>5.0449999999999999</v>
      </c>
    </row>
    <row r="1234" spans="1:3" ht="15" x14ac:dyDescent="0.25">
      <c r="A1234" s="117">
        <v>39741</v>
      </c>
      <c r="B1234" s="118">
        <v>5.0629999999999997</v>
      </c>
      <c r="C1234" s="118">
        <v>5</v>
      </c>
    </row>
    <row r="1235" spans="1:3" ht="15" x14ac:dyDescent="0.25">
      <c r="A1235" s="117">
        <v>39742</v>
      </c>
      <c r="B1235" s="118">
        <v>5.03</v>
      </c>
      <c r="C1235" s="118">
        <v>4.968</v>
      </c>
    </row>
    <row r="1236" spans="1:3" ht="15" x14ac:dyDescent="0.25">
      <c r="A1236" s="117">
        <v>39743</v>
      </c>
      <c r="B1236" s="118">
        <v>5.0060000000000002</v>
      </c>
      <c r="C1236" s="118">
        <v>4.9359999999999999</v>
      </c>
    </row>
    <row r="1237" spans="1:3" ht="15" x14ac:dyDescent="0.25">
      <c r="A1237" s="117">
        <v>39744</v>
      </c>
      <c r="B1237" s="118">
        <v>4.992</v>
      </c>
      <c r="C1237" s="118">
        <v>4.9210000000000003</v>
      </c>
    </row>
    <row r="1238" spans="1:3" ht="15" x14ac:dyDescent="0.25">
      <c r="A1238" s="117">
        <v>39745</v>
      </c>
      <c r="B1238" s="118">
        <v>4.9729999999999999</v>
      </c>
      <c r="C1238" s="118">
        <v>4.9180000000000001</v>
      </c>
    </row>
    <row r="1239" spans="1:3" ht="15" x14ac:dyDescent="0.25">
      <c r="A1239" s="117">
        <v>39748</v>
      </c>
      <c r="B1239" s="118">
        <v>4.9640000000000004</v>
      </c>
      <c r="C1239" s="118">
        <v>4.9119999999999999</v>
      </c>
    </row>
    <row r="1240" spans="1:3" ht="15" x14ac:dyDescent="0.25">
      <c r="A1240" s="117">
        <v>39749</v>
      </c>
      <c r="B1240" s="118">
        <v>4.93</v>
      </c>
      <c r="C1240" s="118">
        <v>4.8600000000000003</v>
      </c>
    </row>
    <row r="1241" spans="1:3" ht="15" x14ac:dyDescent="0.25">
      <c r="A1241" s="117">
        <v>39750</v>
      </c>
      <c r="B1241" s="118">
        <v>4.8940000000000001</v>
      </c>
      <c r="C1241" s="118">
        <v>4.827</v>
      </c>
    </row>
    <row r="1242" spans="1:3" ht="15" x14ac:dyDescent="0.25">
      <c r="A1242" s="117">
        <v>39751</v>
      </c>
      <c r="B1242" s="118">
        <v>4.8479999999999999</v>
      </c>
      <c r="C1242" s="118">
        <v>4.7939999999999996</v>
      </c>
    </row>
    <row r="1243" spans="1:3" ht="15" x14ac:dyDescent="0.25">
      <c r="A1243" s="117">
        <v>39752</v>
      </c>
      <c r="B1243" s="118">
        <v>4.8040000000000003</v>
      </c>
      <c r="C1243" s="118">
        <v>4.76</v>
      </c>
    </row>
    <row r="1244" spans="1:3" ht="15" x14ac:dyDescent="0.25">
      <c r="A1244" s="117">
        <v>39755</v>
      </c>
      <c r="B1244" s="118">
        <v>4.7859999999999996</v>
      </c>
      <c r="C1244" s="118">
        <v>4.7329999999999997</v>
      </c>
    </row>
    <row r="1245" spans="1:3" ht="15" x14ac:dyDescent="0.25">
      <c r="A1245" s="117">
        <v>39756</v>
      </c>
      <c r="B1245" s="118">
        <v>4.7539999999999996</v>
      </c>
      <c r="C1245" s="118">
        <v>4.7</v>
      </c>
    </row>
    <row r="1246" spans="1:3" ht="15" x14ac:dyDescent="0.25">
      <c r="A1246" s="117">
        <v>39757</v>
      </c>
      <c r="B1246" s="118">
        <v>4.7160000000000002</v>
      </c>
      <c r="C1246" s="118">
        <v>4.6630000000000003</v>
      </c>
    </row>
    <row r="1247" spans="1:3" ht="15" x14ac:dyDescent="0.25">
      <c r="A1247" s="117">
        <v>39758</v>
      </c>
      <c r="B1247" s="118">
        <v>4.6509999999999998</v>
      </c>
      <c r="C1247" s="118">
        <v>4.5919999999999996</v>
      </c>
    </row>
    <row r="1248" spans="1:3" ht="15" x14ac:dyDescent="0.25">
      <c r="A1248" s="117">
        <v>39759</v>
      </c>
      <c r="B1248" s="118">
        <v>4.5439999999999996</v>
      </c>
      <c r="C1248" s="118">
        <v>4.4740000000000002</v>
      </c>
    </row>
    <row r="1249" spans="1:3" ht="15" x14ac:dyDescent="0.25">
      <c r="A1249" s="117">
        <v>39762</v>
      </c>
      <c r="B1249" s="118">
        <v>4.4749999999999996</v>
      </c>
      <c r="C1249" s="118">
        <v>4.4059999999999997</v>
      </c>
    </row>
    <row r="1250" spans="1:3" ht="15" x14ac:dyDescent="0.25">
      <c r="A1250" s="117">
        <v>39763</v>
      </c>
      <c r="B1250" s="118">
        <v>4.399</v>
      </c>
      <c r="C1250" s="118">
        <v>4.343</v>
      </c>
    </row>
    <row r="1251" spans="1:3" ht="15" x14ac:dyDescent="0.25">
      <c r="A1251" s="117">
        <v>39764</v>
      </c>
      <c r="B1251" s="118">
        <v>4.3449999999999998</v>
      </c>
      <c r="C1251" s="118">
        <v>4.2859999999999996</v>
      </c>
    </row>
    <row r="1252" spans="1:3" ht="15" x14ac:dyDescent="0.25">
      <c r="A1252" s="117">
        <v>39765</v>
      </c>
      <c r="B1252" s="118">
        <v>4.3090000000000002</v>
      </c>
      <c r="C1252" s="118">
        <v>4.2450000000000001</v>
      </c>
    </row>
    <row r="1253" spans="1:3" ht="15" x14ac:dyDescent="0.25">
      <c r="A1253" s="117">
        <v>39766</v>
      </c>
      <c r="B1253" s="118">
        <v>4.2919999999999998</v>
      </c>
      <c r="C1253" s="118">
        <v>4.2229999999999999</v>
      </c>
    </row>
    <row r="1254" spans="1:3" ht="15" x14ac:dyDescent="0.25">
      <c r="A1254" s="117">
        <v>39769</v>
      </c>
      <c r="B1254" s="118">
        <v>4.2619999999999996</v>
      </c>
      <c r="C1254" s="118">
        <v>4.1909999999999998</v>
      </c>
    </row>
    <row r="1255" spans="1:3" ht="15" x14ac:dyDescent="0.25">
      <c r="A1255" s="117">
        <v>39770</v>
      </c>
      <c r="B1255" s="118">
        <v>4.2140000000000004</v>
      </c>
      <c r="C1255" s="118">
        <v>4.1529999999999996</v>
      </c>
    </row>
    <row r="1256" spans="1:3" ht="15" x14ac:dyDescent="0.25">
      <c r="A1256" s="117">
        <v>39771</v>
      </c>
      <c r="B1256" s="118">
        <v>4.17</v>
      </c>
      <c r="C1256" s="118">
        <v>4.12</v>
      </c>
    </row>
    <row r="1257" spans="1:3" ht="15" x14ac:dyDescent="0.25">
      <c r="A1257" s="117">
        <v>39772</v>
      </c>
      <c r="B1257" s="118">
        <v>4.117</v>
      </c>
      <c r="C1257" s="118">
        <v>4.0759999999999996</v>
      </c>
    </row>
    <row r="1258" spans="1:3" ht="15" x14ac:dyDescent="0.25">
      <c r="A1258" s="117">
        <v>39773</v>
      </c>
      <c r="B1258" s="118">
        <v>4.0650000000000004</v>
      </c>
      <c r="C1258" s="118">
        <v>4.0209999999999999</v>
      </c>
    </row>
    <row r="1259" spans="1:3" ht="15" x14ac:dyDescent="0.25">
      <c r="A1259" s="117">
        <v>39776</v>
      </c>
      <c r="B1259" s="118">
        <v>4.0199999999999996</v>
      </c>
      <c r="C1259" s="118">
        <v>3.97</v>
      </c>
    </row>
    <row r="1260" spans="1:3" ht="15" x14ac:dyDescent="0.25">
      <c r="A1260" s="117">
        <v>39777</v>
      </c>
      <c r="B1260" s="118">
        <v>3.9950000000000001</v>
      </c>
      <c r="C1260" s="118">
        <v>3.9369999999999998</v>
      </c>
    </row>
    <row r="1261" spans="1:3" ht="15" x14ac:dyDescent="0.25">
      <c r="A1261" s="117">
        <v>39778</v>
      </c>
      <c r="B1261" s="118">
        <v>3.956</v>
      </c>
      <c r="C1261" s="118">
        <v>3.9009999999999998</v>
      </c>
    </row>
    <row r="1262" spans="1:3" ht="15" x14ac:dyDescent="0.25">
      <c r="A1262" s="117">
        <v>39779</v>
      </c>
      <c r="B1262" s="118">
        <v>3.9279999999999999</v>
      </c>
      <c r="C1262" s="118">
        <v>3.879</v>
      </c>
    </row>
    <row r="1263" spans="1:3" ht="15" x14ac:dyDescent="0.25">
      <c r="A1263" s="117">
        <v>39780</v>
      </c>
      <c r="B1263" s="118">
        <v>3.8969999999999998</v>
      </c>
      <c r="C1263" s="118">
        <v>3.8530000000000002</v>
      </c>
    </row>
    <row r="1264" spans="1:3" ht="15" x14ac:dyDescent="0.25">
      <c r="A1264" s="117">
        <v>39783</v>
      </c>
      <c r="B1264" s="118">
        <v>3.859</v>
      </c>
      <c r="C1264" s="118">
        <v>3.8159999999999998</v>
      </c>
    </row>
    <row r="1265" spans="1:3" ht="15" x14ac:dyDescent="0.25">
      <c r="A1265" s="117">
        <v>39784</v>
      </c>
      <c r="B1265" s="118">
        <v>3.8279999999999998</v>
      </c>
      <c r="C1265" s="118">
        <v>3.786</v>
      </c>
    </row>
    <row r="1266" spans="1:3" ht="15" x14ac:dyDescent="0.25">
      <c r="A1266" s="117">
        <v>39785</v>
      </c>
      <c r="B1266" s="118">
        <v>3.7869999999999999</v>
      </c>
      <c r="C1266" s="118">
        <v>3.7429999999999999</v>
      </c>
    </row>
    <row r="1267" spans="1:3" ht="15" x14ac:dyDescent="0.25">
      <c r="A1267" s="117">
        <v>39786</v>
      </c>
      <c r="B1267" s="118">
        <v>3.71</v>
      </c>
      <c r="C1267" s="118">
        <v>3.669</v>
      </c>
    </row>
    <row r="1268" spans="1:3" ht="15" x14ac:dyDescent="0.25">
      <c r="A1268" s="117">
        <v>39787</v>
      </c>
      <c r="B1268" s="118">
        <v>3.6240000000000001</v>
      </c>
      <c r="C1268" s="118">
        <v>3.5630000000000002</v>
      </c>
    </row>
    <row r="1269" spans="1:3" ht="15" x14ac:dyDescent="0.25">
      <c r="A1269" s="117">
        <v>39790</v>
      </c>
      <c r="B1269" s="118">
        <v>3.5630000000000002</v>
      </c>
      <c r="C1269" s="118">
        <v>3.488</v>
      </c>
    </row>
    <row r="1270" spans="1:3" ht="15" x14ac:dyDescent="0.25">
      <c r="A1270" s="117">
        <v>39791</v>
      </c>
      <c r="B1270" s="118">
        <v>3.5139999999999998</v>
      </c>
      <c r="C1270" s="118">
        <v>3.4279999999999999</v>
      </c>
    </row>
    <row r="1271" spans="1:3" ht="15" x14ac:dyDescent="0.25">
      <c r="A1271" s="117">
        <v>39792</v>
      </c>
      <c r="B1271" s="118">
        <v>3.4660000000000002</v>
      </c>
      <c r="C1271" s="118">
        <v>3.3759999999999999</v>
      </c>
    </row>
    <row r="1272" spans="1:3" ht="15" x14ac:dyDescent="0.25">
      <c r="A1272" s="117">
        <v>39793</v>
      </c>
      <c r="B1272" s="118">
        <v>3.4169999999999998</v>
      </c>
      <c r="C1272" s="118">
        <v>3.3290000000000002</v>
      </c>
    </row>
    <row r="1273" spans="1:3" ht="15" x14ac:dyDescent="0.25">
      <c r="A1273" s="117">
        <v>39794</v>
      </c>
      <c r="B1273" s="118">
        <v>3.3690000000000002</v>
      </c>
      <c r="C1273" s="118">
        <v>3.282</v>
      </c>
    </row>
    <row r="1274" spans="1:3" ht="15" x14ac:dyDescent="0.25">
      <c r="A1274" s="117">
        <v>39797</v>
      </c>
      <c r="B1274" s="118">
        <v>3.3340000000000001</v>
      </c>
      <c r="C1274" s="118">
        <v>3.2429999999999999</v>
      </c>
    </row>
    <row r="1275" spans="1:3" ht="15" x14ac:dyDescent="0.25">
      <c r="A1275" s="117">
        <v>39798</v>
      </c>
      <c r="B1275" s="118">
        <v>3.298</v>
      </c>
      <c r="C1275" s="118">
        <v>3.2040000000000002</v>
      </c>
    </row>
    <row r="1276" spans="1:3" ht="15" x14ac:dyDescent="0.25">
      <c r="A1276" s="117">
        <v>39799</v>
      </c>
      <c r="B1276" s="118">
        <v>3.2429999999999999</v>
      </c>
      <c r="C1276" s="118">
        <v>3.1549999999999998</v>
      </c>
    </row>
    <row r="1277" spans="1:3" ht="15" x14ac:dyDescent="0.25">
      <c r="A1277" s="117">
        <v>39800</v>
      </c>
      <c r="B1277" s="118">
        <v>3.202</v>
      </c>
      <c r="C1277" s="118">
        <v>3.125</v>
      </c>
    </row>
    <row r="1278" spans="1:3" ht="15" x14ac:dyDescent="0.25">
      <c r="A1278" s="117">
        <v>39801</v>
      </c>
      <c r="B1278" s="118">
        <v>3.165</v>
      </c>
      <c r="C1278" s="118">
        <v>3.0819999999999999</v>
      </c>
    </row>
    <row r="1279" spans="1:3" ht="15" x14ac:dyDescent="0.25">
      <c r="A1279" s="117">
        <v>39804</v>
      </c>
      <c r="B1279" s="118">
        <v>3.1320000000000001</v>
      </c>
      <c r="C1279" s="118">
        <v>3.0529999999999999</v>
      </c>
    </row>
    <row r="1280" spans="1:3" ht="15" x14ac:dyDescent="0.25">
      <c r="A1280" s="117">
        <v>39805</v>
      </c>
      <c r="B1280" s="118">
        <v>3.0920000000000001</v>
      </c>
      <c r="C1280" s="118">
        <v>3.0190000000000001</v>
      </c>
    </row>
    <row r="1281" spans="1:3" ht="15" x14ac:dyDescent="0.25">
      <c r="A1281" s="117">
        <v>39806</v>
      </c>
      <c r="B1281" s="118">
        <v>3.0609999999999999</v>
      </c>
      <c r="C1281" s="118">
        <v>2.9910000000000001</v>
      </c>
    </row>
    <row r="1282" spans="1:3" ht="15" x14ac:dyDescent="0.25">
      <c r="A1282" s="117">
        <v>39811</v>
      </c>
      <c r="B1282" s="118">
        <v>3.0369999999999999</v>
      </c>
      <c r="C1282" s="118">
        <v>2.9729999999999999</v>
      </c>
    </row>
    <row r="1283" spans="1:3" ht="15" x14ac:dyDescent="0.25">
      <c r="A1283" s="117">
        <v>39812</v>
      </c>
      <c r="B1283" s="118">
        <v>3</v>
      </c>
      <c r="C1283" s="118">
        <v>2.9279999999999999</v>
      </c>
    </row>
    <row r="1284" spans="1:3" ht="15" x14ac:dyDescent="0.25">
      <c r="A1284" s="117">
        <v>39813</v>
      </c>
      <c r="B1284" s="118">
        <v>2.9710000000000001</v>
      </c>
      <c r="C1284" s="118">
        <v>2.8919999999999999</v>
      </c>
    </row>
    <row r="1285" spans="1:3" ht="15" x14ac:dyDescent="0.25">
      <c r="A1285" s="117">
        <v>39815</v>
      </c>
      <c r="B1285" s="118">
        <v>2.9449999999999998</v>
      </c>
      <c r="C1285" s="118">
        <v>2.859</v>
      </c>
    </row>
    <row r="1286" spans="1:3" ht="15" x14ac:dyDescent="0.25">
      <c r="A1286" s="117">
        <v>39818</v>
      </c>
      <c r="B1286" s="118">
        <v>2.9129999999999998</v>
      </c>
      <c r="C1286" s="118">
        <v>2.8220000000000001</v>
      </c>
    </row>
    <row r="1287" spans="1:3" ht="15" x14ac:dyDescent="0.25">
      <c r="A1287" s="117">
        <v>39819</v>
      </c>
      <c r="B1287" s="118">
        <v>2.8820000000000001</v>
      </c>
      <c r="C1287" s="118">
        <v>2.7970000000000002</v>
      </c>
    </row>
    <row r="1288" spans="1:3" ht="15" x14ac:dyDescent="0.25">
      <c r="A1288" s="117">
        <v>39820</v>
      </c>
      <c r="B1288" s="118">
        <v>2.8450000000000002</v>
      </c>
      <c r="C1288" s="118">
        <v>2.762</v>
      </c>
    </row>
    <row r="1289" spans="1:3" ht="15" x14ac:dyDescent="0.25">
      <c r="A1289" s="117">
        <v>39821</v>
      </c>
      <c r="B1289" s="118">
        <v>2.8109999999999999</v>
      </c>
      <c r="C1289" s="118">
        <v>2.7290000000000001</v>
      </c>
    </row>
    <row r="1290" spans="1:3" ht="15" x14ac:dyDescent="0.25">
      <c r="A1290" s="117">
        <v>39822</v>
      </c>
      <c r="B1290" s="118">
        <v>2.7650000000000001</v>
      </c>
      <c r="C1290" s="118">
        <v>2.6920000000000002</v>
      </c>
    </row>
    <row r="1291" spans="1:3" ht="15" x14ac:dyDescent="0.25">
      <c r="A1291" s="117">
        <v>39825</v>
      </c>
      <c r="B1291" s="118">
        <v>2.7160000000000002</v>
      </c>
      <c r="C1291" s="118">
        <v>2.653</v>
      </c>
    </row>
    <row r="1292" spans="1:3" ht="15" x14ac:dyDescent="0.25">
      <c r="A1292" s="117">
        <v>39826</v>
      </c>
      <c r="B1292" s="118">
        <v>2.6709999999999998</v>
      </c>
      <c r="C1292" s="118">
        <v>2.6120000000000001</v>
      </c>
    </row>
    <row r="1293" spans="1:3" ht="15" x14ac:dyDescent="0.25">
      <c r="A1293" s="117">
        <v>39827</v>
      </c>
      <c r="B1293" s="118">
        <v>2.6309999999999998</v>
      </c>
      <c r="C1293" s="118">
        <v>2.5720000000000001</v>
      </c>
    </row>
    <row r="1294" spans="1:3" ht="15" x14ac:dyDescent="0.25">
      <c r="A1294" s="117">
        <v>39828</v>
      </c>
      <c r="B1294" s="118">
        <v>2.5720000000000001</v>
      </c>
      <c r="C1294" s="118">
        <v>2.5099999999999998</v>
      </c>
    </row>
    <row r="1295" spans="1:3" ht="15" x14ac:dyDescent="0.25">
      <c r="A1295" s="117">
        <v>39829</v>
      </c>
      <c r="B1295" s="118">
        <v>2.5310000000000001</v>
      </c>
      <c r="C1295" s="118">
        <v>2.4529999999999998</v>
      </c>
    </row>
    <row r="1296" spans="1:3" ht="15" x14ac:dyDescent="0.25">
      <c r="A1296" s="117">
        <v>39832</v>
      </c>
      <c r="B1296" s="118">
        <v>2.4870000000000001</v>
      </c>
      <c r="C1296" s="118">
        <v>2.41</v>
      </c>
    </row>
    <row r="1297" spans="1:3" ht="15" x14ac:dyDescent="0.25">
      <c r="A1297" s="117">
        <v>39833</v>
      </c>
      <c r="B1297" s="118">
        <v>2.4470000000000001</v>
      </c>
      <c r="C1297" s="118">
        <v>2.37</v>
      </c>
    </row>
    <row r="1298" spans="1:3" ht="15" x14ac:dyDescent="0.25">
      <c r="A1298" s="117">
        <v>39834</v>
      </c>
      <c r="B1298" s="118">
        <v>2.39</v>
      </c>
      <c r="C1298" s="118">
        <v>2.3119999999999998</v>
      </c>
    </row>
    <row r="1299" spans="1:3" ht="15" x14ac:dyDescent="0.25">
      <c r="A1299" s="117">
        <v>39835</v>
      </c>
      <c r="B1299" s="118">
        <v>2.3410000000000002</v>
      </c>
      <c r="C1299" s="118">
        <v>2.254</v>
      </c>
    </row>
    <row r="1300" spans="1:3" ht="15" x14ac:dyDescent="0.25">
      <c r="A1300" s="117">
        <v>39836</v>
      </c>
      <c r="B1300" s="118">
        <v>2.294</v>
      </c>
      <c r="C1300" s="118">
        <v>2.1989999999999998</v>
      </c>
    </row>
    <row r="1301" spans="1:3" ht="15" x14ac:dyDescent="0.25">
      <c r="A1301" s="117">
        <v>39839</v>
      </c>
      <c r="B1301" s="118">
        <v>2.2519999999999998</v>
      </c>
      <c r="C1301" s="118">
        <v>2.149</v>
      </c>
    </row>
    <row r="1302" spans="1:3" ht="15" x14ac:dyDescent="0.25">
      <c r="A1302" s="117">
        <v>39840</v>
      </c>
      <c r="B1302" s="118">
        <v>2.2389999999999999</v>
      </c>
      <c r="C1302" s="118">
        <v>2.13</v>
      </c>
    </row>
    <row r="1303" spans="1:3" ht="15" x14ac:dyDescent="0.25">
      <c r="A1303" s="117">
        <v>39841</v>
      </c>
      <c r="B1303" s="118">
        <v>2.214</v>
      </c>
      <c r="C1303" s="118">
        <v>2.1150000000000002</v>
      </c>
    </row>
    <row r="1304" spans="1:3" ht="15" x14ac:dyDescent="0.25">
      <c r="A1304" s="117">
        <v>39842</v>
      </c>
      <c r="B1304" s="118">
        <v>2.194</v>
      </c>
      <c r="C1304" s="118">
        <v>2.101</v>
      </c>
    </row>
    <row r="1305" spans="1:3" ht="15" x14ac:dyDescent="0.25">
      <c r="A1305" s="117">
        <v>39843</v>
      </c>
      <c r="B1305" s="118">
        <v>2.1760000000000002</v>
      </c>
      <c r="C1305" s="118">
        <v>2.0859999999999999</v>
      </c>
    </row>
    <row r="1306" spans="1:3" ht="15" x14ac:dyDescent="0.25">
      <c r="A1306" s="117">
        <v>39846</v>
      </c>
      <c r="B1306" s="118">
        <v>2.1619999999999999</v>
      </c>
      <c r="C1306" s="118">
        <v>2.077</v>
      </c>
    </row>
    <row r="1307" spans="1:3" ht="15" x14ac:dyDescent="0.25">
      <c r="A1307" s="117">
        <v>39847</v>
      </c>
      <c r="B1307" s="118">
        <v>2.153</v>
      </c>
      <c r="C1307" s="118">
        <v>2.0640000000000001</v>
      </c>
    </row>
    <row r="1308" spans="1:3" ht="15" x14ac:dyDescent="0.25">
      <c r="A1308" s="117">
        <v>39848</v>
      </c>
      <c r="B1308" s="118">
        <v>2.1429999999999998</v>
      </c>
      <c r="C1308" s="118">
        <v>2.0529999999999999</v>
      </c>
    </row>
    <row r="1309" spans="1:3" ht="15" x14ac:dyDescent="0.25">
      <c r="A1309" s="117">
        <v>39849</v>
      </c>
      <c r="B1309" s="118">
        <v>2.1269999999999998</v>
      </c>
      <c r="C1309" s="118">
        <v>2.0390000000000001</v>
      </c>
    </row>
    <row r="1310" spans="1:3" ht="15" x14ac:dyDescent="0.25">
      <c r="A1310" s="117">
        <v>39850</v>
      </c>
      <c r="B1310" s="118">
        <v>2.1080000000000001</v>
      </c>
      <c r="C1310" s="118">
        <v>2.0219999999999998</v>
      </c>
    </row>
    <row r="1311" spans="1:3" ht="15" x14ac:dyDescent="0.25">
      <c r="A1311" s="117">
        <v>39853</v>
      </c>
      <c r="B1311" s="118">
        <v>2.0859999999999999</v>
      </c>
      <c r="C1311" s="118">
        <v>2.0049999999999999</v>
      </c>
    </row>
    <row r="1312" spans="1:3" ht="15" x14ac:dyDescent="0.25">
      <c r="A1312" s="117">
        <v>39854</v>
      </c>
      <c r="B1312" s="118">
        <v>2.069</v>
      </c>
      <c r="C1312" s="118">
        <v>1.9890000000000001</v>
      </c>
    </row>
    <row r="1313" spans="1:3" ht="15" x14ac:dyDescent="0.25">
      <c r="A1313" s="117">
        <v>39855</v>
      </c>
      <c r="B1313" s="118">
        <v>2.0539999999999998</v>
      </c>
      <c r="C1313" s="118">
        <v>1.9750000000000001</v>
      </c>
    </row>
    <row r="1314" spans="1:3" ht="15" x14ac:dyDescent="0.25">
      <c r="A1314" s="117">
        <v>39856</v>
      </c>
      <c r="B1314" s="118">
        <v>2.036</v>
      </c>
      <c r="C1314" s="118">
        <v>1.9590000000000001</v>
      </c>
    </row>
    <row r="1315" spans="1:3" ht="15" x14ac:dyDescent="0.25">
      <c r="A1315" s="117">
        <v>39857</v>
      </c>
      <c r="B1315" s="118">
        <v>2.0249999999999999</v>
      </c>
      <c r="C1315" s="118">
        <v>1.9430000000000001</v>
      </c>
    </row>
    <row r="1316" spans="1:3" ht="15" x14ac:dyDescent="0.25">
      <c r="A1316" s="117">
        <v>39860</v>
      </c>
      <c r="B1316" s="118">
        <v>2.0129999999999999</v>
      </c>
      <c r="C1316" s="118">
        <v>1.927</v>
      </c>
    </row>
    <row r="1317" spans="1:3" ht="15" x14ac:dyDescent="0.25">
      <c r="A1317" s="117">
        <v>39861</v>
      </c>
      <c r="B1317" s="118">
        <v>1.9970000000000001</v>
      </c>
      <c r="C1317" s="118">
        <v>1.9119999999999999</v>
      </c>
    </row>
    <row r="1318" spans="1:3" ht="15" x14ac:dyDescent="0.25">
      <c r="A1318" s="117">
        <v>39862</v>
      </c>
      <c r="B1318" s="118">
        <v>1.986</v>
      </c>
      <c r="C1318" s="118">
        <v>1.9</v>
      </c>
    </row>
    <row r="1319" spans="1:3" ht="15" x14ac:dyDescent="0.25">
      <c r="A1319" s="117">
        <v>39863</v>
      </c>
      <c r="B1319" s="118">
        <v>1.982</v>
      </c>
      <c r="C1319" s="118">
        <v>1.8879999999999999</v>
      </c>
    </row>
    <row r="1320" spans="1:3" ht="15" x14ac:dyDescent="0.25">
      <c r="A1320" s="117">
        <v>39864</v>
      </c>
      <c r="B1320" s="118">
        <v>1.976</v>
      </c>
      <c r="C1320" s="118">
        <v>1.875</v>
      </c>
    </row>
    <row r="1321" spans="1:3" ht="15" x14ac:dyDescent="0.25">
      <c r="A1321" s="117">
        <v>39867</v>
      </c>
      <c r="B1321" s="118">
        <v>1.9750000000000001</v>
      </c>
      <c r="C1321" s="118">
        <v>1.867</v>
      </c>
    </row>
    <row r="1322" spans="1:3" ht="15" x14ac:dyDescent="0.25">
      <c r="A1322" s="117">
        <v>39868</v>
      </c>
      <c r="B1322" s="118">
        <v>1.9630000000000001</v>
      </c>
      <c r="C1322" s="118">
        <v>1.8580000000000001</v>
      </c>
    </row>
    <row r="1323" spans="1:3" ht="15" x14ac:dyDescent="0.25">
      <c r="A1323" s="117">
        <v>39869</v>
      </c>
      <c r="B1323" s="118">
        <v>1.9510000000000001</v>
      </c>
      <c r="C1323" s="118">
        <v>1.8480000000000001</v>
      </c>
    </row>
    <row r="1324" spans="1:3" ht="15" x14ac:dyDescent="0.25">
      <c r="A1324" s="117">
        <v>39870</v>
      </c>
      <c r="B1324" s="118">
        <v>1.9419999999999999</v>
      </c>
      <c r="C1324" s="118">
        <v>1.835</v>
      </c>
    </row>
    <row r="1325" spans="1:3" ht="15" x14ac:dyDescent="0.25">
      <c r="A1325" s="117">
        <v>39871</v>
      </c>
      <c r="B1325" s="118">
        <v>1.9330000000000001</v>
      </c>
      <c r="C1325" s="118">
        <v>1.825</v>
      </c>
    </row>
    <row r="1326" spans="1:3" ht="15" x14ac:dyDescent="0.25">
      <c r="A1326" s="117">
        <v>39874</v>
      </c>
      <c r="B1326" s="118">
        <v>1.919</v>
      </c>
      <c r="C1326" s="118">
        <v>1.8109999999999999</v>
      </c>
    </row>
    <row r="1327" spans="1:3" ht="15" x14ac:dyDescent="0.25">
      <c r="A1327" s="117">
        <v>39875</v>
      </c>
      <c r="B1327" s="118">
        <v>1.899</v>
      </c>
      <c r="C1327" s="118">
        <v>1.7989999999999999</v>
      </c>
    </row>
    <row r="1328" spans="1:3" ht="15" x14ac:dyDescent="0.25">
      <c r="A1328" s="117">
        <v>39876</v>
      </c>
      <c r="B1328" s="118">
        <v>1.8839999999999999</v>
      </c>
      <c r="C1328" s="118">
        <v>1.778</v>
      </c>
    </row>
    <row r="1329" spans="1:3" ht="15" x14ac:dyDescent="0.25">
      <c r="A1329" s="117">
        <v>39877</v>
      </c>
      <c r="B1329" s="118">
        <v>1.869</v>
      </c>
      <c r="C1329" s="118">
        <v>1.7569999999999999</v>
      </c>
    </row>
    <row r="1330" spans="1:3" ht="15" x14ac:dyDescent="0.25">
      <c r="A1330" s="117">
        <v>39878</v>
      </c>
      <c r="B1330" s="118">
        <v>1.8420000000000001</v>
      </c>
      <c r="C1330" s="118">
        <v>1.726</v>
      </c>
    </row>
    <row r="1331" spans="1:3" ht="15" x14ac:dyDescent="0.25">
      <c r="A1331" s="117">
        <v>39881</v>
      </c>
      <c r="B1331" s="118">
        <v>1.825</v>
      </c>
      <c r="C1331" s="118">
        <v>1.7030000000000001</v>
      </c>
    </row>
    <row r="1332" spans="1:3" ht="15" x14ac:dyDescent="0.25">
      <c r="A1332" s="117">
        <v>39882</v>
      </c>
      <c r="B1332" s="118">
        <v>1.8169999999999999</v>
      </c>
      <c r="C1332" s="118">
        <v>1.6870000000000001</v>
      </c>
    </row>
    <row r="1333" spans="1:3" ht="15" x14ac:dyDescent="0.25">
      <c r="A1333" s="117">
        <v>39883</v>
      </c>
      <c r="B1333" s="118">
        <v>1.8</v>
      </c>
      <c r="C1333" s="118">
        <v>1.663</v>
      </c>
    </row>
    <row r="1334" spans="1:3" ht="15" x14ac:dyDescent="0.25">
      <c r="A1334" s="117">
        <v>39884</v>
      </c>
      <c r="B1334" s="118">
        <v>1.79</v>
      </c>
      <c r="C1334" s="118">
        <v>1.65</v>
      </c>
    </row>
    <row r="1335" spans="1:3" ht="15" x14ac:dyDescent="0.25">
      <c r="A1335" s="117">
        <v>39885</v>
      </c>
      <c r="B1335" s="118">
        <v>1.78</v>
      </c>
      <c r="C1335" s="118">
        <v>1.64</v>
      </c>
    </row>
    <row r="1336" spans="1:3" ht="15" x14ac:dyDescent="0.25">
      <c r="A1336" s="117">
        <v>39888</v>
      </c>
      <c r="B1336" s="118">
        <v>1.774</v>
      </c>
      <c r="C1336" s="118">
        <v>1.629</v>
      </c>
    </row>
    <row r="1337" spans="1:3" ht="15" x14ac:dyDescent="0.25">
      <c r="A1337" s="117">
        <v>39889</v>
      </c>
      <c r="B1337" s="118">
        <v>1.7629999999999999</v>
      </c>
      <c r="C1337" s="118">
        <v>1.6140000000000001</v>
      </c>
    </row>
    <row r="1338" spans="1:3" ht="15" x14ac:dyDescent="0.25">
      <c r="A1338" s="117">
        <v>39890</v>
      </c>
      <c r="B1338" s="118">
        <v>1.752</v>
      </c>
      <c r="C1338" s="118">
        <v>1.6020000000000001</v>
      </c>
    </row>
    <row r="1339" spans="1:3" ht="15" x14ac:dyDescent="0.25">
      <c r="A1339" s="117">
        <v>39891</v>
      </c>
      <c r="B1339" s="118">
        <v>1.734</v>
      </c>
      <c r="C1339" s="118">
        <v>1.5840000000000001</v>
      </c>
    </row>
    <row r="1340" spans="1:3" ht="15" x14ac:dyDescent="0.25">
      <c r="A1340" s="117">
        <v>39892</v>
      </c>
      <c r="B1340" s="118">
        <v>1.7230000000000001</v>
      </c>
      <c r="C1340" s="118">
        <v>1.5740000000000001</v>
      </c>
    </row>
    <row r="1341" spans="1:3" ht="15" x14ac:dyDescent="0.25">
      <c r="A1341" s="117">
        <v>39895</v>
      </c>
      <c r="B1341" s="118">
        <v>1.712</v>
      </c>
      <c r="C1341" s="118">
        <v>1.56</v>
      </c>
    </row>
    <row r="1342" spans="1:3" ht="15" x14ac:dyDescent="0.25">
      <c r="A1342" s="117">
        <v>39896</v>
      </c>
      <c r="B1342" s="118">
        <v>1.7090000000000001</v>
      </c>
      <c r="C1342" s="118">
        <v>1.556</v>
      </c>
    </row>
    <row r="1343" spans="1:3" ht="15" x14ac:dyDescent="0.25">
      <c r="A1343" s="117">
        <v>39897</v>
      </c>
      <c r="B1343" s="118">
        <v>1.7050000000000001</v>
      </c>
      <c r="C1343" s="118">
        <v>1.548</v>
      </c>
    </row>
    <row r="1344" spans="1:3" ht="15" x14ac:dyDescent="0.25">
      <c r="A1344" s="117">
        <v>39898</v>
      </c>
      <c r="B1344" s="118">
        <v>1.7</v>
      </c>
      <c r="C1344" s="118">
        <v>1.538</v>
      </c>
    </row>
    <row r="1345" spans="1:3" ht="15" x14ac:dyDescent="0.25">
      <c r="A1345" s="117">
        <v>39899</v>
      </c>
      <c r="B1345" s="118">
        <v>1.6930000000000001</v>
      </c>
      <c r="C1345" s="118">
        <v>1.5309999999999999</v>
      </c>
    </row>
    <row r="1346" spans="1:3" ht="15" x14ac:dyDescent="0.25">
      <c r="A1346" s="117">
        <v>39902</v>
      </c>
      <c r="B1346" s="118">
        <v>1.68</v>
      </c>
      <c r="C1346" s="118">
        <v>1.52</v>
      </c>
    </row>
    <row r="1347" spans="1:3" ht="15" x14ac:dyDescent="0.25">
      <c r="A1347" s="117">
        <v>39903</v>
      </c>
      <c r="B1347" s="118">
        <v>1.67</v>
      </c>
      <c r="C1347" s="118">
        <v>1.51</v>
      </c>
    </row>
    <row r="1348" spans="1:3" ht="15" x14ac:dyDescent="0.25">
      <c r="A1348" s="117">
        <v>39904</v>
      </c>
      <c r="B1348" s="118">
        <v>1.6559999999999999</v>
      </c>
      <c r="C1348" s="118">
        <v>1.498</v>
      </c>
    </row>
    <row r="1349" spans="1:3" ht="15" x14ac:dyDescent="0.25">
      <c r="A1349" s="117">
        <v>39905</v>
      </c>
      <c r="B1349" s="118">
        <v>1.6459999999999999</v>
      </c>
      <c r="C1349" s="118">
        <v>1.4830000000000001</v>
      </c>
    </row>
    <row r="1350" spans="1:3" ht="15" x14ac:dyDescent="0.25">
      <c r="A1350" s="117">
        <v>39906</v>
      </c>
      <c r="B1350" s="118">
        <v>1.653</v>
      </c>
      <c r="C1350" s="118">
        <v>1.4790000000000001</v>
      </c>
    </row>
    <row r="1351" spans="1:3" ht="15" x14ac:dyDescent="0.25">
      <c r="A1351" s="117">
        <v>39909</v>
      </c>
      <c r="B1351" s="118">
        <v>1.6439999999999999</v>
      </c>
      <c r="C1351" s="118">
        <v>1.466</v>
      </c>
    </row>
    <row r="1352" spans="1:3" ht="15" x14ac:dyDescent="0.25">
      <c r="A1352" s="117">
        <v>39910</v>
      </c>
      <c r="B1352" s="118">
        <v>1.6319999999999999</v>
      </c>
      <c r="C1352" s="118">
        <v>1.4530000000000001</v>
      </c>
    </row>
    <row r="1353" spans="1:3" ht="15" x14ac:dyDescent="0.25">
      <c r="A1353" s="117">
        <v>39911</v>
      </c>
      <c r="B1353" s="118">
        <v>1.6240000000000001</v>
      </c>
      <c r="C1353" s="118">
        <v>1.4450000000000001</v>
      </c>
    </row>
    <row r="1354" spans="1:3" ht="15" x14ac:dyDescent="0.25">
      <c r="A1354" s="117">
        <v>39912</v>
      </c>
      <c r="B1354" s="118">
        <v>1.6180000000000001</v>
      </c>
      <c r="C1354" s="118">
        <v>1.4350000000000001</v>
      </c>
    </row>
    <row r="1355" spans="1:3" ht="15" x14ac:dyDescent="0.25">
      <c r="A1355" s="117">
        <v>39917</v>
      </c>
      <c r="B1355" s="118">
        <v>1.609</v>
      </c>
      <c r="C1355" s="118">
        <v>1.423</v>
      </c>
    </row>
    <row r="1356" spans="1:3" ht="15" x14ac:dyDescent="0.25">
      <c r="A1356" s="117">
        <v>39918</v>
      </c>
      <c r="B1356" s="118">
        <v>1.6020000000000001</v>
      </c>
      <c r="C1356" s="118">
        <v>1.415</v>
      </c>
    </row>
    <row r="1357" spans="1:3" ht="15" x14ac:dyDescent="0.25">
      <c r="A1357" s="117">
        <v>39919</v>
      </c>
      <c r="B1357" s="118">
        <v>1.597</v>
      </c>
      <c r="C1357" s="118">
        <v>1.41</v>
      </c>
    </row>
    <row r="1358" spans="1:3" ht="15" x14ac:dyDescent="0.25">
      <c r="A1358" s="117">
        <v>39920</v>
      </c>
      <c r="B1358" s="118">
        <v>1.595</v>
      </c>
      <c r="C1358" s="118">
        <v>1.405</v>
      </c>
    </row>
    <row r="1359" spans="1:3" ht="15" x14ac:dyDescent="0.25">
      <c r="A1359" s="117">
        <v>39923</v>
      </c>
      <c r="B1359" s="118">
        <v>1.599</v>
      </c>
      <c r="C1359" s="118">
        <v>1.405</v>
      </c>
    </row>
    <row r="1360" spans="1:3" ht="15" x14ac:dyDescent="0.25">
      <c r="A1360" s="117">
        <v>39924</v>
      </c>
      <c r="B1360" s="118">
        <v>1.6</v>
      </c>
      <c r="C1360" s="118">
        <v>1.405</v>
      </c>
    </row>
    <row r="1361" spans="1:3" ht="15" x14ac:dyDescent="0.25">
      <c r="A1361" s="117">
        <v>39925</v>
      </c>
      <c r="B1361" s="118">
        <v>1.6</v>
      </c>
      <c r="C1361" s="118">
        <v>1.405</v>
      </c>
    </row>
    <row r="1362" spans="1:3" ht="15" x14ac:dyDescent="0.25">
      <c r="A1362" s="117">
        <v>39926</v>
      </c>
      <c r="B1362" s="118">
        <v>1.6</v>
      </c>
      <c r="C1362" s="118">
        <v>1.4059999999999999</v>
      </c>
    </row>
    <row r="1363" spans="1:3" ht="15" x14ac:dyDescent="0.25">
      <c r="A1363" s="117">
        <v>39927</v>
      </c>
      <c r="B1363" s="118">
        <v>1.593</v>
      </c>
      <c r="C1363" s="118">
        <v>1.4</v>
      </c>
    </row>
    <row r="1364" spans="1:3" ht="15" x14ac:dyDescent="0.25">
      <c r="A1364" s="117">
        <v>39930</v>
      </c>
      <c r="B1364" s="118">
        <v>1.5880000000000001</v>
      </c>
      <c r="C1364" s="118">
        <v>1.3919999999999999</v>
      </c>
    </row>
    <row r="1365" spans="1:3" ht="15" x14ac:dyDescent="0.25">
      <c r="A1365" s="117">
        <v>39931</v>
      </c>
      <c r="B1365" s="118">
        <v>1.579</v>
      </c>
      <c r="C1365" s="118">
        <v>1.3839999999999999</v>
      </c>
    </row>
    <row r="1366" spans="1:3" ht="15" x14ac:dyDescent="0.25">
      <c r="A1366" s="117">
        <v>39932</v>
      </c>
      <c r="B1366" s="118">
        <v>1.569</v>
      </c>
      <c r="C1366" s="118">
        <v>1.3720000000000001</v>
      </c>
    </row>
    <row r="1367" spans="1:3" ht="15" x14ac:dyDescent="0.25">
      <c r="A1367" s="117">
        <v>39933</v>
      </c>
      <c r="B1367" s="118">
        <v>1.5620000000000001</v>
      </c>
      <c r="C1367" s="118">
        <v>1.365</v>
      </c>
    </row>
    <row r="1368" spans="1:3" ht="15" x14ac:dyDescent="0.25">
      <c r="A1368" s="117">
        <v>39937</v>
      </c>
      <c r="B1368" s="118">
        <v>1.5529999999999999</v>
      </c>
      <c r="C1368" s="118">
        <v>1.3540000000000001</v>
      </c>
    </row>
    <row r="1369" spans="1:3" ht="15" x14ac:dyDescent="0.25">
      <c r="A1369" s="117">
        <v>39938</v>
      </c>
      <c r="B1369" s="118">
        <v>1.5429999999999999</v>
      </c>
      <c r="C1369" s="118">
        <v>1.3440000000000001</v>
      </c>
    </row>
    <row r="1370" spans="1:3" ht="15" x14ac:dyDescent="0.25">
      <c r="A1370" s="117">
        <v>39939</v>
      </c>
      <c r="B1370" s="118">
        <v>1.534</v>
      </c>
      <c r="C1370" s="118">
        <v>1.3340000000000001</v>
      </c>
    </row>
    <row r="1371" spans="1:3" ht="15" x14ac:dyDescent="0.25">
      <c r="A1371" s="117">
        <v>39940</v>
      </c>
      <c r="B1371" s="118">
        <v>1.5269999999999999</v>
      </c>
      <c r="C1371" s="118">
        <v>1.327</v>
      </c>
    </row>
    <row r="1372" spans="1:3" ht="15" x14ac:dyDescent="0.25">
      <c r="A1372" s="117">
        <v>39941</v>
      </c>
      <c r="B1372" s="118">
        <v>1.5069999999999999</v>
      </c>
      <c r="C1372" s="118">
        <v>1.3129999999999999</v>
      </c>
    </row>
    <row r="1373" spans="1:3" ht="15" x14ac:dyDescent="0.25">
      <c r="A1373" s="117">
        <v>39944</v>
      </c>
      <c r="B1373" s="118">
        <v>1.4910000000000001</v>
      </c>
      <c r="C1373" s="118">
        <v>1.2989999999999999</v>
      </c>
    </row>
    <row r="1374" spans="1:3" ht="15" x14ac:dyDescent="0.25">
      <c r="A1374" s="117">
        <v>39945</v>
      </c>
      <c r="B1374" s="118">
        <v>1.486</v>
      </c>
      <c r="C1374" s="118">
        <v>1.2909999999999999</v>
      </c>
    </row>
    <row r="1375" spans="1:3" ht="15" x14ac:dyDescent="0.25">
      <c r="A1375" s="117">
        <v>39946</v>
      </c>
      <c r="B1375" s="118">
        <v>1.4790000000000001</v>
      </c>
      <c r="C1375" s="118">
        <v>1.2809999999999999</v>
      </c>
    </row>
    <row r="1376" spans="1:3" ht="15" x14ac:dyDescent="0.25">
      <c r="A1376" s="117">
        <v>39947</v>
      </c>
      <c r="B1376" s="118">
        <v>1.4650000000000001</v>
      </c>
      <c r="C1376" s="118">
        <v>1.266</v>
      </c>
    </row>
    <row r="1377" spans="1:3" ht="15" x14ac:dyDescent="0.25">
      <c r="A1377" s="117">
        <v>39948</v>
      </c>
      <c r="B1377" s="118">
        <v>1.4530000000000001</v>
      </c>
      <c r="C1377" s="118">
        <v>1.25</v>
      </c>
    </row>
    <row r="1378" spans="1:3" ht="15" x14ac:dyDescent="0.25">
      <c r="A1378" s="117">
        <v>39951</v>
      </c>
      <c r="B1378" s="118">
        <v>1.4419999999999999</v>
      </c>
      <c r="C1378" s="118">
        <v>1.244</v>
      </c>
    </row>
    <row r="1379" spans="1:3" ht="15" x14ac:dyDescent="0.25">
      <c r="A1379" s="117">
        <v>39952</v>
      </c>
      <c r="B1379" s="118">
        <v>1.4339999999999999</v>
      </c>
      <c r="C1379" s="118">
        <v>1.2370000000000001</v>
      </c>
    </row>
    <row r="1380" spans="1:3" ht="15" x14ac:dyDescent="0.25">
      <c r="A1380" s="117">
        <v>39953</v>
      </c>
      <c r="B1380" s="118">
        <v>1.4430000000000001</v>
      </c>
      <c r="C1380" s="118">
        <v>1.244</v>
      </c>
    </row>
    <row r="1381" spans="1:3" ht="15" x14ac:dyDescent="0.25">
      <c r="A1381" s="117">
        <v>39954</v>
      </c>
      <c r="B1381" s="118">
        <v>1.4510000000000001</v>
      </c>
      <c r="C1381" s="118">
        <v>1.252</v>
      </c>
    </row>
    <row r="1382" spans="1:3" ht="15" x14ac:dyDescent="0.25">
      <c r="A1382" s="117">
        <v>39955</v>
      </c>
      <c r="B1382" s="118">
        <v>1.4570000000000001</v>
      </c>
      <c r="C1382" s="118">
        <v>1.2589999999999999</v>
      </c>
    </row>
    <row r="1383" spans="1:3" ht="15" x14ac:dyDescent="0.25">
      <c r="A1383" s="117">
        <v>39958</v>
      </c>
      <c r="B1383" s="118">
        <v>1.464</v>
      </c>
      <c r="C1383" s="118">
        <v>1.264</v>
      </c>
    </row>
    <row r="1384" spans="1:3" ht="15" x14ac:dyDescent="0.25">
      <c r="A1384" s="117">
        <v>39959</v>
      </c>
      <c r="B1384" s="118">
        <v>1.4670000000000001</v>
      </c>
      <c r="C1384" s="118">
        <v>1.266</v>
      </c>
    </row>
    <row r="1385" spans="1:3" ht="15" x14ac:dyDescent="0.25">
      <c r="A1385" s="117">
        <v>39960</v>
      </c>
      <c r="B1385" s="118">
        <v>1.4710000000000001</v>
      </c>
      <c r="C1385" s="118">
        <v>1.27</v>
      </c>
    </row>
    <row r="1386" spans="1:3" ht="15" x14ac:dyDescent="0.25">
      <c r="A1386" s="117">
        <v>39961</v>
      </c>
      <c r="B1386" s="118">
        <v>1.4730000000000001</v>
      </c>
      <c r="C1386" s="118">
        <v>1.27</v>
      </c>
    </row>
    <row r="1387" spans="1:3" ht="15" x14ac:dyDescent="0.25">
      <c r="A1387" s="117">
        <v>39962</v>
      </c>
      <c r="B1387" s="118">
        <v>1.4650000000000001</v>
      </c>
      <c r="C1387" s="118">
        <v>1.2689999999999999</v>
      </c>
    </row>
    <row r="1388" spans="1:3" ht="15" x14ac:dyDescent="0.25">
      <c r="A1388" s="117">
        <v>39965</v>
      </c>
      <c r="B1388" s="118">
        <v>1.464</v>
      </c>
      <c r="C1388" s="118">
        <v>1.266</v>
      </c>
    </row>
    <row r="1389" spans="1:3" ht="15" x14ac:dyDescent="0.25">
      <c r="A1389" s="117">
        <v>39966</v>
      </c>
      <c r="B1389" s="118">
        <v>1.4610000000000001</v>
      </c>
      <c r="C1389" s="118">
        <v>1.262</v>
      </c>
    </row>
    <row r="1390" spans="1:3" ht="15" x14ac:dyDescent="0.25">
      <c r="A1390" s="117">
        <v>39967</v>
      </c>
      <c r="B1390" s="118">
        <v>1.4550000000000001</v>
      </c>
      <c r="C1390" s="118">
        <v>1.26</v>
      </c>
    </row>
    <row r="1391" spans="1:3" ht="15" x14ac:dyDescent="0.25">
      <c r="A1391" s="117">
        <v>39968</v>
      </c>
      <c r="B1391" s="118">
        <v>1.4570000000000001</v>
      </c>
      <c r="C1391" s="118">
        <v>1.26</v>
      </c>
    </row>
    <row r="1392" spans="1:3" ht="15" x14ac:dyDescent="0.25">
      <c r="A1392" s="117">
        <v>39969</v>
      </c>
      <c r="B1392" s="118">
        <v>1.468</v>
      </c>
      <c r="C1392" s="118">
        <v>1.268</v>
      </c>
    </row>
    <row r="1393" spans="1:3" ht="15" x14ac:dyDescent="0.25">
      <c r="A1393" s="117">
        <v>39972</v>
      </c>
      <c r="B1393" s="118">
        <v>1.4870000000000001</v>
      </c>
      <c r="C1393" s="118">
        <v>1.2809999999999999</v>
      </c>
    </row>
    <row r="1394" spans="1:3" ht="15" x14ac:dyDescent="0.25">
      <c r="A1394" s="117">
        <v>39973</v>
      </c>
      <c r="B1394" s="118">
        <v>1.49</v>
      </c>
      <c r="C1394" s="118">
        <v>1.286</v>
      </c>
    </row>
    <row r="1395" spans="1:3" ht="15" x14ac:dyDescent="0.25">
      <c r="A1395" s="117">
        <v>39974</v>
      </c>
      <c r="B1395" s="118">
        <v>1.488</v>
      </c>
      <c r="C1395" s="118">
        <v>1.2829999999999999</v>
      </c>
    </row>
    <row r="1396" spans="1:3" ht="15" x14ac:dyDescent="0.25">
      <c r="A1396" s="117">
        <v>39975</v>
      </c>
      <c r="B1396" s="118">
        <v>1.484</v>
      </c>
      <c r="C1396" s="118">
        <v>1.2769999999999999</v>
      </c>
    </row>
    <row r="1397" spans="1:3" ht="15" x14ac:dyDescent="0.25">
      <c r="A1397" s="117">
        <v>39976</v>
      </c>
      <c r="B1397" s="118">
        <v>1.478</v>
      </c>
      <c r="C1397" s="118">
        <v>1.268</v>
      </c>
    </row>
    <row r="1398" spans="1:3" ht="15" x14ac:dyDescent="0.25">
      <c r="A1398" s="117">
        <v>39979</v>
      </c>
      <c r="B1398" s="118">
        <v>1.472</v>
      </c>
      <c r="C1398" s="118">
        <v>1.26</v>
      </c>
    </row>
    <row r="1399" spans="1:3" ht="15" x14ac:dyDescent="0.25">
      <c r="A1399" s="117">
        <v>39980</v>
      </c>
      <c r="B1399" s="118">
        <v>1.4650000000000001</v>
      </c>
      <c r="C1399" s="118">
        <v>1.252</v>
      </c>
    </row>
    <row r="1400" spans="1:3" ht="15" x14ac:dyDescent="0.25">
      <c r="A1400" s="117">
        <v>39981</v>
      </c>
      <c r="B1400" s="118">
        <v>1.4570000000000001</v>
      </c>
      <c r="C1400" s="118">
        <v>1.244</v>
      </c>
    </row>
    <row r="1401" spans="1:3" ht="15" x14ac:dyDescent="0.25">
      <c r="A1401" s="117">
        <v>39982</v>
      </c>
      <c r="B1401" s="118">
        <v>1.4490000000000001</v>
      </c>
      <c r="C1401" s="118">
        <v>1.2350000000000001</v>
      </c>
    </row>
    <row r="1402" spans="1:3" ht="15" x14ac:dyDescent="0.25">
      <c r="A1402" s="117">
        <v>39983</v>
      </c>
      <c r="B1402" s="118">
        <v>1.4379999999999999</v>
      </c>
      <c r="C1402" s="118">
        <v>1.224</v>
      </c>
    </row>
    <row r="1403" spans="1:3" ht="15" x14ac:dyDescent="0.25">
      <c r="A1403" s="117">
        <v>39986</v>
      </c>
      <c r="B1403" s="118">
        <v>1.4279999999999999</v>
      </c>
      <c r="C1403" s="118">
        <v>1.2150000000000001</v>
      </c>
    </row>
    <row r="1404" spans="1:3" ht="15" x14ac:dyDescent="0.25">
      <c r="A1404" s="117">
        <v>39987</v>
      </c>
      <c r="B1404" s="118">
        <v>1.4159999999999999</v>
      </c>
      <c r="C1404" s="118">
        <v>1.206</v>
      </c>
    </row>
    <row r="1405" spans="1:3" ht="15" x14ac:dyDescent="0.25">
      <c r="A1405" s="117">
        <v>39988</v>
      </c>
      <c r="B1405" s="118">
        <v>1.4039999999999999</v>
      </c>
      <c r="C1405" s="118">
        <v>1.1950000000000001</v>
      </c>
    </row>
    <row r="1406" spans="1:3" ht="15" x14ac:dyDescent="0.25">
      <c r="A1406" s="117">
        <v>39989</v>
      </c>
      <c r="B1406" s="118">
        <v>1.3540000000000001</v>
      </c>
      <c r="C1406" s="118">
        <v>1.145</v>
      </c>
    </row>
    <row r="1407" spans="1:3" ht="15" x14ac:dyDescent="0.25">
      <c r="A1407" s="117">
        <v>39990</v>
      </c>
      <c r="B1407" s="118">
        <v>1.3340000000000001</v>
      </c>
      <c r="C1407" s="118">
        <v>1.1200000000000001</v>
      </c>
    </row>
    <row r="1408" spans="1:3" ht="15" x14ac:dyDescent="0.25">
      <c r="A1408" s="117">
        <v>39993</v>
      </c>
      <c r="B1408" s="118">
        <v>1.3220000000000001</v>
      </c>
      <c r="C1408" s="118">
        <v>1.1080000000000001</v>
      </c>
    </row>
    <row r="1409" spans="1:3" ht="15" x14ac:dyDescent="0.25">
      <c r="A1409" s="117">
        <v>39994</v>
      </c>
      <c r="B1409" s="118">
        <v>1.3129999999999999</v>
      </c>
      <c r="C1409" s="118">
        <v>1.099</v>
      </c>
    </row>
    <row r="1410" spans="1:3" ht="15" x14ac:dyDescent="0.25">
      <c r="A1410" s="117">
        <v>39995</v>
      </c>
      <c r="B1410" s="118">
        <v>1.3029999999999999</v>
      </c>
      <c r="C1410" s="118">
        <v>1.085</v>
      </c>
    </row>
    <row r="1411" spans="1:3" ht="15" x14ac:dyDescent="0.25">
      <c r="A1411" s="117">
        <v>39996</v>
      </c>
      <c r="B1411" s="118">
        <v>1.2909999999999999</v>
      </c>
      <c r="C1411" s="118">
        <v>1.0720000000000001</v>
      </c>
    </row>
    <row r="1412" spans="1:3" ht="15" x14ac:dyDescent="0.25">
      <c r="A1412" s="117">
        <v>39997</v>
      </c>
      <c r="B1412" s="118">
        <v>1.2769999999999999</v>
      </c>
      <c r="C1412" s="118">
        <v>1.0589999999999999</v>
      </c>
    </row>
    <row r="1413" spans="1:3" ht="15" x14ac:dyDescent="0.25">
      <c r="A1413" s="117">
        <v>40000</v>
      </c>
      <c r="B1413" s="118">
        <v>1.268</v>
      </c>
      <c r="C1413" s="118">
        <v>1.048</v>
      </c>
    </row>
    <row r="1414" spans="1:3" ht="15" x14ac:dyDescent="0.25">
      <c r="A1414" s="117">
        <v>40001</v>
      </c>
      <c r="B1414" s="118">
        <v>1.2609999999999999</v>
      </c>
      <c r="C1414" s="118">
        <v>1.044</v>
      </c>
    </row>
    <row r="1415" spans="1:3" ht="15" x14ac:dyDescent="0.25">
      <c r="A1415" s="117">
        <v>40002</v>
      </c>
      <c r="B1415" s="118">
        <v>1.2490000000000001</v>
      </c>
      <c r="C1415" s="118">
        <v>1.0289999999999999</v>
      </c>
    </row>
    <row r="1416" spans="1:3" ht="15" x14ac:dyDescent="0.25">
      <c r="A1416" s="117">
        <v>40003</v>
      </c>
      <c r="B1416" s="118">
        <v>1.2410000000000001</v>
      </c>
      <c r="C1416" s="118">
        <v>1.018</v>
      </c>
    </row>
    <row r="1417" spans="1:3" ht="15" x14ac:dyDescent="0.25">
      <c r="A1417" s="117">
        <v>40004</v>
      </c>
      <c r="B1417" s="118">
        <v>1.236</v>
      </c>
      <c r="C1417" s="118">
        <v>1.0069999999999999</v>
      </c>
    </row>
    <row r="1418" spans="1:3" ht="15" x14ac:dyDescent="0.25">
      <c r="A1418" s="117">
        <v>40007</v>
      </c>
      <c r="B1418" s="118">
        <v>1.2290000000000001</v>
      </c>
      <c r="C1418" s="118">
        <v>0.996</v>
      </c>
    </row>
    <row r="1419" spans="1:3" ht="15" x14ac:dyDescent="0.25">
      <c r="A1419" s="117">
        <v>40008</v>
      </c>
      <c r="B1419" s="118">
        <v>1.2250000000000001</v>
      </c>
      <c r="C1419" s="118">
        <v>0.98499999999999999</v>
      </c>
    </row>
    <row r="1420" spans="1:3" ht="15" x14ac:dyDescent="0.25">
      <c r="A1420" s="117">
        <v>40009</v>
      </c>
      <c r="B1420" s="118">
        <v>1.22</v>
      </c>
      <c r="C1420" s="118">
        <v>0.97899999999999998</v>
      </c>
    </row>
    <row r="1421" spans="1:3" ht="15" x14ac:dyDescent="0.25">
      <c r="A1421" s="117">
        <v>40010</v>
      </c>
      <c r="B1421" s="118">
        <v>1.214</v>
      </c>
      <c r="C1421" s="118">
        <v>0.96899999999999997</v>
      </c>
    </row>
    <row r="1422" spans="1:3" ht="15" x14ac:dyDescent="0.25">
      <c r="A1422" s="117">
        <v>40011</v>
      </c>
      <c r="B1422" s="118">
        <v>1.202</v>
      </c>
      <c r="C1422" s="118">
        <v>0.95399999999999996</v>
      </c>
    </row>
    <row r="1423" spans="1:3" ht="15" x14ac:dyDescent="0.25">
      <c r="A1423" s="117">
        <v>40014</v>
      </c>
      <c r="B1423" s="118">
        <v>1.194</v>
      </c>
      <c r="C1423" s="118">
        <v>0.94399999999999995</v>
      </c>
    </row>
    <row r="1424" spans="1:3" ht="15" x14ac:dyDescent="0.25">
      <c r="A1424" s="117">
        <v>40015</v>
      </c>
      <c r="B1424" s="118">
        <v>1.1879999999999999</v>
      </c>
      <c r="C1424" s="118">
        <v>0.93700000000000006</v>
      </c>
    </row>
    <row r="1425" spans="1:3" ht="15" x14ac:dyDescent="0.25">
      <c r="A1425" s="117">
        <v>40016</v>
      </c>
      <c r="B1425" s="118">
        <v>1.1819999999999999</v>
      </c>
      <c r="C1425" s="118">
        <v>0.93300000000000005</v>
      </c>
    </row>
    <row r="1426" spans="1:3" ht="15" x14ac:dyDescent="0.25">
      <c r="A1426" s="117">
        <v>40017</v>
      </c>
      <c r="B1426" s="118">
        <v>1.175</v>
      </c>
      <c r="C1426" s="118">
        <v>0.92700000000000005</v>
      </c>
    </row>
    <row r="1427" spans="1:3" ht="15" x14ac:dyDescent="0.25">
      <c r="A1427" s="117">
        <v>40018</v>
      </c>
      <c r="B1427" s="118">
        <v>1.17</v>
      </c>
      <c r="C1427" s="118">
        <v>0.92100000000000004</v>
      </c>
    </row>
    <row r="1428" spans="1:3" ht="15" x14ac:dyDescent="0.25">
      <c r="A1428" s="117">
        <v>40021</v>
      </c>
      <c r="B1428" s="118">
        <v>1.1679999999999999</v>
      </c>
      <c r="C1428" s="118">
        <v>0.91400000000000003</v>
      </c>
    </row>
    <row r="1429" spans="1:3" ht="15" x14ac:dyDescent="0.25">
      <c r="A1429" s="117">
        <v>40022</v>
      </c>
      <c r="B1429" s="118">
        <v>1.159</v>
      </c>
      <c r="C1429" s="118">
        <v>0.90800000000000003</v>
      </c>
    </row>
    <row r="1430" spans="1:3" ht="15" x14ac:dyDescent="0.25">
      <c r="A1430" s="117">
        <v>40023</v>
      </c>
      <c r="B1430" s="118">
        <v>1.153</v>
      </c>
      <c r="C1430" s="118">
        <v>0.90300000000000002</v>
      </c>
    </row>
    <row r="1431" spans="1:3" ht="15" x14ac:dyDescent="0.25">
      <c r="A1431" s="117">
        <v>40024</v>
      </c>
      <c r="B1431" s="118">
        <v>1.149</v>
      </c>
      <c r="C1431" s="118">
        <v>0.89900000000000002</v>
      </c>
    </row>
    <row r="1432" spans="1:3" ht="15" x14ac:dyDescent="0.25">
      <c r="A1432" s="117">
        <v>40025</v>
      </c>
      <c r="B1432" s="118">
        <v>1.1419999999999999</v>
      </c>
      <c r="C1432" s="118">
        <v>0.89300000000000002</v>
      </c>
    </row>
    <row r="1433" spans="1:3" ht="15" x14ac:dyDescent="0.25">
      <c r="A1433" s="117">
        <v>40028</v>
      </c>
      <c r="B1433" s="118">
        <v>1.137</v>
      </c>
      <c r="C1433" s="118">
        <v>0.88600000000000001</v>
      </c>
    </row>
    <row r="1434" spans="1:3" ht="15" x14ac:dyDescent="0.25">
      <c r="A1434" s="117">
        <v>40029</v>
      </c>
      <c r="B1434" s="118">
        <v>1.1339999999999999</v>
      </c>
      <c r="C1434" s="118">
        <v>0.88400000000000001</v>
      </c>
    </row>
    <row r="1435" spans="1:3" ht="15" x14ac:dyDescent="0.25">
      <c r="A1435" s="117">
        <v>40030</v>
      </c>
      <c r="B1435" s="118">
        <v>1.133</v>
      </c>
      <c r="C1435" s="118">
        <v>0.88400000000000001</v>
      </c>
    </row>
    <row r="1436" spans="1:3" ht="15" x14ac:dyDescent="0.25">
      <c r="A1436" s="117">
        <v>40031</v>
      </c>
      <c r="B1436" s="118">
        <v>1.1319999999999999</v>
      </c>
      <c r="C1436" s="118">
        <v>0.88300000000000001</v>
      </c>
    </row>
    <row r="1437" spans="1:3" ht="15" x14ac:dyDescent="0.25">
      <c r="A1437" s="117">
        <v>40032</v>
      </c>
      <c r="B1437" s="118">
        <v>1.131</v>
      </c>
      <c r="C1437" s="118">
        <v>0.88100000000000001</v>
      </c>
    </row>
    <row r="1438" spans="1:3" ht="15" x14ac:dyDescent="0.25">
      <c r="A1438" s="117">
        <v>40035</v>
      </c>
      <c r="B1438" s="118">
        <v>1.133</v>
      </c>
      <c r="C1438" s="118">
        <v>0.88400000000000001</v>
      </c>
    </row>
    <row r="1439" spans="1:3" ht="15" x14ac:dyDescent="0.25">
      <c r="A1439" s="117">
        <v>40036</v>
      </c>
      <c r="B1439" s="118">
        <v>1.1299999999999999</v>
      </c>
      <c r="C1439" s="118">
        <v>0.88300000000000001</v>
      </c>
    </row>
    <row r="1440" spans="1:3" ht="15" x14ac:dyDescent="0.25">
      <c r="A1440" s="117">
        <v>40037</v>
      </c>
      <c r="B1440" s="118">
        <v>1.1279999999999999</v>
      </c>
      <c r="C1440" s="118">
        <v>0.879</v>
      </c>
    </row>
    <row r="1441" spans="1:3" ht="15" x14ac:dyDescent="0.25">
      <c r="A1441" s="117">
        <v>40038</v>
      </c>
      <c r="B1441" s="118">
        <v>1.121</v>
      </c>
      <c r="C1441" s="118">
        <v>0.873</v>
      </c>
    </row>
    <row r="1442" spans="1:3" ht="15" x14ac:dyDescent="0.25">
      <c r="A1442" s="117">
        <v>40039</v>
      </c>
      <c r="B1442" s="118">
        <v>1.1200000000000001</v>
      </c>
      <c r="C1442" s="118">
        <v>0.86899999999999999</v>
      </c>
    </row>
    <row r="1443" spans="1:3" ht="15" x14ac:dyDescent="0.25">
      <c r="A1443" s="117">
        <v>40042</v>
      </c>
      <c r="B1443" s="118">
        <v>1.1140000000000001</v>
      </c>
      <c r="C1443" s="118">
        <v>0.86099999999999999</v>
      </c>
    </row>
    <row r="1444" spans="1:3" ht="15" x14ac:dyDescent="0.25">
      <c r="A1444" s="117">
        <v>40043</v>
      </c>
      <c r="B1444" s="118">
        <v>1.113</v>
      </c>
      <c r="C1444" s="118">
        <v>0.85899999999999999</v>
      </c>
    </row>
    <row r="1445" spans="1:3" ht="15" x14ac:dyDescent="0.25">
      <c r="A1445" s="117">
        <v>40044</v>
      </c>
      <c r="B1445" s="118">
        <v>1.111</v>
      </c>
      <c r="C1445" s="118">
        <v>0.85399999999999998</v>
      </c>
    </row>
    <row r="1446" spans="1:3" ht="15" x14ac:dyDescent="0.25">
      <c r="A1446" s="117">
        <v>40045</v>
      </c>
      <c r="B1446" s="118">
        <v>1.111</v>
      </c>
      <c r="C1446" s="118">
        <v>0.85099999999999998</v>
      </c>
    </row>
    <row r="1447" spans="1:3" ht="15" x14ac:dyDescent="0.25">
      <c r="A1447" s="117">
        <v>40046</v>
      </c>
      <c r="B1447" s="118">
        <v>1.107</v>
      </c>
      <c r="C1447" s="118">
        <v>0.84899999999999998</v>
      </c>
    </row>
    <row r="1448" spans="1:3" ht="15" x14ac:dyDescent="0.25">
      <c r="A1448" s="117">
        <v>40049</v>
      </c>
      <c r="B1448" s="118">
        <v>1.1060000000000001</v>
      </c>
      <c r="C1448" s="118">
        <v>0.84299999999999997</v>
      </c>
    </row>
    <row r="1449" spans="1:3" ht="15" x14ac:dyDescent="0.25">
      <c r="A1449" s="117">
        <v>40050</v>
      </c>
      <c r="B1449" s="118">
        <v>1.101</v>
      </c>
      <c r="C1449" s="118">
        <v>0.83799999999999997</v>
      </c>
    </row>
    <row r="1450" spans="1:3" ht="15" x14ac:dyDescent="0.25">
      <c r="A1450" s="117">
        <v>40051</v>
      </c>
      <c r="B1450" s="118">
        <v>1.099</v>
      </c>
      <c r="C1450" s="118">
        <v>0.83399999999999996</v>
      </c>
    </row>
    <row r="1451" spans="1:3" ht="15" x14ac:dyDescent="0.25">
      <c r="A1451" s="117">
        <v>40052</v>
      </c>
      <c r="B1451" s="118">
        <v>1.093</v>
      </c>
      <c r="C1451" s="118">
        <v>0.82899999999999996</v>
      </c>
    </row>
    <row r="1452" spans="1:3" ht="15" x14ac:dyDescent="0.25">
      <c r="A1452" s="117">
        <v>40053</v>
      </c>
      <c r="B1452" s="118">
        <v>1.0880000000000001</v>
      </c>
      <c r="C1452" s="118">
        <v>0.82499999999999996</v>
      </c>
    </row>
    <row r="1453" spans="1:3" ht="15" x14ac:dyDescent="0.25">
      <c r="A1453" s="117">
        <v>40056</v>
      </c>
      <c r="B1453" s="118">
        <v>1.0820000000000001</v>
      </c>
      <c r="C1453" s="118">
        <v>0.82099999999999995</v>
      </c>
    </row>
    <row r="1454" spans="1:3" ht="15" x14ac:dyDescent="0.25">
      <c r="A1454" s="117">
        <v>40057</v>
      </c>
      <c r="B1454" s="118">
        <v>1.08</v>
      </c>
      <c r="C1454" s="118">
        <v>0.81899999999999995</v>
      </c>
    </row>
    <row r="1455" spans="1:3" ht="15" x14ac:dyDescent="0.25">
      <c r="A1455" s="117">
        <v>40058</v>
      </c>
      <c r="B1455" s="118">
        <v>1.0780000000000001</v>
      </c>
      <c r="C1455" s="118">
        <v>0.81299999999999994</v>
      </c>
    </row>
    <row r="1456" spans="1:3" ht="15" x14ac:dyDescent="0.25">
      <c r="A1456" s="117">
        <v>40059</v>
      </c>
      <c r="B1456" s="118">
        <v>1.0760000000000001</v>
      </c>
      <c r="C1456" s="118">
        <v>0.80900000000000005</v>
      </c>
    </row>
    <row r="1457" spans="1:3" ht="15" x14ac:dyDescent="0.25">
      <c r="A1457" s="117">
        <v>40060</v>
      </c>
      <c r="B1457" s="118">
        <v>1.069</v>
      </c>
      <c r="C1457" s="118">
        <v>0.80300000000000005</v>
      </c>
    </row>
    <row r="1458" spans="1:3" ht="15" x14ac:dyDescent="0.25">
      <c r="A1458" s="117">
        <v>40063</v>
      </c>
      <c r="B1458" s="118">
        <v>1.0649999999999999</v>
      </c>
      <c r="C1458" s="118">
        <v>0.79700000000000004</v>
      </c>
    </row>
    <row r="1459" spans="1:3" ht="15" x14ac:dyDescent="0.25">
      <c r="A1459" s="117">
        <v>40064</v>
      </c>
      <c r="B1459" s="118">
        <v>1.0549999999999999</v>
      </c>
      <c r="C1459" s="118">
        <v>0.78800000000000003</v>
      </c>
    </row>
    <row r="1460" spans="1:3" ht="15" x14ac:dyDescent="0.25">
      <c r="A1460" s="117">
        <v>40065</v>
      </c>
      <c r="B1460" s="118">
        <v>1.05</v>
      </c>
      <c r="C1460" s="118">
        <v>0.78100000000000003</v>
      </c>
    </row>
    <row r="1461" spans="1:3" ht="15" x14ac:dyDescent="0.25">
      <c r="A1461" s="117">
        <v>40066</v>
      </c>
      <c r="B1461" s="118">
        <v>1.046</v>
      </c>
      <c r="C1461" s="118">
        <v>0.77800000000000002</v>
      </c>
    </row>
    <row r="1462" spans="1:3" ht="15" x14ac:dyDescent="0.25">
      <c r="A1462" s="117">
        <v>40067</v>
      </c>
      <c r="B1462" s="118">
        <v>1.04</v>
      </c>
      <c r="C1462" s="118">
        <v>0.77300000000000002</v>
      </c>
    </row>
    <row r="1463" spans="1:3" ht="15" x14ac:dyDescent="0.25">
      <c r="A1463" s="117">
        <v>40070</v>
      </c>
      <c r="B1463" s="118">
        <v>1.04</v>
      </c>
      <c r="C1463" s="118">
        <v>0.77100000000000002</v>
      </c>
    </row>
    <row r="1464" spans="1:3" ht="15" x14ac:dyDescent="0.25">
      <c r="A1464" s="117">
        <v>40071</v>
      </c>
      <c r="B1464" s="118">
        <v>1.04</v>
      </c>
      <c r="C1464" s="118">
        <v>0.77</v>
      </c>
    </row>
    <row r="1465" spans="1:3" ht="15" x14ac:dyDescent="0.25">
      <c r="A1465" s="117">
        <v>40072</v>
      </c>
      <c r="B1465" s="118">
        <v>1.038</v>
      </c>
      <c r="C1465" s="118">
        <v>0.76800000000000002</v>
      </c>
    </row>
    <row r="1466" spans="1:3" ht="15" x14ac:dyDescent="0.25">
      <c r="A1466" s="117">
        <v>40073</v>
      </c>
      <c r="B1466" s="118">
        <v>1.0389999999999999</v>
      </c>
      <c r="C1466" s="118">
        <v>0.76600000000000001</v>
      </c>
    </row>
    <row r="1467" spans="1:3" ht="15" x14ac:dyDescent="0.25">
      <c r="A1467" s="117">
        <v>40074</v>
      </c>
      <c r="B1467" s="118">
        <v>1.0349999999999999</v>
      </c>
      <c r="C1467" s="118">
        <v>0.76200000000000001</v>
      </c>
    </row>
    <row r="1468" spans="1:3" ht="15" x14ac:dyDescent="0.25">
      <c r="A1468" s="117">
        <v>40077</v>
      </c>
      <c r="B1468" s="118">
        <v>1.0309999999999999</v>
      </c>
      <c r="C1468" s="118">
        <v>0.75800000000000001</v>
      </c>
    </row>
    <row r="1469" spans="1:3" ht="15" x14ac:dyDescent="0.25">
      <c r="A1469" s="117">
        <v>40078</v>
      </c>
      <c r="B1469" s="118">
        <v>1.0289999999999999</v>
      </c>
      <c r="C1469" s="118">
        <v>0.755</v>
      </c>
    </row>
    <row r="1470" spans="1:3" ht="15" x14ac:dyDescent="0.25">
      <c r="A1470" s="117">
        <v>40079</v>
      </c>
      <c r="B1470" s="118">
        <v>1.026</v>
      </c>
      <c r="C1470" s="118">
        <v>0.749</v>
      </c>
    </row>
    <row r="1471" spans="1:3" ht="15" x14ac:dyDescent="0.25">
      <c r="A1471" s="117">
        <v>40080</v>
      </c>
      <c r="B1471" s="118">
        <v>1.0209999999999999</v>
      </c>
      <c r="C1471" s="118">
        <v>0.74299999999999999</v>
      </c>
    </row>
    <row r="1472" spans="1:3" ht="15" x14ac:dyDescent="0.25">
      <c r="A1472" s="117">
        <v>40081</v>
      </c>
      <c r="B1472" s="118">
        <v>1.02</v>
      </c>
      <c r="C1472" s="118">
        <v>0.74099999999999999</v>
      </c>
    </row>
    <row r="1473" spans="1:3" ht="15" x14ac:dyDescent="0.25">
      <c r="A1473" s="117">
        <v>40084</v>
      </c>
      <c r="B1473" s="118">
        <v>1.018</v>
      </c>
      <c r="C1473" s="118">
        <v>0.73899999999999999</v>
      </c>
    </row>
    <row r="1474" spans="1:3" ht="15" x14ac:dyDescent="0.25">
      <c r="A1474" s="117">
        <v>40085</v>
      </c>
      <c r="B1474" s="118">
        <v>1.018</v>
      </c>
      <c r="C1474" s="118">
        <v>0.75</v>
      </c>
    </row>
    <row r="1475" spans="1:3" ht="15" x14ac:dyDescent="0.25">
      <c r="A1475" s="117">
        <v>40086</v>
      </c>
      <c r="B1475" s="118">
        <v>1.016</v>
      </c>
      <c r="C1475" s="118">
        <v>0.753</v>
      </c>
    </row>
    <row r="1476" spans="1:3" ht="15" x14ac:dyDescent="0.25">
      <c r="A1476" s="117">
        <v>40087</v>
      </c>
      <c r="B1476" s="118">
        <v>1.0169999999999999</v>
      </c>
      <c r="C1476" s="118">
        <v>0.754</v>
      </c>
    </row>
    <row r="1477" spans="1:3" ht="15" x14ac:dyDescent="0.25">
      <c r="A1477" s="117">
        <v>40088</v>
      </c>
      <c r="B1477" s="118">
        <v>1.016</v>
      </c>
      <c r="C1477" s="118">
        <v>0.752</v>
      </c>
    </row>
    <row r="1478" spans="1:3" ht="15" x14ac:dyDescent="0.25">
      <c r="A1478" s="117">
        <v>40091</v>
      </c>
      <c r="B1478" s="118">
        <v>1.0129999999999999</v>
      </c>
      <c r="C1478" s="118">
        <v>0.746</v>
      </c>
    </row>
    <row r="1479" spans="1:3" ht="15" x14ac:dyDescent="0.25">
      <c r="A1479" s="117">
        <v>40092</v>
      </c>
      <c r="B1479" s="118">
        <v>1.01</v>
      </c>
      <c r="C1479" s="118">
        <v>0.74399999999999999</v>
      </c>
    </row>
    <row r="1480" spans="1:3" ht="15" x14ac:dyDescent="0.25">
      <c r="A1480" s="117">
        <v>40093</v>
      </c>
      <c r="B1480" s="118">
        <v>1.01</v>
      </c>
      <c r="C1480" s="118">
        <v>0.74</v>
      </c>
    </row>
    <row r="1481" spans="1:3" ht="15" x14ac:dyDescent="0.25">
      <c r="A1481" s="117">
        <v>40094</v>
      </c>
      <c r="B1481" s="118">
        <v>1.016</v>
      </c>
      <c r="C1481" s="118">
        <v>0.74099999999999999</v>
      </c>
    </row>
    <row r="1482" spans="1:3" ht="15" x14ac:dyDescent="0.25">
      <c r="A1482" s="117">
        <v>40095</v>
      </c>
      <c r="B1482" s="118">
        <v>1.0209999999999999</v>
      </c>
      <c r="C1482" s="118">
        <v>0.74299999999999999</v>
      </c>
    </row>
    <row r="1483" spans="1:3" ht="15" x14ac:dyDescent="0.25">
      <c r="A1483" s="117">
        <v>40098</v>
      </c>
      <c r="B1483" s="118">
        <v>1.0229999999999999</v>
      </c>
      <c r="C1483" s="118">
        <v>0.74299999999999999</v>
      </c>
    </row>
    <row r="1484" spans="1:3" ht="15" x14ac:dyDescent="0.25">
      <c r="A1484" s="117">
        <v>40099</v>
      </c>
      <c r="B1484" s="118">
        <v>1.024</v>
      </c>
      <c r="C1484" s="118">
        <v>0.74199999999999999</v>
      </c>
    </row>
    <row r="1485" spans="1:3" ht="15" x14ac:dyDescent="0.25">
      <c r="A1485" s="117">
        <v>40100</v>
      </c>
      <c r="B1485" s="118">
        <v>1.022</v>
      </c>
      <c r="C1485" s="118">
        <v>0.74199999999999999</v>
      </c>
    </row>
    <row r="1486" spans="1:3" ht="15" x14ac:dyDescent="0.25">
      <c r="A1486" s="117">
        <v>40101</v>
      </c>
      <c r="B1486" s="118">
        <v>1.022</v>
      </c>
      <c r="C1486" s="118">
        <v>0.74</v>
      </c>
    </row>
    <row r="1487" spans="1:3" ht="15" x14ac:dyDescent="0.25">
      <c r="A1487" s="117">
        <v>40102</v>
      </c>
      <c r="B1487" s="118">
        <v>1.022</v>
      </c>
      <c r="C1487" s="118">
        <v>0.73899999999999999</v>
      </c>
    </row>
    <row r="1488" spans="1:3" ht="15" x14ac:dyDescent="0.25">
      <c r="A1488" s="117">
        <v>40105</v>
      </c>
      <c r="B1488" s="118">
        <v>1.022</v>
      </c>
      <c r="C1488" s="118">
        <v>0.73899999999999999</v>
      </c>
    </row>
    <row r="1489" spans="1:3" ht="15" x14ac:dyDescent="0.25">
      <c r="A1489" s="117">
        <v>40106</v>
      </c>
      <c r="B1489" s="118">
        <v>1.0209999999999999</v>
      </c>
      <c r="C1489" s="118">
        <v>0.73699999999999999</v>
      </c>
    </row>
    <row r="1490" spans="1:3" ht="15" x14ac:dyDescent="0.25">
      <c r="A1490" s="117">
        <v>40107</v>
      </c>
      <c r="B1490" s="118">
        <v>1.022</v>
      </c>
      <c r="C1490" s="118">
        <v>0.73499999999999999</v>
      </c>
    </row>
    <row r="1491" spans="1:3" ht="15" x14ac:dyDescent="0.25">
      <c r="A1491" s="117">
        <v>40108</v>
      </c>
      <c r="B1491" s="118">
        <v>1.0209999999999999</v>
      </c>
      <c r="C1491" s="118">
        <v>0.73299999999999998</v>
      </c>
    </row>
    <row r="1492" spans="1:3" ht="15" x14ac:dyDescent="0.25">
      <c r="A1492" s="117">
        <v>40109</v>
      </c>
      <c r="B1492" s="118">
        <v>1.0189999999999999</v>
      </c>
      <c r="C1492" s="118">
        <v>0.73</v>
      </c>
    </row>
    <row r="1493" spans="1:3" ht="15" x14ac:dyDescent="0.25">
      <c r="A1493" s="117">
        <v>40112</v>
      </c>
      <c r="B1493" s="118">
        <v>1.0169999999999999</v>
      </c>
      <c r="C1493" s="118">
        <v>0.73099999999999998</v>
      </c>
    </row>
    <row r="1494" spans="1:3" ht="15" x14ac:dyDescent="0.25">
      <c r="A1494" s="117">
        <v>40113</v>
      </c>
      <c r="B1494" s="118">
        <v>1.0129999999999999</v>
      </c>
      <c r="C1494" s="118">
        <v>0.72799999999999998</v>
      </c>
    </row>
    <row r="1495" spans="1:3" ht="15" x14ac:dyDescent="0.25">
      <c r="A1495" s="117">
        <v>40114</v>
      </c>
      <c r="B1495" s="118">
        <v>1.008</v>
      </c>
      <c r="C1495" s="118">
        <v>0.72399999999999998</v>
      </c>
    </row>
    <row r="1496" spans="1:3" ht="15" x14ac:dyDescent="0.25">
      <c r="A1496" s="117">
        <v>40115</v>
      </c>
      <c r="B1496" s="118">
        <v>1.004</v>
      </c>
      <c r="C1496" s="118">
        <v>0.72199999999999998</v>
      </c>
    </row>
    <row r="1497" spans="1:3" ht="15" x14ac:dyDescent="0.25">
      <c r="A1497" s="117">
        <v>40116</v>
      </c>
      <c r="B1497" s="118">
        <v>1.004</v>
      </c>
      <c r="C1497" s="118">
        <v>0.72</v>
      </c>
    </row>
    <row r="1498" spans="1:3" ht="15" x14ac:dyDescent="0.25">
      <c r="A1498" s="117">
        <v>40119</v>
      </c>
      <c r="B1498" s="118">
        <v>1.004</v>
      </c>
      <c r="C1498" s="118">
        <v>0.72199999999999998</v>
      </c>
    </row>
    <row r="1499" spans="1:3" ht="15" x14ac:dyDescent="0.25">
      <c r="A1499" s="117">
        <v>40120</v>
      </c>
      <c r="B1499" s="118">
        <v>1.0009999999999999</v>
      </c>
      <c r="C1499" s="118">
        <v>0.72</v>
      </c>
    </row>
    <row r="1500" spans="1:3" ht="15" x14ac:dyDescent="0.25">
      <c r="A1500" s="117">
        <v>40121</v>
      </c>
      <c r="B1500" s="118">
        <v>1.002</v>
      </c>
      <c r="C1500" s="118">
        <v>0.71899999999999997</v>
      </c>
    </row>
    <row r="1501" spans="1:3" ht="15" x14ac:dyDescent="0.25">
      <c r="A1501" s="117">
        <v>40122</v>
      </c>
      <c r="B1501" s="118">
        <v>1</v>
      </c>
      <c r="C1501" s="118">
        <v>0.71599999999999997</v>
      </c>
    </row>
    <row r="1502" spans="1:3" ht="15" x14ac:dyDescent="0.25">
      <c r="A1502" s="117">
        <v>40123</v>
      </c>
      <c r="B1502" s="118">
        <v>0.997</v>
      </c>
      <c r="C1502" s="118">
        <v>0.71599999999999997</v>
      </c>
    </row>
    <row r="1503" spans="1:3" ht="15" x14ac:dyDescent="0.25">
      <c r="A1503" s="117">
        <v>40126</v>
      </c>
      <c r="B1503" s="118">
        <v>0.99399999999999999</v>
      </c>
      <c r="C1503" s="118">
        <v>0.71499999999999997</v>
      </c>
    </row>
    <row r="1504" spans="1:3" ht="15" x14ac:dyDescent="0.25">
      <c r="A1504" s="117">
        <v>40127</v>
      </c>
      <c r="B1504" s="118">
        <v>0.99199999999999999</v>
      </c>
      <c r="C1504" s="118">
        <v>0.71499999999999997</v>
      </c>
    </row>
    <row r="1505" spans="1:3" ht="15" x14ac:dyDescent="0.25">
      <c r="A1505" s="117">
        <v>40128</v>
      </c>
      <c r="B1505" s="118">
        <v>0.99199999999999999</v>
      </c>
      <c r="C1505" s="118">
        <v>0.71499999999999997</v>
      </c>
    </row>
    <row r="1506" spans="1:3" ht="15" x14ac:dyDescent="0.25">
      <c r="A1506" s="117">
        <v>40129</v>
      </c>
      <c r="B1506" s="118">
        <v>0.99099999999999999</v>
      </c>
      <c r="C1506" s="118">
        <v>0.71399999999999997</v>
      </c>
    </row>
    <row r="1507" spans="1:3" ht="15" x14ac:dyDescent="0.25">
      <c r="A1507" s="117">
        <v>40130</v>
      </c>
      <c r="B1507" s="118">
        <v>0.98899999999999999</v>
      </c>
      <c r="C1507" s="118">
        <v>0.71399999999999997</v>
      </c>
    </row>
    <row r="1508" spans="1:3" ht="15" x14ac:dyDescent="0.25">
      <c r="A1508" s="117">
        <v>40133</v>
      </c>
      <c r="B1508" s="118">
        <v>0.98799999999999999</v>
      </c>
      <c r="C1508" s="118">
        <v>0.71399999999999997</v>
      </c>
    </row>
    <row r="1509" spans="1:3" ht="15" x14ac:dyDescent="0.25">
      <c r="A1509" s="117">
        <v>40134</v>
      </c>
      <c r="B1509" s="118">
        <v>0.98799999999999999</v>
      </c>
      <c r="C1509" s="118">
        <v>0.71499999999999997</v>
      </c>
    </row>
    <row r="1510" spans="1:3" ht="15" x14ac:dyDescent="0.25">
      <c r="A1510" s="117">
        <v>40135</v>
      </c>
      <c r="B1510" s="118">
        <v>0.98699999999999999</v>
      </c>
      <c r="C1510" s="118">
        <v>0.71499999999999997</v>
      </c>
    </row>
    <row r="1511" spans="1:3" ht="15" x14ac:dyDescent="0.25">
      <c r="A1511" s="117">
        <v>40136</v>
      </c>
      <c r="B1511" s="118">
        <v>0.98699999999999999</v>
      </c>
      <c r="C1511" s="118">
        <v>0.71499999999999997</v>
      </c>
    </row>
    <row r="1512" spans="1:3" ht="15" x14ac:dyDescent="0.25">
      <c r="A1512" s="117">
        <v>40137</v>
      </c>
      <c r="B1512" s="118">
        <v>0.98699999999999999</v>
      </c>
      <c r="C1512" s="118">
        <v>0.71399999999999997</v>
      </c>
    </row>
    <row r="1513" spans="1:3" ht="15" x14ac:dyDescent="0.25">
      <c r="A1513" s="117">
        <v>40140</v>
      </c>
      <c r="B1513" s="118">
        <v>0.99099999999999999</v>
      </c>
      <c r="C1513" s="118">
        <v>0.71499999999999997</v>
      </c>
    </row>
    <row r="1514" spans="1:3" ht="15" x14ac:dyDescent="0.25">
      <c r="A1514" s="117">
        <v>40141</v>
      </c>
      <c r="B1514" s="118">
        <v>0.99099999999999999</v>
      </c>
      <c r="C1514" s="118">
        <v>0.71599999999999997</v>
      </c>
    </row>
    <row r="1515" spans="1:3" ht="15" x14ac:dyDescent="0.25">
      <c r="A1515" s="117">
        <v>40142</v>
      </c>
      <c r="B1515" s="118">
        <v>0.99299999999999999</v>
      </c>
      <c r="C1515" s="118">
        <v>0.71599999999999997</v>
      </c>
    </row>
    <row r="1516" spans="1:3" ht="15" x14ac:dyDescent="0.25">
      <c r="A1516" s="117">
        <v>40143</v>
      </c>
      <c r="B1516" s="118">
        <v>0.99399999999999999</v>
      </c>
      <c r="C1516" s="118">
        <v>0.71699999999999997</v>
      </c>
    </row>
    <row r="1517" spans="1:3" ht="15" x14ac:dyDescent="0.25">
      <c r="A1517" s="117">
        <v>40144</v>
      </c>
      <c r="B1517" s="118">
        <v>0.99299999999999999</v>
      </c>
      <c r="C1517" s="118">
        <v>0.71799999999999997</v>
      </c>
    </row>
    <row r="1518" spans="1:3" ht="15" x14ac:dyDescent="0.25">
      <c r="A1518" s="117">
        <v>40147</v>
      </c>
      <c r="B1518" s="118">
        <v>0.995</v>
      </c>
      <c r="C1518" s="118">
        <v>0.71899999999999997</v>
      </c>
    </row>
    <row r="1519" spans="1:3" ht="15" x14ac:dyDescent="0.25">
      <c r="A1519" s="117">
        <v>40148</v>
      </c>
      <c r="B1519" s="118">
        <v>0.997</v>
      </c>
      <c r="C1519" s="118">
        <v>0.72</v>
      </c>
    </row>
    <row r="1520" spans="1:3" ht="15" x14ac:dyDescent="0.25">
      <c r="A1520" s="117">
        <v>40149</v>
      </c>
      <c r="B1520" s="118">
        <v>0.998</v>
      </c>
      <c r="C1520" s="118">
        <v>0.72099999999999997</v>
      </c>
    </row>
    <row r="1521" spans="1:3" ht="15" x14ac:dyDescent="0.25">
      <c r="A1521" s="117">
        <v>40150</v>
      </c>
      <c r="B1521" s="118">
        <v>0.999</v>
      </c>
      <c r="C1521" s="118">
        <v>0.72</v>
      </c>
    </row>
    <row r="1522" spans="1:3" ht="15" x14ac:dyDescent="0.25">
      <c r="A1522" s="117">
        <v>40151</v>
      </c>
      <c r="B1522" s="118">
        <v>0.996</v>
      </c>
      <c r="C1522" s="118">
        <v>0.71799999999999997</v>
      </c>
    </row>
    <row r="1523" spans="1:3" ht="15" x14ac:dyDescent="0.25">
      <c r="A1523" s="117">
        <v>40154</v>
      </c>
      <c r="B1523" s="118">
        <v>0.998</v>
      </c>
      <c r="C1523" s="118">
        <v>0.71699999999999997</v>
      </c>
    </row>
    <row r="1524" spans="1:3" ht="15" x14ac:dyDescent="0.25">
      <c r="A1524" s="117">
        <v>40155</v>
      </c>
      <c r="B1524" s="118">
        <v>0.996</v>
      </c>
      <c r="C1524" s="118">
        <v>0.71599999999999997</v>
      </c>
    </row>
    <row r="1525" spans="1:3" ht="15" x14ac:dyDescent="0.25">
      <c r="A1525" s="117">
        <v>40156</v>
      </c>
      <c r="B1525" s="118">
        <v>0.996</v>
      </c>
      <c r="C1525" s="118">
        <v>0.71499999999999997</v>
      </c>
    </row>
    <row r="1526" spans="1:3" ht="15" x14ac:dyDescent="0.25">
      <c r="A1526" s="117">
        <v>40157</v>
      </c>
      <c r="B1526" s="118">
        <v>0.997</v>
      </c>
      <c r="C1526" s="118">
        <v>0.71399999999999997</v>
      </c>
    </row>
    <row r="1527" spans="1:3" ht="15" x14ac:dyDescent="0.25">
      <c r="A1527" s="117">
        <v>40158</v>
      </c>
      <c r="B1527" s="118">
        <v>0.996</v>
      </c>
      <c r="C1527" s="118">
        <v>0.71399999999999997</v>
      </c>
    </row>
    <row r="1528" spans="1:3" ht="15" x14ac:dyDescent="0.25">
      <c r="A1528" s="117">
        <v>40161</v>
      </c>
      <c r="B1528" s="118">
        <v>0.999</v>
      </c>
      <c r="C1528" s="118">
        <v>0.71499999999999997</v>
      </c>
    </row>
    <row r="1529" spans="1:3" ht="15" x14ac:dyDescent="0.25">
      <c r="A1529" s="117">
        <v>40162</v>
      </c>
      <c r="B1529" s="118">
        <v>0.998</v>
      </c>
      <c r="C1529" s="118">
        <v>0.71499999999999997</v>
      </c>
    </row>
    <row r="1530" spans="1:3" ht="15" x14ac:dyDescent="0.25">
      <c r="A1530" s="117">
        <v>40163</v>
      </c>
      <c r="B1530" s="118">
        <v>0.998</v>
      </c>
      <c r="C1530" s="118">
        <v>0.71499999999999997</v>
      </c>
    </row>
    <row r="1531" spans="1:3" ht="15" x14ac:dyDescent="0.25">
      <c r="A1531" s="117">
        <v>40164</v>
      </c>
      <c r="B1531" s="118">
        <v>0.997</v>
      </c>
      <c r="C1531" s="118">
        <v>0.71199999999999997</v>
      </c>
    </row>
    <row r="1532" spans="1:3" ht="15" x14ac:dyDescent="0.25">
      <c r="A1532" s="117">
        <v>40165</v>
      </c>
      <c r="B1532" s="118">
        <v>0.995</v>
      </c>
      <c r="C1532" s="118">
        <v>0.71</v>
      </c>
    </row>
    <row r="1533" spans="1:3" ht="15" x14ac:dyDescent="0.25">
      <c r="A1533" s="117">
        <v>40168</v>
      </c>
      <c r="B1533" s="118">
        <v>0.995</v>
      </c>
      <c r="C1533" s="118">
        <v>0.70899999999999996</v>
      </c>
    </row>
    <row r="1534" spans="1:3" ht="15" x14ac:dyDescent="0.25">
      <c r="A1534" s="117">
        <v>40169</v>
      </c>
      <c r="B1534" s="118">
        <v>0.99299999999999999</v>
      </c>
      <c r="C1534" s="118">
        <v>0.70799999999999996</v>
      </c>
    </row>
    <row r="1535" spans="1:3" ht="15" x14ac:dyDescent="0.25">
      <c r="A1535" s="117">
        <v>40170</v>
      </c>
      <c r="B1535" s="118">
        <v>0.99199999999999999</v>
      </c>
      <c r="C1535" s="118">
        <v>0.70599999999999996</v>
      </c>
    </row>
    <row r="1536" spans="1:3" ht="15" x14ac:dyDescent="0.25">
      <c r="A1536" s="117">
        <v>40171</v>
      </c>
      <c r="B1536" s="118">
        <v>0.99099999999999999</v>
      </c>
      <c r="C1536" s="118">
        <v>0.70699999999999996</v>
      </c>
    </row>
    <row r="1537" spans="1:3" ht="15" x14ac:dyDescent="0.25">
      <c r="A1537" s="117">
        <v>40175</v>
      </c>
      <c r="B1537" s="118">
        <v>0.99199999999999999</v>
      </c>
      <c r="C1537" s="118">
        <v>0.70599999999999996</v>
      </c>
    </row>
    <row r="1538" spans="1:3" ht="15" x14ac:dyDescent="0.25">
      <c r="A1538" s="117">
        <v>40176</v>
      </c>
      <c r="B1538" s="118">
        <v>0.99299999999999999</v>
      </c>
      <c r="C1538" s="118">
        <v>0.70699999999999996</v>
      </c>
    </row>
    <row r="1539" spans="1:3" ht="15" x14ac:dyDescent="0.25">
      <c r="A1539" s="117">
        <v>40177</v>
      </c>
      <c r="B1539" s="118">
        <v>0.99299999999999999</v>
      </c>
      <c r="C1539" s="118">
        <v>0.7</v>
      </c>
    </row>
    <row r="1540" spans="1:3" ht="15" x14ac:dyDescent="0.25">
      <c r="A1540" s="117">
        <v>40178</v>
      </c>
      <c r="B1540" s="118">
        <v>0.99399999999999999</v>
      </c>
      <c r="C1540" s="118">
        <v>0.7</v>
      </c>
    </row>
    <row r="1541" spans="1:3" ht="15" x14ac:dyDescent="0.25">
      <c r="A1541" s="117">
        <v>40182</v>
      </c>
      <c r="B1541" s="118">
        <v>0.996</v>
      </c>
      <c r="C1541" s="118">
        <v>0.7</v>
      </c>
    </row>
    <row r="1542" spans="1:3" ht="15" x14ac:dyDescent="0.25">
      <c r="A1542" s="117">
        <v>40183</v>
      </c>
      <c r="B1542" s="118">
        <v>0.995</v>
      </c>
      <c r="C1542" s="118">
        <v>0.69899999999999995</v>
      </c>
    </row>
    <row r="1543" spans="1:3" ht="15" x14ac:dyDescent="0.25">
      <c r="A1543" s="117">
        <v>40184</v>
      </c>
      <c r="B1543" s="118">
        <v>0.99199999999999999</v>
      </c>
      <c r="C1543" s="118">
        <v>0.69399999999999995</v>
      </c>
    </row>
    <row r="1544" spans="1:3" ht="15" x14ac:dyDescent="0.25">
      <c r="A1544" s="117">
        <v>40185</v>
      </c>
      <c r="B1544" s="118">
        <v>0.98899999999999999</v>
      </c>
      <c r="C1544" s="118">
        <v>0.69199999999999995</v>
      </c>
    </row>
    <row r="1545" spans="1:3" ht="15" x14ac:dyDescent="0.25">
      <c r="A1545" s="117">
        <v>40186</v>
      </c>
      <c r="B1545" s="118">
        <v>0.98599999999999999</v>
      </c>
      <c r="C1545" s="118">
        <v>0.69099999999999995</v>
      </c>
    </row>
    <row r="1546" spans="1:3" ht="15" x14ac:dyDescent="0.25">
      <c r="A1546" s="117">
        <v>40189</v>
      </c>
      <c r="B1546" s="118">
        <v>0.98499999999999999</v>
      </c>
      <c r="C1546" s="118">
        <v>0.68899999999999995</v>
      </c>
    </row>
    <row r="1547" spans="1:3" ht="15" x14ac:dyDescent="0.25">
      <c r="A1547" s="117">
        <v>40190</v>
      </c>
      <c r="B1547" s="118">
        <v>0.98299999999999998</v>
      </c>
      <c r="C1547" s="118">
        <v>0.68500000000000005</v>
      </c>
    </row>
    <row r="1548" spans="1:3" ht="15" x14ac:dyDescent="0.25">
      <c r="A1548" s="117">
        <v>40191</v>
      </c>
      <c r="B1548" s="118">
        <v>0.98099999999999998</v>
      </c>
      <c r="C1548" s="118">
        <v>0.68400000000000005</v>
      </c>
    </row>
    <row r="1549" spans="1:3" ht="15" x14ac:dyDescent="0.25">
      <c r="A1549" s="117">
        <v>40192</v>
      </c>
      <c r="B1549" s="118">
        <v>0.98099999999999998</v>
      </c>
      <c r="C1549" s="118">
        <v>0.68200000000000005</v>
      </c>
    </row>
    <row r="1550" spans="1:3" ht="15" x14ac:dyDescent="0.25">
      <c r="A1550" s="117">
        <v>40193</v>
      </c>
      <c r="B1550" s="118">
        <v>0.97699999999999998</v>
      </c>
      <c r="C1550" s="118">
        <v>0.68</v>
      </c>
    </row>
    <row r="1551" spans="1:3" ht="15" x14ac:dyDescent="0.25">
      <c r="A1551" s="117">
        <v>40196</v>
      </c>
      <c r="B1551" s="118">
        <v>0.97499999999999998</v>
      </c>
      <c r="C1551" s="118">
        <v>0.67700000000000005</v>
      </c>
    </row>
    <row r="1552" spans="1:3" ht="15" x14ac:dyDescent="0.25">
      <c r="A1552" s="117">
        <v>40197</v>
      </c>
      <c r="B1552" s="118">
        <v>0.97399999999999998</v>
      </c>
      <c r="C1552" s="118">
        <v>0.67500000000000004</v>
      </c>
    </row>
    <row r="1553" spans="1:3" ht="15" x14ac:dyDescent="0.25">
      <c r="A1553" s="117">
        <v>40198</v>
      </c>
      <c r="B1553" s="118">
        <v>0.97199999999999998</v>
      </c>
      <c r="C1553" s="118">
        <v>0.67400000000000004</v>
      </c>
    </row>
    <row r="1554" spans="1:3" ht="15" x14ac:dyDescent="0.25">
      <c r="A1554" s="117">
        <v>40199</v>
      </c>
      <c r="B1554" s="118">
        <v>0.96799999999999997</v>
      </c>
      <c r="C1554" s="118">
        <v>0.67200000000000004</v>
      </c>
    </row>
    <row r="1555" spans="1:3" ht="15" x14ac:dyDescent="0.25">
      <c r="A1555" s="117">
        <v>40200</v>
      </c>
      <c r="B1555" s="118">
        <v>0.96599999999999997</v>
      </c>
      <c r="C1555" s="118">
        <v>0.67</v>
      </c>
    </row>
    <row r="1556" spans="1:3" ht="15" x14ac:dyDescent="0.25">
      <c r="A1556" s="117">
        <v>40203</v>
      </c>
      <c r="B1556" s="118">
        <v>0.96499999999999997</v>
      </c>
      <c r="C1556" s="118">
        <v>0.66900000000000004</v>
      </c>
    </row>
    <row r="1557" spans="1:3" ht="15" x14ac:dyDescent="0.25">
      <c r="A1557" s="117">
        <v>40204</v>
      </c>
      <c r="B1557" s="118">
        <v>0.96399999999999997</v>
      </c>
      <c r="C1557" s="118">
        <v>0.66700000000000004</v>
      </c>
    </row>
    <row r="1558" spans="1:3" ht="15" x14ac:dyDescent="0.25">
      <c r="A1558" s="117">
        <v>40205</v>
      </c>
      <c r="B1558" s="118">
        <v>0.96399999999999997</v>
      </c>
      <c r="C1558" s="118">
        <v>0.66500000000000004</v>
      </c>
    </row>
    <row r="1559" spans="1:3" ht="15" x14ac:dyDescent="0.25">
      <c r="A1559" s="117">
        <v>40206</v>
      </c>
      <c r="B1559" s="118">
        <v>0.96599999999999997</v>
      </c>
      <c r="C1559" s="118">
        <v>0.66500000000000004</v>
      </c>
    </row>
    <row r="1560" spans="1:3" ht="15" x14ac:dyDescent="0.25">
      <c r="A1560" s="117">
        <v>40207</v>
      </c>
      <c r="B1560" s="118">
        <v>0.96599999999999997</v>
      </c>
      <c r="C1560" s="118">
        <v>0.66500000000000004</v>
      </c>
    </row>
    <row r="1561" spans="1:3" ht="15" x14ac:dyDescent="0.25">
      <c r="A1561" s="117">
        <v>40210</v>
      </c>
      <c r="B1561" s="118">
        <v>0.96599999999999997</v>
      </c>
      <c r="C1561" s="118">
        <v>0.66500000000000004</v>
      </c>
    </row>
    <row r="1562" spans="1:3" ht="15" x14ac:dyDescent="0.25">
      <c r="A1562" s="117">
        <v>40211</v>
      </c>
      <c r="B1562" s="118">
        <v>0.96699999999999997</v>
      </c>
      <c r="C1562" s="118">
        <v>0.66500000000000004</v>
      </c>
    </row>
    <row r="1563" spans="1:3" ht="15" x14ac:dyDescent="0.25">
      <c r="A1563" s="117">
        <v>40212</v>
      </c>
      <c r="B1563" s="118">
        <v>0.96699999999999997</v>
      </c>
      <c r="C1563" s="118">
        <v>0.66500000000000004</v>
      </c>
    </row>
    <row r="1564" spans="1:3" ht="15" x14ac:dyDescent="0.25">
      <c r="A1564" s="117">
        <v>40213</v>
      </c>
      <c r="B1564" s="118">
        <v>0.96699999999999997</v>
      </c>
      <c r="C1564" s="118">
        <v>0.66500000000000004</v>
      </c>
    </row>
    <row r="1565" spans="1:3" ht="15" x14ac:dyDescent="0.25">
      <c r="A1565" s="117">
        <v>40214</v>
      </c>
      <c r="B1565" s="118">
        <v>0.96499999999999997</v>
      </c>
      <c r="C1565" s="118">
        <v>0.66300000000000003</v>
      </c>
    </row>
    <row r="1566" spans="1:3" ht="15" x14ac:dyDescent="0.25">
      <c r="A1566" s="117">
        <v>40217</v>
      </c>
      <c r="B1566" s="118">
        <v>0.96499999999999997</v>
      </c>
      <c r="C1566" s="118">
        <v>0.66100000000000003</v>
      </c>
    </row>
    <row r="1567" spans="1:3" ht="15" x14ac:dyDescent="0.25">
      <c r="A1567" s="117">
        <v>40218</v>
      </c>
      <c r="B1567" s="118">
        <v>0.96599999999999997</v>
      </c>
      <c r="C1567" s="118">
        <v>0.66100000000000003</v>
      </c>
    </row>
    <row r="1568" spans="1:3" ht="15" x14ac:dyDescent="0.25">
      <c r="A1568" s="117">
        <v>40219</v>
      </c>
      <c r="B1568" s="118">
        <v>0.96599999999999997</v>
      </c>
      <c r="C1568" s="118">
        <v>0.66200000000000003</v>
      </c>
    </row>
    <row r="1569" spans="1:3" ht="15" x14ac:dyDescent="0.25">
      <c r="A1569" s="117">
        <v>40220</v>
      </c>
      <c r="B1569" s="118">
        <v>0.96599999999999997</v>
      </c>
      <c r="C1569" s="118">
        <v>0.66200000000000003</v>
      </c>
    </row>
    <row r="1570" spans="1:3" ht="15" x14ac:dyDescent="0.25">
      <c r="A1570" s="117">
        <v>40221</v>
      </c>
      <c r="B1570" s="118">
        <v>0.96699999999999997</v>
      </c>
      <c r="C1570" s="118">
        <v>0.66300000000000003</v>
      </c>
    </row>
    <row r="1571" spans="1:3" ht="15" x14ac:dyDescent="0.25">
      <c r="A1571" s="117">
        <v>40224</v>
      </c>
      <c r="B1571" s="118">
        <v>0.96299999999999997</v>
      </c>
      <c r="C1571" s="118">
        <v>0.66100000000000003</v>
      </c>
    </row>
    <row r="1572" spans="1:3" ht="15" x14ac:dyDescent="0.25">
      <c r="A1572" s="117">
        <v>40225</v>
      </c>
      <c r="B1572" s="118">
        <v>0.96399999999999997</v>
      </c>
      <c r="C1572" s="118">
        <v>0.66300000000000003</v>
      </c>
    </row>
    <row r="1573" spans="1:3" ht="15" x14ac:dyDescent="0.25">
      <c r="A1573" s="117">
        <v>40226</v>
      </c>
      <c r="B1573" s="118">
        <v>0.96499999999999997</v>
      </c>
      <c r="C1573" s="118">
        <v>0.66200000000000003</v>
      </c>
    </row>
    <row r="1574" spans="1:3" ht="15" x14ac:dyDescent="0.25">
      <c r="A1574" s="117">
        <v>40227</v>
      </c>
      <c r="B1574" s="118">
        <v>0.96299999999999997</v>
      </c>
      <c r="C1574" s="118">
        <v>0.66</v>
      </c>
    </row>
    <row r="1575" spans="1:3" ht="15" x14ac:dyDescent="0.25">
      <c r="A1575" s="117">
        <v>40228</v>
      </c>
      <c r="B1575" s="118">
        <v>0.96499999999999997</v>
      </c>
      <c r="C1575" s="118">
        <v>0.66100000000000003</v>
      </c>
    </row>
    <row r="1576" spans="1:3" ht="15" x14ac:dyDescent="0.25">
      <c r="A1576" s="117">
        <v>40231</v>
      </c>
      <c r="B1576" s="118">
        <v>0.96499999999999997</v>
      </c>
      <c r="C1576" s="118">
        <v>0.66100000000000003</v>
      </c>
    </row>
    <row r="1577" spans="1:3" ht="15" x14ac:dyDescent="0.25">
      <c r="A1577" s="117">
        <v>40232</v>
      </c>
      <c r="B1577" s="118">
        <v>0.96399999999999997</v>
      </c>
      <c r="C1577" s="118">
        <v>0.66100000000000003</v>
      </c>
    </row>
    <row r="1578" spans="1:3" ht="15" x14ac:dyDescent="0.25">
      <c r="A1578" s="117">
        <v>40233</v>
      </c>
      <c r="B1578" s="118">
        <v>0.96299999999999997</v>
      </c>
      <c r="C1578" s="118">
        <v>0.65900000000000003</v>
      </c>
    </row>
    <row r="1579" spans="1:3" ht="15" x14ac:dyDescent="0.25">
      <c r="A1579" s="117">
        <v>40234</v>
      </c>
      <c r="B1579" s="118">
        <v>0.95899999999999996</v>
      </c>
      <c r="C1579" s="118">
        <v>0.65800000000000003</v>
      </c>
    </row>
    <row r="1580" spans="1:3" ht="15" x14ac:dyDescent="0.25">
      <c r="A1580" s="117">
        <v>40235</v>
      </c>
      <c r="B1580" s="118">
        <v>0.95799999999999996</v>
      </c>
      <c r="C1580" s="118">
        <v>0.65600000000000003</v>
      </c>
    </row>
    <row r="1581" spans="1:3" ht="15" x14ac:dyDescent="0.25">
      <c r="A1581" s="117">
        <v>40238</v>
      </c>
      <c r="B1581" s="118">
        <v>0.95899999999999996</v>
      </c>
      <c r="C1581" s="118">
        <v>0.65500000000000003</v>
      </c>
    </row>
    <row r="1582" spans="1:3" ht="15" x14ac:dyDescent="0.25">
      <c r="A1582" s="117">
        <v>40239</v>
      </c>
      <c r="B1582" s="118">
        <v>0.95799999999999996</v>
      </c>
      <c r="C1582" s="118">
        <v>0.65500000000000003</v>
      </c>
    </row>
    <row r="1583" spans="1:3" ht="15" x14ac:dyDescent="0.25">
      <c r="A1583" s="117">
        <v>40240</v>
      </c>
      <c r="B1583" s="118">
        <v>0.95699999999999996</v>
      </c>
      <c r="C1583" s="118">
        <v>0.65500000000000003</v>
      </c>
    </row>
    <row r="1584" spans="1:3" ht="15" x14ac:dyDescent="0.25">
      <c r="A1584" s="117">
        <v>40241</v>
      </c>
      <c r="B1584" s="118">
        <v>0.95699999999999996</v>
      </c>
      <c r="C1584" s="118">
        <v>0.65400000000000003</v>
      </c>
    </row>
    <row r="1585" spans="1:3" ht="15" x14ac:dyDescent="0.25">
      <c r="A1585" s="117">
        <v>40242</v>
      </c>
      <c r="B1585" s="118">
        <v>0.95599999999999996</v>
      </c>
      <c r="C1585" s="118">
        <v>0.65300000000000002</v>
      </c>
    </row>
    <row r="1586" spans="1:3" ht="15" x14ac:dyDescent="0.25">
      <c r="A1586" s="117">
        <v>40245</v>
      </c>
      <c r="B1586" s="118">
        <v>0.95699999999999996</v>
      </c>
      <c r="C1586" s="118">
        <v>0.65200000000000002</v>
      </c>
    </row>
    <row r="1587" spans="1:3" ht="15" x14ac:dyDescent="0.25">
      <c r="A1587" s="117">
        <v>40246</v>
      </c>
      <c r="B1587" s="118">
        <v>0.95599999999999996</v>
      </c>
      <c r="C1587" s="118">
        <v>0.65200000000000002</v>
      </c>
    </row>
    <row r="1588" spans="1:3" ht="15" x14ac:dyDescent="0.25">
      <c r="A1588" s="117">
        <v>40247</v>
      </c>
      <c r="B1588" s="118">
        <v>0.95599999999999996</v>
      </c>
      <c r="C1588" s="118">
        <v>0.65100000000000002</v>
      </c>
    </row>
    <row r="1589" spans="1:3" ht="15" x14ac:dyDescent="0.25">
      <c r="A1589" s="117">
        <v>40248</v>
      </c>
      <c r="B1589" s="118">
        <v>0.95699999999999996</v>
      </c>
      <c r="C1589" s="118">
        <v>0.65</v>
      </c>
    </row>
    <row r="1590" spans="1:3" ht="15" x14ac:dyDescent="0.25">
      <c r="A1590" s="117">
        <v>40249</v>
      </c>
      <c r="B1590" s="118">
        <v>0.95799999999999996</v>
      </c>
      <c r="C1590" s="118">
        <v>0.64900000000000002</v>
      </c>
    </row>
    <row r="1591" spans="1:3" ht="15" x14ac:dyDescent="0.25">
      <c r="A1591" s="117">
        <v>40252</v>
      </c>
      <c r="B1591" s="118">
        <v>0.95599999999999996</v>
      </c>
      <c r="C1591" s="118">
        <v>0.64600000000000002</v>
      </c>
    </row>
    <row r="1592" spans="1:3" ht="15" x14ac:dyDescent="0.25">
      <c r="A1592" s="117">
        <v>40253</v>
      </c>
      <c r="B1592" s="118">
        <v>0.95499999999999996</v>
      </c>
      <c r="C1592" s="118">
        <v>0.64600000000000002</v>
      </c>
    </row>
    <row r="1593" spans="1:3" ht="15" x14ac:dyDescent="0.25">
      <c r="A1593" s="117">
        <v>40254</v>
      </c>
      <c r="B1593" s="118">
        <v>0.95099999999999996</v>
      </c>
      <c r="C1593" s="118">
        <v>0.64400000000000002</v>
      </c>
    </row>
    <row r="1594" spans="1:3" ht="15" x14ac:dyDescent="0.25">
      <c r="A1594" s="117">
        <v>40255</v>
      </c>
      <c r="B1594" s="118">
        <v>0.95099999999999996</v>
      </c>
      <c r="C1594" s="118">
        <v>0.64300000000000002</v>
      </c>
    </row>
    <row r="1595" spans="1:3" ht="15" x14ac:dyDescent="0.25">
      <c r="A1595" s="117">
        <v>40256</v>
      </c>
      <c r="B1595" s="118">
        <v>0.95099999999999996</v>
      </c>
      <c r="C1595" s="118">
        <v>0.64200000000000002</v>
      </c>
    </row>
    <row r="1596" spans="1:3" ht="15" x14ac:dyDescent="0.25">
      <c r="A1596" s="117">
        <v>40259</v>
      </c>
      <c r="B1596" s="118">
        <v>0.95</v>
      </c>
      <c r="C1596" s="118">
        <v>0.63900000000000001</v>
      </c>
    </row>
    <row r="1597" spans="1:3" ht="15" x14ac:dyDescent="0.25">
      <c r="A1597" s="117">
        <v>40260</v>
      </c>
      <c r="B1597" s="118">
        <v>0.94799999999999995</v>
      </c>
      <c r="C1597" s="118">
        <v>0.63700000000000001</v>
      </c>
    </row>
    <row r="1598" spans="1:3" ht="15" x14ac:dyDescent="0.25">
      <c r="A1598" s="117">
        <v>40261</v>
      </c>
      <c r="B1598" s="118">
        <v>0.94699999999999995</v>
      </c>
      <c r="C1598" s="118">
        <v>0.63600000000000001</v>
      </c>
    </row>
    <row r="1599" spans="1:3" ht="15" x14ac:dyDescent="0.25">
      <c r="A1599" s="117">
        <v>40262</v>
      </c>
      <c r="B1599" s="118">
        <v>0.94599999999999995</v>
      </c>
      <c r="C1599" s="118">
        <v>0.63500000000000001</v>
      </c>
    </row>
    <row r="1600" spans="1:3" ht="15" x14ac:dyDescent="0.25">
      <c r="A1600" s="117">
        <v>40263</v>
      </c>
      <c r="B1600" s="118">
        <v>0.94699999999999995</v>
      </c>
      <c r="C1600" s="118">
        <v>0.63600000000000001</v>
      </c>
    </row>
    <row r="1601" spans="1:3" ht="15" x14ac:dyDescent="0.25">
      <c r="A1601" s="117">
        <v>40266</v>
      </c>
      <c r="B1601" s="118">
        <v>0.94499999999999995</v>
      </c>
      <c r="C1601" s="118">
        <v>0.63500000000000001</v>
      </c>
    </row>
    <row r="1602" spans="1:3" ht="15" x14ac:dyDescent="0.25">
      <c r="A1602" s="117">
        <v>40267</v>
      </c>
      <c r="B1602" s="118">
        <v>0.94399999999999995</v>
      </c>
      <c r="C1602" s="118">
        <v>0.63500000000000001</v>
      </c>
    </row>
    <row r="1603" spans="1:3" ht="15" x14ac:dyDescent="0.25">
      <c r="A1603" s="117">
        <v>40268</v>
      </c>
      <c r="B1603" s="118">
        <v>0.94399999999999995</v>
      </c>
      <c r="C1603" s="118">
        <v>0.63400000000000001</v>
      </c>
    </row>
    <row r="1604" spans="1:3" ht="15" x14ac:dyDescent="0.25">
      <c r="A1604" s="117">
        <v>40269</v>
      </c>
      <c r="B1604" s="118">
        <v>0.94499999999999995</v>
      </c>
      <c r="C1604" s="118">
        <v>0.63500000000000001</v>
      </c>
    </row>
    <row r="1605" spans="1:3" ht="15" x14ac:dyDescent="0.25">
      <c r="A1605" s="117">
        <v>40274</v>
      </c>
      <c r="B1605" s="118">
        <v>0.94899999999999995</v>
      </c>
      <c r="C1605" s="118">
        <v>0.63800000000000001</v>
      </c>
    </row>
    <row r="1606" spans="1:3" ht="15" x14ac:dyDescent="0.25">
      <c r="A1606" s="117">
        <v>40275</v>
      </c>
      <c r="B1606" s="118">
        <v>0.95</v>
      </c>
      <c r="C1606" s="118">
        <v>0.63900000000000001</v>
      </c>
    </row>
    <row r="1607" spans="1:3" ht="15" x14ac:dyDescent="0.25">
      <c r="A1607" s="117">
        <v>40276</v>
      </c>
      <c r="B1607" s="118">
        <v>0.95199999999999996</v>
      </c>
      <c r="C1607" s="118">
        <v>0.64</v>
      </c>
    </row>
    <row r="1608" spans="1:3" ht="15" x14ac:dyDescent="0.25">
      <c r="A1608" s="117">
        <v>40277</v>
      </c>
      <c r="B1608" s="118">
        <v>0.95199999999999996</v>
      </c>
      <c r="C1608" s="118">
        <v>0.64100000000000001</v>
      </c>
    </row>
    <row r="1609" spans="1:3" ht="15" x14ac:dyDescent="0.25">
      <c r="A1609" s="117">
        <v>40280</v>
      </c>
      <c r="B1609" s="118">
        <v>0.95299999999999996</v>
      </c>
      <c r="C1609" s="118">
        <v>0.64200000000000002</v>
      </c>
    </row>
    <row r="1610" spans="1:3" ht="15" x14ac:dyDescent="0.25">
      <c r="A1610" s="117">
        <v>40281</v>
      </c>
      <c r="B1610" s="118">
        <v>0.95299999999999996</v>
      </c>
      <c r="C1610" s="118">
        <v>0.64400000000000002</v>
      </c>
    </row>
    <row r="1611" spans="1:3" ht="15" x14ac:dyDescent="0.25">
      <c r="A1611" s="117">
        <v>40282</v>
      </c>
      <c r="B1611" s="118">
        <v>0.95399999999999996</v>
      </c>
      <c r="C1611" s="118">
        <v>0.64400000000000002</v>
      </c>
    </row>
    <row r="1612" spans="1:3" ht="15" x14ac:dyDescent="0.25">
      <c r="A1612" s="117">
        <v>40283</v>
      </c>
      <c r="B1612" s="118">
        <v>0.95399999999999996</v>
      </c>
      <c r="C1612" s="118">
        <v>0.64400000000000002</v>
      </c>
    </row>
    <row r="1613" spans="1:3" ht="15" x14ac:dyDescent="0.25">
      <c r="A1613" s="117">
        <v>40284</v>
      </c>
      <c r="B1613" s="118">
        <v>0.95399999999999996</v>
      </c>
      <c r="C1613" s="118">
        <v>0.64400000000000002</v>
      </c>
    </row>
    <row r="1614" spans="1:3" ht="15" x14ac:dyDescent="0.25">
      <c r="A1614" s="117">
        <v>40287</v>
      </c>
      <c r="B1614" s="118">
        <v>0.95299999999999996</v>
      </c>
      <c r="C1614" s="118">
        <v>0.64300000000000002</v>
      </c>
    </row>
    <row r="1615" spans="1:3" ht="15" x14ac:dyDescent="0.25">
      <c r="A1615" s="117">
        <v>40288</v>
      </c>
      <c r="B1615" s="118">
        <v>0.95299999999999996</v>
      </c>
      <c r="C1615" s="118">
        <v>0.64200000000000002</v>
      </c>
    </row>
    <row r="1616" spans="1:3" ht="15" x14ac:dyDescent="0.25">
      <c r="A1616" s="117">
        <v>40289</v>
      </c>
      <c r="B1616" s="118">
        <v>0.95399999999999996</v>
      </c>
      <c r="C1616" s="118">
        <v>0.64200000000000002</v>
      </c>
    </row>
    <row r="1617" spans="1:3" ht="15" x14ac:dyDescent="0.25">
      <c r="A1617" s="117">
        <v>40290</v>
      </c>
      <c r="B1617" s="118">
        <v>0.95499999999999996</v>
      </c>
      <c r="C1617" s="118">
        <v>0.64400000000000002</v>
      </c>
    </row>
    <row r="1618" spans="1:3" ht="15" x14ac:dyDescent="0.25">
      <c r="A1618" s="117">
        <v>40291</v>
      </c>
      <c r="B1618" s="118">
        <v>0.95699999999999996</v>
      </c>
      <c r="C1618" s="118">
        <v>0.64500000000000002</v>
      </c>
    </row>
    <row r="1619" spans="1:3" ht="15" x14ac:dyDescent="0.25">
      <c r="A1619" s="117">
        <v>40294</v>
      </c>
      <c r="B1619" s="118">
        <v>0.95899999999999996</v>
      </c>
      <c r="C1619" s="118">
        <v>0.64500000000000002</v>
      </c>
    </row>
    <row r="1620" spans="1:3" ht="15" x14ac:dyDescent="0.25">
      <c r="A1620" s="117">
        <v>40295</v>
      </c>
      <c r="B1620" s="118">
        <v>0.95799999999999996</v>
      </c>
      <c r="C1620" s="118">
        <v>0.64600000000000002</v>
      </c>
    </row>
    <row r="1621" spans="1:3" ht="15" x14ac:dyDescent="0.25">
      <c r="A1621" s="117">
        <v>40296</v>
      </c>
      <c r="B1621" s="118">
        <v>0.96399999999999997</v>
      </c>
      <c r="C1621" s="118">
        <v>0.65400000000000003</v>
      </c>
    </row>
    <row r="1622" spans="1:3" ht="15" x14ac:dyDescent="0.25">
      <c r="A1622" s="117">
        <v>40297</v>
      </c>
      <c r="B1622" s="118">
        <v>0.96699999999999997</v>
      </c>
      <c r="C1622" s="118">
        <v>0.65900000000000003</v>
      </c>
    </row>
    <row r="1623" spans="1:3" ht="15" x14ac:dyDescent="0.25">
      <c r="A1623" s="117">
        <v>40298</v>
      </c>
      <c r="B1623" s="118">
        <v>0.96799999999999997</v>
      </c>
      <c r="C1623" s="118">
        <v>0.66300000000000003</v>
      </c>
    </row>
    <row r="1624" spans="1:3" ht="15" x14ac:dyDescent="0.25">
      <c r="A1624" s="117">
        <v>40301</v>
      </c>
      <c r="B1624" s="118">
        <v>0.97099999999999997</v>
      </c>
      <c r="C1624" s="118">
        <v>0.66500000000000004</v>
      </c>
    </row>
    <row r="1625" spans="1:3" ht="15" x14ac:dyDescent="0.25">
      <c r="A1625" s="117">
        <v>40302</v>
      </c>
      <c r="B1625" s="118">
        <v>0.97399999999999998</v>
      </c>
      <c r="C1625" s="118">
        <v>0.66800000000000004</v>
      </c>
    </row>
    <row r="1626" spans="1:3" ht="15" x14ac:dyDescent="0.25">
      <c r="A1626" s="117">
        <v>40303</v>
      </c>
      <c r="B1626" s="118">
        <v>0.97599999999999998</v>
      </c>
      <c r="C1626" s="118">
        <v>0.67200000000000004</v>
      </c>
    </row>
    <row r="1627" spans="1:3" ht="15" x14ac:dyDescent="0.25">
      <c r="A1627" s="117">
        <v>40304</v>
      </c>
      <c r="B1627" s="118">
        <v>0.97799999999999998</v>
      </c>
      <c r="C1627" s="118">
        <v>0.67700000000000005</v>
      </c>
    </row>
    <row r="1628" spans="1:3" ht="15" x14ac:dyDescent="0.25">
      <c r="A1628" s="117">
        <v>40305</v>
      </c>
      <c r="B1628" s="118">
        <v>0.98399999999999999</v>
      </c>
      <c r="C1628" s="118">
        <v>0.68200000000000005</v>
      </c>
    </row>
    <row r="1629" spans="1:3" ht="15" x14ac:dyDescent="0.25">
      <c r="A1629" s="117">
        <v>40308</v>
      </c>
      <c r="B1629" s="118">
        <v>0.98099999999999998</v>
      </c>
      <c r="C1629" s="118">
        <v>0.68200000000000005</v>
      </c>
    </row>
    <row r="1630" spans="1:3" ht="15" x14ac:dyDescent="0.25">
      <c r="A1630" s="117">
        <v>40309</v>
      </c>
      <c r="B1630" s="118">
        <v>0.97899999999999998</v>
      </c>
      <c r="C1630" s="118">
        <v>0.68200000000000005</v>
      </c>
    </row>
    <row r="1631" spans="1:3" ht="15" x14ac:dyDescent="0.25">
      <c r="A1631" s="117">
        <v>40310</v>
      </c>
      <c r="B1631" s="118">
        <v>0.97799999999999998</v>
      </c>
      <c r="C1631" s="118">
        <v>0.68200000000000005</v>
      </c>
    </row>
    <row r="1632" spans="1:3" ht="15" x14ac:dyDescent="0.25">
      <c r="A1632" s="117">
        <v>40311</v>
      </c>
      <c r="B1632" s="118">
        <v>0.97599999999999998</v>
      </c>
      <c r="C1632" s="118">
        <v>0.68300000000000005</v>
      </c>
    </row>
    <row r="1633" spans="1:3" ht="15" x14ac:dyDescent="0.25">
      <c r="A1633" s="117">
        <v>40312</v>
      </c>
      <c r="B1633" s="118">
        <v>0.97899999999999998</v>
      </c>
      <c r="C1633" s="118">
        <v>0.68400000000000005</v>
      </c>
    </row>
    <row r="1634" spans="1:3" ht="15" x14ac:dyDescent="0.25">
      <c r="A1634" s="117">
        <v>40315</v>
      </c>
      <c r="B1634" s="118">
        <v>0.98099999999999998</v>
      </c>
      <c r="C1634" s="118">
        <v>0.68500000000000005</v>
      </c>
    </row>
    <row r="1635" spans="1:3" ht="15" x14ac:dyDescent="0.25">
      <c r="A1635" s="117">
        <v>40316</v>
      </c>
      <c r="B1635" s="118">
        <v>0.98199999999999998</v>
      </c>
      <c r="C1635" s="118">
        <v>0.68799999999999994</v>
      </c>
    </row>
    <row r="1636" spans="1:3" ht="15" x14ac:dyDescent="0.25">
      <c r="A1636" s="117">
        <v>40317</v>
      </c>
      <c r="B1636" s="118">
        <v>0.98399999999999999</v>
      </c>
      <c r="C1636" s="118">
        <v>0.69</v>
      </c>
    </row>
    <row r="1637" spans="1:3" ht="15" x14ac:dyDescent="0.25">
      <c r="A1637" s="117">
        <v>40318</v>
      </c>
      <c r="B1637" s="118">
        <v>0.98599999999999999</v>
      </c>
      <c r="C1637" s="118">
        <v>0.69199999999999995</v>
      </c>
    </row>
    <row r="1638" spans="1:3" ht="15" x14ac:dyDescent="0.25">
      <c r="A1638" s="117">
        <v>40319</v>
      </c>
      <c r="B1638" s="118">
        <v>0.98699999999999999</v>
      </c>
      <c r="C1638" s="118">
        <v>0.69499999999999995</v>
      </c>
    </row>
    <row r="1639" spans="1:3" ht="15" x14ac:dyDescent="0.25">
      <c r="A1639" s="117">
        <v>40322</v>
      </c>
      <c r="B1639" s="118">
        <v>0.98699999999999999</v>
      </c>
      <c r="C1639" s="118">
        <v>0.69699999999999995</v>
      </c>
    </row>
    <row r="1640" spans="1:3" ht="15" x14ac:dyDescent="0.25">
      <c r="A1640" s="117">
        <v>40323</v>
      </c>
      <c r="B1640" s="118">
        <v>0.99</v>
      </c>
      <c r="C1640" s="118">
        <v>0.69699999999999995</v>
      </c>
    </row>
    <row r="1641" spans="1:3" ht="15" x14ac:dyDescent="0.25">
      <c r="A1641" s="117">
        <v>40324</v>
      </c>
      <c r="B1641" s="118">
        <v>0.98899999999999999</v>
      </c>
      <c r="C1641" s="118">
        <v>0.69699999999999995</v>
      </c>
    </row>
    <row r="1642" spans="1:3" ht="15" x14ac:dyDescent="0.25">
      <c r="A1642" s="117">
        <v>40325</v>
      </c>
      <c r="B1642" s="118">
        <v>0.98799999999999999</v>
      </c>
      <c r="C1642" s="118">
        <v>0.69899999999999995</v>
      </c>
    </row>
    <row r="1643" spans="1:3" ht="15" x14ac:dyDescent="0.25">
      <c r="A1643" s="117">
        <v>40326</v>
      </c>
      <c r="B1643" s="118">
        <v>0.98799999999999999</v>
      </c>
      <c r="C1643" s="118">
        <v>0.69899999999999995</v>
      </c>
    </row>
    <row r="1644" spans="1:3" ht="15" x14ac:dyDescent="0.25">
      <c r="A1644" s="117">
        <v>40329</v>
      </c>
      <c r="B1644" s="118">
        <v>0.98899999999999999</v>
      </c>
      <c r="C1644" s="118">
        <v>0.70099999999999996</v>
      </c>
    </row>
    <row r="1645" spans="1:3" ht="15" x14ac:dyDescent="0.25">
      <c r="A1645" s="117">
        <v>40330</v>
      </c>
      <c r="B1645" s="118">
        <v>0.99099999999999999</v>
      </c>
      <c r="C1645" s="118">
        <v>0.70199999999999996</v>
      </c>
    </row>
    <row r="1646" spans="1:3" ht="15" x14ac:dyDescent="0.25">
      <c r="A1646" s="117">
        <v>40331</v>
      </c>
      <c r="B1646" s="118">
        <v>0.99399999999999999</v>
      </c>
      <c r="C1646" s="118">
        <v>0.70399999999999996</v>
      </c>
    </row>
    <row r="1647" spans="1:3" ht="15" x14ac:dyDescent="0.25">
      <c r="A1647" s="117">
        <v>40332</v>
      </c>
      <c r="B1647" s="118">
        <v>0.996</v>
      </c>
      <c r="C1647" s="118">
        <v>0.70599999999999996</v>
      </c>
    </row>
    <row r="1648" spans="1:3" ht="15" x14ac:dyDescent="0.25">
      <c r="A1648" s="117">
        <v>40333</v>
      </c>
      <c r="B1648" s="118">
        <v>0.997</v>
      </c>
      <c r="C1648" s="118">
        <v>0.70699999999999996</v>
      </c>
    </row>
    <row r="1649" spans="1:3" ht="15" x14ac:dyDescent="0.25">
      <c r="A1649" s="117">
        <v>40336</v>
      </c>
      <c r="B1649" s="118">
        <v>0.998</v>
      </c>
      <c r="C1649" s="118">
        <v>0.71099999999999997</v>
      </c>
    </row>
    <row r="1650" spans="1:3" ht="15" x14ac:dyDescent="0.25">
      <c r="A1650" s="117">
        <v>40337</v>
      </c>
      <c r="B1650" s="118">
        <v>0.999</v>
      </c>
      <c r="C1650" s="118">
        <v>0.71299999999999997</v>
      </c>
    </row>
    <row r="1651" spans="1:3" ht="15" x14ac:dyDescent="0.25">
      <c r="A1651" s="117">
        <v>40338</v>
      </c>
      <c r="B1651" s="118">
        <v>0.999</v>
      </c>
      <c r="C1651" s="118">
        <v>0.71499999999999997</v>
      </c>
    </row>
    <row r="1652" spans="1:3" ht="15" x14ac:dyDescent="0.25">
      <c r="A1652" s="117">
        <v>40339</v>
      </c>
      <c r="B1652" s="118">
        <v>1.0009999999999999</v>
      </c>
      <c r="C1652" s="118">
        <v>0.71799999999999997</v>
      </c>
    </row>
    <row r="1653" spans="1:3" ht="15" x14ac:dyDescent="0.25">
      <c r="A1653" s="117">
        <v>40340</v>
      </c>
      <c r="B1653" s="118">
        <v>1.0029999999999999</v>
      </c>
      <c r="C1653" s="118">
        <v>0.71899999999999997</v>
      </c>
    </row>
    <row r="1654" spans="1:3" ht="15" x14ac:dyDescent="0.25">
      <c r="A1654" s="117">
        <v>40343</v>
      </c>
      <c r="B1654" s="118">
        <v>1.0049999999999999</v>
      </c>
      <c r="C1654" s="118">
        <v>0.72</v>
      </c>
    </row>
    <row r="1655" spans="1:3" ht="15" x14ac:dyDescent="0.25">
      <c r="A1655" s="117">
        <v>40344</v>
      </c>
      <c r="B1655" s="118">
        <v>1.006</v>
      </c>
      <c r="C1655" s="118">
        <v>0.72299999999999998</v>
      </c>
    </row>
    <row r="1656" spans="1:3" ht="15" x14ac:dyDescent="0.25">
      <c r="A1656" s="117">
        <v>40345</v>
      </c>
      <c r="B1656" s="118">
        <v>1.008</v>
      </c>
      <c r="C1656" s="118">
        <v>0.72699999999999998</v>
      </c>
    </row>
    <row r="1657" spans="1:3" ht="15" x14ac:dyDescent="0.25">
      <c r="A1657" s="117">
        <v>40346</v>
      </c>
      <c r="B1657" s="118">
        <v>1.0109999999999999</v>
      </c>
      <c r="C1657" s="118">
        <v>0.72899999999999998</v>
      </c>
    </row>
    <row r="1658" spans="1:3" ht="15" x14ac:dyDescent="0.25">
      <c r="A1658" s="117">
        <v>40347</v>
      </c>
      <c r="B1658" s="118">
        <v>1.0149999999999999</v>
      </c>
      <c r="C1658" s="118">
        <v>0.73199999999999998</v>
      </c>
    </row>
    <row r="1659" spans="1:3" ht="15" x14ac:dyDescent="0.25">
      <c r="A1659" s="117">
        <v>40350</v>
      </c>
      <c r="B1659" s="118">
        <v>1.0189999999999999</v>
      </c>
      <c r="C1659" s="118">
        <v>0.73299999999999998</v>
      </c>
    </row>
    <row r="1660" spans="1:3" ht="15" x14ac:dyDescent="0.25">
      <c r="A1660" s="117">
        <v>40351</v>
      </c>
      <c r="B1660" s="118">
        <v>1.0209999999999999</v>
      </c>
      <c r="C1660" s="118">
        <v>0.73699999999999999</v>
      </c>
    </row>
    <row r="1661" spans="1:3" ht="15" x14ac:dyDescent="0.25">
      <c r="A1661" s="117">
        <v>40352</v>
      </c>
      <c r="B1661" s="118">
        <v>1.024</v>
      </c>
      <c r="C1661" s="118">
        <v>0.73899999999999999</v>
      </c>
    </row>
    <row r="1662" spans="1:3" ht="15" x14ac:dyDescent="0.25">
      <c r="A1662" s="117">
        <v>40353</v>
      </c>
      <c r="B1662" s="118">
        <v>1.0269999999999999</v>
      </c>
      <c r="C1662" s="118">
        <v>0.74199999999999999</v>
      </c>
    </row>
    <row r="1663" spans="1:3" ht="15" x14ac:dyDescent="0.25">
      <c r="A1663" s="117">
        <v>40354</v>
      </c>
      <c r="B1663" s="118">
        <v>1.03</v>
      </c>
      <c r="C1663" s="118">
        <v>0.748</v>
      </c>
    </row>
    <row r="1664" spans="1:3" ht="15" x14ac:dyDescent="0.25">
      <c r="A1664" s="117">
        <v>40357</v>
      </c>
      <c r="B1664" s="118">
        <v>1.0349999999999999</v>
      </c>
      <c r="C1664" s="118">
        <v>0.754</v>
      </c>
    </row>
    <row r="1665" spans="1:3" ht="15" x14ac:dyDescent="0.25">
      <c r="A1665" s="117">
        <v>40358</v>
      </c>
      <c r="B1665" s="118">
        <v>1.0389999999999999</v>
      </c>
      <c r="C1665" s="118">
        <v>0.76100000000000001</v>
      </c>
    </row>
    <row r="1666" spans="1:3" ht="15" x14ac:dyDescent="0.25">
      <c r="A1666" s="117">
        <v>40359</v>
      </c>
      <c r="B1666" s="118">
        <v>1.0409999999999999</v>
      </c>
      <c r="C1666" s="118">
        <v>0.76700000000000002</v>
      </c>
    </row>
    <row r="1667" spans="1:3" ht="15" x14ac:dyDescent="0.25">
      <c r="A1667" s="117">
        <v>40360</v>
      </c>
      <c r="B1667" s="118">
        <v>1.056</v>
      </c>
      <c r="C1667" s="118">
        <v>0.78200000000000003</v>
      </c>
    </row>
    <row r="1668" spans="1:3" ht="15" x14ac:dyDescent="0.25">
      <c r="A1668" s="117">
        <v>40361</v>
      </c>
      <c r="B1668" s="118">
        <v>1.06</v>
      </c>
      <c r="C1668" s="118">
        <v>0.79</v>
      </c>
    </row>
    <row r="1669" spans="1:3" ht="15" x14ac:dyDescent="0.25">
      <c r="A1669" s="117">
        <v>40364</v>
      </c>
      <c r="B1669" s="118">
        <v>1.06</v>
      </c>
      <c r="C1669" s="118">
        <v>0.79300000000000004</v>
      </c>
    </row>
    <row r="1670" spans="1:3" ht="15" x14ac:dyDescent="0.25">
      <c r="A1670" s="117">
        <v>40365</v>
      </c>
      <c r="B1670" s="118">
        <v>1.0609999999999999</v>
      </c>
      <c r="C1670" s="118">
        <v>0.79700000000000004</v>
      </c>
    </row>
    <row r="1671" spans="1:3" ht="15" x14ac:dyDescent="0.25">
      <c r="A1671" s="117">
        <v>40366</v>
      </c>
      <c r="B1671" s="118">
        <v>1.0649999999999999</v>
      </c>
      <c r="C1671" s="118">
        <v>0.80200000000000005</v>
      </c>
    </row>
    <row r="1672" spans="1:3" ht="15" x14ac:dyDescent="0.25">
      <c r="A1672" s="117">
        <v>40367</v>
      </c>
      <c r="B1672" s="118">
        <v>1.07</v>
      </c>
      <c r="C1672" s="118">
        <v>0.81</v>
      </c>
    </row>
    <row r="1673" spans="1:3" ht="15" x14ac:dyDescent="0.25">
      <c r="A1673" s="117">
        <v>40368</v>
      </c>
      <c r="B1673" s="118">
        <v>1.081</v>
      </c>
      <c r="C1673" s="118">
        <v>0.82199999999999995</v>
      </c>
    </row>
    <row r="1674" spans="1:3" ht="15" x14ac:dyDescent="0.25">
      <c r="A1674" s="117">
        <v>40371</v>
      </c>
      <c r="B1674" s="118">
        <v>1.0860000000000001</v>
      </c>
      <c r="C1674" s="118">
        <v>0.82699999999999996</v>
      </c>
    </row>
    <row r="1675" spans="1:3" ht="15" x14ac:dyDescent="0.25">
      <c r="A1675" s="117">
        <v>40372</v>
      </c>
      <c r="B1675" s="118">
        <v>1.0900000000000001</v>
      </c>
      <c r="C1675" s="118">
        <v>0.83499999999999996</v>
      </c>
    </row>
    <row r="1676" spans="1:3" ht="15" x14ac:dyDescent="0.25">
      <c r="A1676" s="117">
        <v>40373</v>
      </c>
      <c r="B1676" s="118">
        <v>1.095</v>
      </c>
      <c r="C1676" s="118">
        <v>0.84</v>
      </c>
    </row>
    <row r="1677" spans="1:3" ht="15" x14ac:dyDescent="0.25">
      <c r="A1677" s="117">
        <v>40374</v>
      </c>
      <c r="B1677" s="118">
        <v>1.101</v>
      </c>
      <c r="C1677" s="118">
        <v>0.84599999999999997</v>
      </c>
    </row>
    <row r="1678" spans="1:3" ht="15" x14ac:dyDescent="0.25">
      <c r="A1678" s="117">
        <v>40375</v>
      </c>
      <c r="B1678" s="118">
        <v>1.1140000000000001</v>
      </c>
      <c r="C1678" s="118">
        <v>0.86099999999999999</v>
      </c>
    </row>
    <row r="1679" spans="1:3" ht="15" x14ac:dyDescent="0.25">
      <c r="A1679" s="117">
        <v>40378</v>
      </c>
      <c r="B1679" s="118">
        <v>1.1220000000000001</v>
      </c>
      <c r="C1679" s="118">
        <v>0.87</v>
      </c>
    </row>
    <row r="1680" spans="1:3" ht="15" x14ac:dyDescent="0.25">
      <c r="A1680" s="117">
        <v>40379</v>
      </c>
      <c r="B1680" s="118">
        <v>1.127</v>
      </c>
      <c r="C1680" s="118">
        <v>0.876</v>
      </c>
    </row>
    <row r="1681" spans="1:3" ht="15" x14ac:dyDescent="0.25">
      <c r="A1681" s="117">
        <v>40380</v>
      </c>
      <c r="B1681" s="118">
        <v>1.1299999999999999</v>
      </c>
      <c r="C1681" s="118">
        <v>0.88100000000000001</v>
      </c>
    </row>
    <row r="1682" spans="1:3" ht="15" x14ac:dyDescent="0.25">
      <c r="A1682" s="117">
        <v>40381</v>
      </c>
      <c r="B1682" s="118">
        <v>1.131</v>
      </c>
      <c r="C1682" s="118">
        <v>0.88400000000000001</v>
      </c>
    </row>
    <row r="1683" spans="1:3" ht="15" x14ac:dyDescent="0.25">
      <c r="A1683" s="117">
        <v>40382</v>
      </c>
      <c r="B1683" s="118">
        <v>1.133</v>
      </c>
      <c r="C1683" s="118">
        <v>0.88500000000000001</v>
      </c>
    </row>
    <row r="1684" spans="1:3" ht="15" x14ac:dyDescent="0.25">
      <c r="A1684" s="117">
        <v>40385</v>
      </c>
      <c r="B1684" s="118">
        <v>1.137</v>
      </c>
      <c r="C1684" s="118">
        <v>0.88900000000000001</v>
      </c>
    </row>
    <row r="1685" spans="1:3" ht="15" x14ac:dyDescent="0.25">
      <c r="A1685" s="117">
        <v>40386</v>
      </c>
      <c r="B1685" s="118">
        <v>1.141</v>
      </c>
      <c r="C1685" s="118">
        <v>0.89300000000000002</v>
      </c>
    </row>
    <row r="1686" spans="1:3" ht="15" x14ac:dyDescent="0.25">
      <c r="A1686" s="117">
        <v>40387</v>
      </c>
      <c r="B1686" s="118">
        <v>1.143</v>
      </c>
      <c r="C1686" s="118">
        <v>0.89600000000000002</v>
      </c>
    </row>
    <row r="1687" spans="1:3" ht="15" x14ac:dyDescent="0.25">
      <c r="A1687" s="117">
        <v>40388</v>
      </c>
      <c r="B1687" s="118">
        <v>1.145</v>
      </c>
      <c r="C1687" s="118">
        <v>0.89900000000000002</v>
      </c>
    </row>
    <row r="1688" spans="1:3" ht="15" x14ac:dyDescent="0.25">
      <c r="A1688" s="117">
        <v>40389</v>
      </c>
      <c r="B1688" s="118">
        <v>1.145</v>
      </c>
      <c r="C1688" s="118">
        <v>0.89600000000000002</v>
      </c>
    </row>
    <row r="1689" spans="1:3" ht="15" x14ac:dyDescent="0.25">
      <c r="A1689" s="117">
        <v>40392</v>
      </c>
      <c r="B1689" s="118">
        <v>1.145</v>
      </c>
      <c r="C1689" s="118">
        <v>0.89800000000000002</v>
      </c>
    </row>
    <row r="1690" spans="1:3" ht="15" x14ac:dyDescent="0.25">
      <c r="A1690" s="117">
        <v>40393</v>
      </c>
      <c r="B1690" s="118">
        <v>1.1459999999999999</v>
      </c>
      <c r="C1690" s="118">
        <v>0.89900000000000002</v>
      </c>
    </row>
    <row r="1691" spans="1:3" ht="15" x14ac:dyDescent="0.25">
      <c r="A1691" s="117">
        <v>40394</v>
      </c>
      <c r="B1691" s="118">
        <v>1.149</v>
      </c>
      <c r="C1691" s="118">
        <v>0.9</v>
      </c>
    </row>
    <row r="1692" spans="1:3" ht="15" x14ac:dyDescent="0.25">
      <c r="A1692" s="117">
        <v>40395</v>
      </c>
      <c r="B1692" s="118">
        <v>1.1519999999999999</v>
      </c>
      <c r="C1692" s="118">
        <v>0.90400000000000003</v>
      </c>
    </row>
    <row r="1693" spans="1:3" ht="15" x14ac:dyDescent="0.25">
      <c r="A1693" s="117">
        <v>40396</v>
      </c>
      <c r="B1693" s="118">
        <v>1.1539999999999999</v>
      </c>
      <c r="C1693" s="118">
        <v>0.90500000000000003</v>
      </c>
    </row>
    <row r="1694" spans="1:3" ht="15" x14ac:dyDescent="0.25">
      <c r="A1694" s="117">
        <v>40399</v>
      </c>
      <c r="B1694" s="118">
        <v>1.155</v>
      </c>
      <c r="C1694" s="118">
        <v>0.90400000000000003</v>
      </c>
    </row>
    <row r="1695" spans="1:3" ht="15" x14ac:dyDescent="0.25">
      <c r="A1695" s="117">
        <v>40400</v>
      </c>
      <c r="B1695" s="118">
        <v>1.1559999999999999</v>
      </c>
      <c r="C1695" s="118">
        <v>0.90400000000000003</v>
      </c>
    </row>
    <row r="1696" spans="1:3" ht="15" x14ac:dyDescent="0.25">
      <c r="A1696" s="117">
        <v>40401</v>
      </c>
      <c r="B1696" s="118">
        <v>1.1579999999999999</v>
      </c>
      <c r="C1696" s="118">
        <v>0.90300000000000002</v>
      </c>
    </row>
    <row r="1697" spans="1:3" ht="15" x14ac:dyDescent="0.25">
      <c r="A1697" s="117">
        <v>40402</v>
      </c>
      <c r="B1697" s="118">
        <v>1.1539999999999999</v>
      </c>
      <c r="C1697" s="118">
        <v>0.89900000000000002</v>
      </c>
    </row>
    <row r="1698" spans="1:3" ht="15" x14ac:dyDescent="0.25">
      <c r="A1698" s="117">
        <v>40403</v>
      </c>
      <c r="B1698" s="118">
        <v>1.153</v>
      </c>
      <c r="C1698" s="118">
        <v>0.89800000000000002</v>
      </c>
    </row>
    <row r="1699" spans="1:3" ht="15" x14ac:dyDescent="0.25">
      <c r="A1699" s="117">
        <v>40406</v>
      </c>
      <c r="B1699" s="118">
        <v>1.1499999999999999</v>
      </c>
      <c r="C1699" s="118">
        <v>0.89600000000000002</v>
      </c>
    </row>
    <row r="1700" spans="1:3" ht="15" x14ac:dyDescent="0.25">
      <c r="A1700" s="117">
        <v>40407</v>
      </c>
      <c r="B1700" s="118">
        <v>1.149</v>
      </c>
      <c r="C1700" s="118">
        <v>0.89500000000000002</v>
      </c>
    </row>
    <row r="1701" spans="1:3" ht="15" x14ac:dyDescent="0.25">
      <c r="A1701" s="117">
        <v>40408</v>
      </c>
      <c r="B1701" s="118">
        <v>1.149</v>
      </c>
      <c r="C1701" s="118">
        <v>0.89400000000000002</v>
      </c>
    </row>
    <row r="1702" spans="1:3" ht="15" x14ac:dyDescent="0.25">
      <c r="A1702" s="117">
        <v>40409</v>
      </c>
      <c r="B1702" s="118">
        <v>1.1479999999999999</v>
      </c>
      <c r="C1702" s="118">
        <v>0.89100000000000001</v>
      </c>
    </row>
    <row r="1703" spans="1:3" ht="15" x14ac:dyDescent="0.25">
      <c r="A1703" s="117">
        <v>40410</v>
      </c>
      <c r="B1703" s="118">
        <v>1.145</v>
      </c>
      <c r="C1703" s="118">
        <v>0.89</v>
      </c>
    </row>
    <row r="1704" spans="1:3" ht="15" x14ac:dyDescent="0.25">
      <c r="A1704" s="117">
        <v>40413</v>
      </c>
      <c r="B1704" s="118">
        <v>1.143</v>
      </c>
      <c r="C1704" s="118">
        <v>0.89100000000000001</v>
      </c>
    </row>
    <row r="1705" spans="1:3" ht="15" x14ac:dyDescent="0.25">
      <c r="A1705" s="117">
        <v>40414</v>
      </c>
      <c r="B1705" s="118">
        <v>1.141</v>
      </c>
      <c r="C1705" s="118">
        <v>0.88900000000000001</v>
      </c>
    </row>
    <row r="1706" spans="1:3" ht="15" x14ac:dyDescent="0.25">
      <c r="A1706" s="117">
        <v>40415</v>
      </c>
      <c r="B1706" s="118">
        <v>1.139</v>
      </c>
      <c r="C1706" s="118">
        <v>0.89</v>
      </c>
    </row>
    <row r="1707" spans="1:3" ht="15" x14ac:dyDescent="0.25">
      <c r="A1707" s="117">
        <v>40416</v>
      </c>
      <c r="B1707" s="118">
        <v>1.139</v>
      </c>
      <c r="C1707" s="118">
        <v>0.88900000000000001</v>
      </c>
    </row>
    <row r="1708" spans="1:3" ht="15" x14ac:dyDescent="0.25">
      <c r="A1708" s="117">
        <v>40417</v>
      </c>
      <c r="B1708" s="118">
        <v>1.139</v>
      </c>
      <c r="C1708" s="118">
        <v>0.88800000000000001</v>
      </c>
    </row>
    <row r="1709" spans="1:3" ht="15" x14ac:dyDescent="0.25">
      <c r="A1709" s="117">
        <v>40420</v>
      </c>
      <c r="B1709" s="118">
        <v>1.137</v>
      </c>
      <c r="C1709" s="118">
        <v>0.88800000000000001</v>
      </c>
    </row>
    <row r="1710" spans="1:3" ht="15" x14ac:dyDescent="0.25">
      <c r="A1710" s="117">
        <v>40421</v>
      </c>
      <c r="B1710" s="118">
        <v>1.137</v>
      </c>
      <c r="C1710" s="118">
        <v>0.88600000000000001</v>
      </c>
    </row>
    <row r="1711" spans="1:3" ht="15" x14ac:dyDescent="0.25">
      <c r="A1711" s="117">
        <v>40422</v>
      </c>
      <c r="B1711" s="118">
        <v>1.1339999999999999</v>
      </c>
      <c r="C1711" s="118">
        <v>0.88600000000000001</v>
      </c>
    </row>
    <row r="1712" spans="1:3" ht="15" x14ac:dyDescent="0.25">
      <c r="A1712" s="117">
        <v>40423</v>
      </c>
      <c r="B1712" s="118">
        <v>1.1339999999999999</v>
      </c>
      <c r="C1712" s="118">
        <v>0.88400000000000001</v>
      </c>
    </row>
    <row r="1713" spans="1:3" ht="15" x14ac:dyDescent="0.25">
      <c r="A1713" s="117">
        <v>40424</v>
      </c>
      <c r="B1713" s="118">
        <v>1.1339999999999999</v>
      </c>
      <c r="C1713" s="118">
        <v>0.88300000000000001</v>
      </c>
    </row>
    <row r="1714" spans="1:3" ht="15" x14ac:dyDescent="0.25">
      <c r="A1714" s="117">
        <v>40427</v>
      </c>
      <c r="B1714" s="118">
        <v>1.133</v>
      </c>
      <c r="C1714" s="118">
        <v>0.88200000000000001</v>
      </c>
    </row>
    <row r="1715" spans="1:3" ht="15" x14ac:dyDescent="0.25">
      <c r="A1715" s="117">
        <v>40428</v>
      </c>
      <c r="B1715" s="118">
        <v>1.133</v>
      </c>
      <c r="C1715" s="118">
        <v>0.88100000000000001</v>
      </c>
    </row>
    <row r="1716" spans="1:3" ht="15" x14ac:dyDescent="0.25">
      <c r="A1716" s="117">
        <v>40429</v>
      </c>
      <c r="B1716" s="118">
        <v>1.1339999999999999</v>
      </c>
      <c r="C1716" s="118">
        <v>0.88</v>
      </c>
    </row>
    <row r="1717" spans="1:3" ht="15" x14ac:dyDescent="0.25">
      <c r="A1717" s="117">
        <v>40430</v>
      </c>
      <c r="B1717" s="118">
        <v>1.1339999999999999</v>
      </c>
      <c r="C1717" s="118">
        <v>0.879</v>
      </c>
    </row>
    <row r="1718" spans="1:3" ht="15" x14ac:dyDescent="0.25">
      <c r="A1718" s="117">
        <v>40431</v>
      </c>
      <c r="B1718" s="118">
        <v>1.135</v>
      </c>
      <c r="C1718" s="118">
        <v>0.878</v>
      </c>
    </row>
    <row r="1719" spans="1:3" ht="15" x14ac:dyDescent="0.25">
      <c r="A1719" s="117">
        <v>40434</v>
      </c>
      <c r="B1719" s="118">
        <v>1.1379999999999999</v>
      </c>
      <c r="C1719" s="118">
        <v>0.879</v>
      </c>
    </row>
    <row r="1720" spans="1:3" ht="15" x14ac:dyDescent="0.25">
      <c r="A1720" s="117">
        <v>40435</v>
      </c>
      <c r="B1720" s="118">
        <v>1.137</v>
      </c>
      <c r="C1720" s="118">
        <v>0.877</v>
      </c>
    </row>
    <row r="1721" spans="1:3" ht="15" x14ac:dyDescent="0.25">
      <c r="A1721" s="117">
        <v>40436</v>
      </c>
      <c r="B1721" s="118">
        <v>1.139</v>
      </c>
      <c r="C1721" s="118">
        <v>0.876</v>
      </c>
    </row>
    <row r="1722" spans="1:3" ht="15" x14ac:dyDescent="0.25">
      <c r="A1722" s="117">
        <v>40437</v>
      </c>
      <c r="B1722" s="118">
        <v>1.139</v>
      </c>
      <c r="C1722" s="118">
        <v>0.879</v>
      </c>
    </row>
    <row r="1723" spans="1:3" ht="15" x14ac:dyDescent="0.25">
      <c r="A1723" s="117">
        <v>40438</v>
      </c>
      <c r="B1723" s="118">
        <v>1.141</v>
      </c>
      <c r="C1723" s="118">
        <v>0.879</v>
      </c>
    </row>
    <row r="1724" spans="1:3" ht="15" x14ac:dyDescent="0.25">
      <c r="A1724" s="117">
        <v>40441</v>
      </c>
      <c r="B1724" s="118">
        <v>1.139</v>
      </c>
      <c r="C1724" s="118">
        <v>0.876</v>
      </c>
    </row>
    <row r="1725" spans="1:3" ht="15" x14ac:dyDescent="0.25">
      <c r="A1725" s="117">
        <v>40442</v>
      </c>
      <c r="B1725" s="118">
        <v>1.139</v>
      </c>
      <c r="C1725" s="118">
        <v>0.879</v>
      </c>
    </row>
    <row r="1726" spans="1:3" ht="15" x14ac:dyDescent="0.25">
      <c r="A1726" s="117">
        <v>40443</v>
      </c>
      <c r="B1726" s="118">
        <v>1.1379999999999999</v>
      </c>
      <c r="C1726" s="118">
        <v>0.879</v>
      </c>
    </row>
    <row r="1727" spans="1:3" ht="15" x14ac:dyDescent="0.25">
      <c r="A1727" s="117">
        <v>40444</v>
      </c>
      <c r="B1727" s="118">
        <v>1.1359999999999999</v>
      </c>
      <c r="C1727" s="118">
        <v>0.878</v>
      </c>
    </row>
    <row r="1728" spans="1:3" ht="15" x14ac:dyDescent="0.25">
      <c r="A1728" s="117">
        <v>40445</v>
      </c>
      <c r="B1728" s="118">
        <v>1.137</v>
      </c>
      <c r="C1728" s="118">
        <v>0.879</v>
      </c>
    </row>
    <row r="1729" spans="1:3" ht="15" x14ac:dyDescent="0.25">
      <c r="A1729" s="117">
        <v>40448</v>
      </c>
      <c r="B1729" s="118">
        <v>1.1379999999999999</v>
      </c>
      <c r="C1729" s="118">
        <v>0.879</v>
      </c>
    </row>
    <row r="1730" spans="1:3" ht="15" x14ac:dyDescent="0.25">
      <c r="A1730" s="117">
        <v>40449</v>
      </c>
      <c r="B1730" s="118">
        <v>1.141</v>
      </c>
      <c r="C1730" s="118">
        <v>0.88</v>
      </c>
    </row>
    <row r="1731" spans="1:3" ht="15" x14ac:dyDescent="0.25">
      <c r="A1731" s="117">
        <v>40450</v>
      </c>
      <c r="B1731" s="118">
        <v>1.141</v>
      </c>
      <c r="C1731" s="118">
        <v>0.88600000000000001</v>
      </c>
    </row>
    <row r="1732" spans="1:3" ht="15" x14ac:dyDescent="0.25">
      <c r="A1732" s="117">
        <v>40451</v>
      </c>
      <c r="B1732" s="118">
        <v>1.1459999999999999</v>
      </c>
      <c r="C1732" s="118">
        <v>0.89200000000000002</v>
      </c>
    </row>
    <row r="1733" spans="1:3" ht="15" x14ac:dyDescent="0.25">
      <c r="A1733" s="117">
        <v>40452</v>
      </c>
      <c r="B1733" s="118">
        <v>1.1839999999999999</v>
      </c>
      <c r="C1733" s="118">
        <v>0.94199999999999995</v>
      </c>
    </row>
    <row r="1734" spans="1:3" ht="15" x14ac:dyDescent="0.25">
      <c r="A1734" s="117">
        <v>40455</v>
      </c>
      <c r="B1734" s="118">
        <v>1.1910000000000001</v>
      </c>
      <c r="C1734" s="118">
        <v>0.95299999999999996</v>
      </c>
    </row>
    <row r="1735" spans="1:3" ht="15" x14ac:dyDescent="0.25">
      <c r="A1735" s="117">
        <v>40456</v>
      </c>
      <c r="B1735" s="118">
        <v>1.1910000000000001</v>
      </c>
      <c r="C1735" s="118">
        <v>0.95599999999999996</v>
      </c>
    </row>
    <row r="1736" spans="1:3" ht="15" x14ac:dyDescent="0.25">
      <c r="A1736" s="117">
        <v>40457</v>
      </c>
      <c r="B1736" s="118">
        <v>1.19</v>
      </c>
      <c r="C1736" s="118">
        <v>0.95899999999999996</v>
      </c>
    </row>
    <row r="1737" spans="1:3" ht="15" x14ac:dyDescent="0.25">
      <c r="A1737" s="117">
        <v>40458</v>
      </c>
      <c r="B1737" s="118">
        <v>1.1970000000000001</v>
      </c>
      <c r="C1737" s="118">
        <v>0.96499999999999997</v>
      </c>
    </row>
    <row r="1738" spans="1:3" ht="15" x14ac:dyDescent="0.25">
      <c r="A1738" s="117">
        <v>40459</v>
      </c>
      <c r="B1738" s="118">
        <v>1.2010000000000001</v>
      </c>
      <c r="C1738" s="118">
        <v>0.97199999999999998</v>
      </c>
    </row>
    <row r="1739" spans="1:3" ht="15" x14ac:dyDescent="0.25">
      <c r="A1739" s="117">
        <v>40462</v>
      </c>
      <c r="B1739" s="118">
        <v>1.204</v>
      </c>
      <c r="C1739" s="118">
        <v>0.97699999999999998</v>
      </c>
    </row>
    <row r="1740" spans="1:3" ht="15" x14ac:dyDescent="0.25">
      <c r="A1740" s="117">
        <v>40463</v>
      </c>
      <c r="B1740" s="118">
        <v>1.206</v>
      </c>
      <c r="C1740" s="118">
        <v>0.98199999999999998</v>
      </c>
    </row>
    <row r="1741" spans="1:3" ht="15" x14ac:dyDescent="0.25">
      <c r="A1741" s="117">
        <v>40464</v>
      </c>
      <c r="B1741" s="118">
        <v>1.2090000000000001</v>
      </c>
      <c r="C1741" s="118">
        <v>0.98499999999999999</v>
      </c>
    </row>
    <row r="1742" spans="1:3" ht="15" x14ac:dyDescent="0.25">
      <c r="A1742" s="117">
        <v>40465</v>
      </c>
      <c r="B1742" s="118">
        <v>1.2110000000000001</v>
      </c>
      <c r="C1742" s="118">
        <v>0.98699999999999999</v>
      </c>
    </row>
    <row r="1743" spans="1:3" ht="15" x14ac:dyDescent="0.25">
      <c r="A1743" s="117">
        <v>40466</v>
      </c>
      <c r="B1743" s="118">
        <v>1.216</v>
      </c>
      <c r="C1743" s="118">
        <v>0.99299999999999999</v>
      </c>
    </row>
    <row r="1744" spans="1:3" ht="15" x14ac:dyDescent="0.25">
      <c r="A1744" s="117">
        <v>40469</v>
      </c>
      <c r="B1744" s="118">
        <v>1.2230000000000001</v>
      </c>
      <c r="C1744" s="118">
        <v>1</v>
      </c>
    </row>
    <row r="1745" spans="1:3" ht="15" x14ac:dyDescent="0.25">
      <c r="A1745" s="117">
        <v>40470</v>
      </c>
      <c r="B1745" s="118">
        <v>1.2310000000000001</v>
      </c>
      <c r="C1745" s="118">
        <v>1.008</v>
      </c>
    </row>
    <row r="1746" spans="1:3" ht="15" x14ac:dyDescent="0.25">
      <c r="A1746" s="117">
        <v>40471</v>
      </c>
      <c r="B1746" s="118">
        <v>1.2390000000000001</v>
      </c>
      <c r="C1746" s="118">
        <v>1.016</v>
      </c>
    </row>
    <row r="1747" spans="1:3" ht="15" x14ac:dyDescent="0.25">
      <c r="A1747" s="117">
        <v>40472</v>
      </c>
      <c r="B1747" s="118">
        <v>1.246</v>
      </c>
      <c r="C1747" s="118">
        <v>1.0249999999999999</v>
      </c>
    </row>
    <row r="1748" spans="1:3" ht="15" x14ac:dyDescent="0.25">
      <c r="A1748" s="117">
        <v>40473</v>
      </c>
      <c r="B1748" s="118">
        <v>1.25</v>
      </c>
      <c r="C1748" s="118">
        <v>1.0289999999999999</v>
      </c>
    </row>
    <row r="1749" spans="1:3" ht="15" x14ac:dyDescent="0.25">
      <c r="A1749" s="117">
        <v>40476</v>
      </c>
      <c r="B1749" s="118">
        <v>1.2529999999999999</v>
      </c>
      <c r="C1749" s="118">
        <v>1.032</v>
      </c>
    </row>
    <row r="1750" spans="1:3" ht="15" x14ac:dyDescent="0.25">
      <c r="A1750" s="117">
        <v>40477</v>
      </c>
      <c r="B1750" s="118">
        <v>1.2589999999999999</v>
      </c>
      <c r="C1750" s="118">
        <v>1.0369999999999999</v>
      </c>
    </row>
    <row r="1751" spans="1:3" ht="15" x14ac:dyDescent="0.25">
      <c r="A1751" s="117">
        <v>40478</v>
      </c>
      <c r="B1751" s="118">
        <v>1.2649999999999999</v>
      </c>
      <c r="C1751" s="118">
        <v>1.0429999999999999</v>
      </c>
    </row>
    <row r="1752" spans="1:3" ht="15" x14ac:dyDescent="0.25">
      <c r="A1752" s="117">
        <v>40479</v>
      </c>
      <c r="B1752" s="118">
        <v>1.2669999999999999</v>
      </c>
      <c r="C1752" s="118">
        <v>1.0449999999999999</v>
      </c>
    </row>
    <row r="1753" spans="1:3" ht="15" x14ac:dyDescent="0.25">
      <c r="A1753" s="117">
        <v>40480</v>
      </c>
      <c r="B1753" s="118">
        <v>1.2689999999999999</v>
      </c>
      <c r="C1753" s="118">
        <v>1.0449999999999999</v>
      </c>
    </row>
    <row r="1754" spans="1:3" ht="15" x14ac:dyDescent="0.25">
      <c r="A1754" s="117">
        <v>40483</v>
      </c>
      <c r="B1754" s="118">
        <v>1.2689999999999999</v>
      </c>
      <c r="C1754" s="118">
        <v>1.046</v>
      </c>
    </row>
    <row r="1755" spans="1:3" ht="15" x14ac:dyDescent="0.25">
      <c r="A1755" s="117">
        <v>40484</v>
      </c>
      <c r="B1755" s="118">
        <v>1.27</v>
      </c>
      <c r="C1755" s="118">
        <v>1.0469999999999999</v>
      </c>
    </row>
    <row r="1756" spans="1:3" ht="15" x14ac:dyDescent="0.25">
      <c r="A1756" s="117">
        <v>40485</v>
      </c>
      <c r="B1756" s="118">
        <v>1.272</v>
      </c>
      <c r="C1756" s="118">
        <v>1.0489999999999999</v>
      </c>
    </row>
    <row r="1757" spans="1:3" ht="15" x14ac:dyDescent="0.25">
      <c r="A1757" s="117">
        <v>40486</v>
      </c>
      <c r="B1757" s="118">
        <v>1.274</v>
      </c>
      <c r="C1757" s="118">
        <v>1.05</v>
      </c>
    </row>
    <row r="1758" spans="1:3" ht="15" x14ac:dyDescent="0.25">
      <c r="A1758" s="117">
        <v>40487</v>
      </c>
      <c r="B1758" s="118">
        <v>1.2729999999999999</v>
      </c>
      <c r="C1758" s="118">
        <v>1.05</v>
      </c>
    </row>
    <row r="1759" spans="1:3" ht="15" x14ac:dyDescent="0.25">
      <c r="A1759" s="117">
        <v>40490</v>
      </c>
      <c r="B1759" s="118">
        <v>1.274</v>
      </c>
      <c r="C1759" s="118">
        <v>1.05</v>
      </c>
    </row>
    <row r="1760" spans="1:3" ht="15" x14ac:dyDescent="0.25">
      <c r="A1760" s="117">
        <v>40491</v>
      </c>
      <c r="B1760" s="118">
        <v>1.274</v>
      </c>
      <c r="C1760" s="118">
        <v>1.0489999999999999</v>
      </c>
    </row>
    <row r="1761" spans="1:3" ht="15" x14ac:dyDescent="0.25">
      <c r="A1761" s="117">
        <v>40492</v>
      </c>
      <c r="B1761" s="118">
        <v>1.274</v>
      </c>
      <c r="C1761" s="118">
        <v>1.048</v>
      </c>
    </row>
    <row r="1762" spans="1:3" ht="15" x14ac:dyDescent="0.25">
      <c r="A1762" s="117">
        <v>40493</v>
      </c>
      <c r="B1762" s="118">
        <v>1.2749999999999999</v>
      </c>
      <c r="C1762" s="118">
        <v>1.05</v>
      </c>
    </row>
    <row r="1763" spans="1:3" ht="15" x14ac:dyDescent="0.25">
      <c r="A1763" s="117">
        <v>40494</v>
      </c>
      <c r="B1763" s="118">
        <v>1.276</v>
      </c>
      <c r="C1763" s="118">
        <v>1.0489999999999999</v>
      </c>
    </row>
    <row r="1764" spans="1:3" ht="15" x14ac:dyDescent="0.25">
      <c r="A1764" s="117">
        <v>40497</v>
      </c>
      <c r="B1764" s="118">
        <v>1.276</v>
      </c>
      <c r="C1764" s="118">
        <v>1.048</v>
      </c>
    </row>
    <row r="1765" spans="1:3" ht="15" x14ac:dyDescent="0.25">
      <c r="A1765" s="117">
        <v>40498</v>
      </c>
      <c r="B1765" s="118">
        <v>1.2749999999999999</v>
      </c>
      <c r="C1765" s="118">
        <v>1.046</v>
      </c>
    </row>
    <row r="1766" spans="1:3" ht="15" x14ac:dyDescent="0.25">
      <c r="A1766" s="117">
        <v>40499</v>
      </c>
      <c r="B1766" s="118">
        <v>1.272</v>
      </c>
      <c r="C1766" s="118">
        <v>1.044</v>
      </c>
    </row>
    <row r="1767" spans="1:3" ht="15" x14ac:dyDescent="0.25">
      <c r="A1767" s="117">
        <v>40500</v>
      </c>
      <c r="B1767" s="118">
        <v>1.2689999999999999</v>
      </c>
      <c r="C1767" s="118">
        <v>1.0409999999999999</v>
      </c>
    </row>
    <row r="1768" spans="1:3" ht="15" x14ac:dyDescent="0.25">
      <c r="A1768" s="117">
        <v>40501</v>
      </c>
      <c r="B1768" s="118">
        <v>1.266</v>
      </c>
      <c r="C1768" s="118">
        <v>1.04</v>
      </c>
    </row>
    <row r="1769" spans="1:3" ht="15" x14ac:dyDescent="0.25">
      <c r="A1769" s="117">
        <v>40504</v>
      </c>
      <c r="B1769" s="118">
        <v>1.2649999999999999</v>
      </c>
      <c r="C1769" s="118">
        <v>1.0389999999999999</v>
      </c>
    </row>
    <row r="1770" spans="1:3" ht="15" x14ac:dyDescent="0.25">
      <c r="A1770" s="117">
        <v>40505</v>
      </c>
      <c r="B1770" s="118">
        <v>1.2629999999999999</v>
      </c>
      <c r="C1770" s="118">
        <v>1.0349999999999999</v>
      </c>
    </row>
    <row r="1771" spans="1:3" ht="15" x14ac:dyDescent="0.25">
      <c r="A1771" s="117">
        <v>40506</v>
      </c>
      <c r="B1771" s="118">
        <v>1.26</v>
      </c>
      <c r="C1771" s="118">
        <v>1.03</v>
      </c>
    </row>
    <row r="1772" spans="1:3" ht="15" x14ac:dyDescent="0.25">
      <c r="A1772" s="117">
        <v>40507</v>
      </c>
      <c r="B1772" s="118">
        <v>1.262</v>
      </c>
      <c r="C1772" s="118">
        <v>1.0309999999999999</v>
      </c>
    </row>
    <row r="1773" spans="1:3" ht="15" x14ac:dyDescent="0.25">
      <c r="A1773" s="117">
        <v>40508</v>
      </c>
      <c r="B1773" s="118">
        <v>1.26</v>
      </c>
      <c r="C1773" s="118">
        <v>1.028</v>
      </c>
    </row>
    <row r="1774" spans="1:3" ht="15" x14ac:dyDescent="0.25">
      <c r="A1774" s="117">
        <v>40511</v>
      </c>
      <c r="B1774" s="118">
        <v>1.26</v>
      </c>
      <c r="C1774" s="118">
        <v>1.0269999999999999</v>
      </c>
    </row>
    <row r="1775" spans="1:3" ht="15" x14ac:dyDescent="0.25">
      <c r="A1775" s="117">
        <v>40512</v>
      </c>
      <c r="B1775" s="118">
        <v>1.26</v>
      </c>
      <c r="C1775" s="118">
        <v>1.028</v>
      </c>
    </row>
    <row r="1776" spans="1:3" ht="15" x14ac:dyDescent="0.25">
      <c r="A1776" s="117">
        <v>40513</v>
      </c>
      <c r="B1776" s="118">
        <v>1.258</v>
      </c>
      <c r="C1776" s="118">
        <v>1.026</v>
      </c>
    </row>
    <row r="1777" spans="1:3" ht="15" x14ac:dyDescent="0.25">
      <c r="A1777" s="117">
        <v>40514</v>
      </c>
      <c r="B1777" s="118">
        <v>1.258</v>
      </c>
      <c r="C1777" s="118">
        <v>1.0269999999999999</v>
      </c>
    </row>
    <row r="1778" spans="1:3" ht="15" x14ac:dyDescent="0.25">
      <c r="A1778" s="117">
        <v>40515</v>
      </c>
      <c r="B1778" s="118">
        <v>1.256</v>
      </c>
      <c r="C1778" s="118">
        <v>1.0269999999999999</v>
      </c>
    </row>
    <row r="1779" spans="1:3" ht="15" x14ac:dyDescent="0.25">
      <c r="A1779" s="117">
        <v>40518</v>
      </c>
      <c r="B1779" s="118">
        <v>1.256</v>
      </c>
      <c r="C1779" s="118">
        <v>1.028</v>
      </c>
    </row>
    <row r="1780" spans="1:3" ht="15" x14ac:dyDescent="0.25">
      <c r="A1780" s="117">
        <v>40519</v>
      </c>
      <c r="B1780" s="118">
        <v>1.258</v>
      </c>
      <c r="C1780" s="118">
        <v>1.0289999999999999</v>
      </c>
    </row>
    <row r="1781" spans="1:3" ht="15" x14ac:dyDescent="0.25">
      <c r="A1781" s="117">
        <v>40520</v>
      </c>
      <c r="B1781" s="118">
        <v>1.2589999999999999</v>
      </c>
      <c r="C1781" s="118">
        <v>1.0289999999999999</v>
      </c>
    </row>
    <row r="1782" spans="1:3" ht="15" x14ac:dyDescent="0.25">
      <c r="A1782" s="117">
        <v>40521</v>
      </c>
      <c r="B1782" s="118">
        <v>1.2589999999999999</v>
      </c>
      <c r="C1782" s="118">
        <v>1.0289999999999999</v>
      </c>
    </row>
    <row r="1783" spans="1:3" ht="15" x14ac:dyDescent="0.25">
      <c r="A1783" s="117">
        <v>40522</v>
      </c>
      <c r="B1783" s="118">
        <v>1.2569999999999999</v>
      </c>
      <c r="C1783" s="118">
        <v>1.028</v>
      </c>
    </row>
    <row r="1784" spans="1:3" ht="15" x14ac:dyDescent="0.25">
      <c r="A1784" s="117">
        <v>40525</v>
      </c>
      <c r="B1784" s="118">
        <v>1.2569999999999999</v>
      </c>
      <c r="C1784" s="118">
        <v>1.026</v>
      </c>
    </row>
    <row r="1785" spans="1:3" ht="15" x14ac:dyDescent="0.25">
      <c r="A1785" s="117">
        <v>40526</v>
      </c>
      <c r="B1785" s="118">
        <v>1.254</v>
      </c>
      <c r="C1785" s="118">
        <v>1.026</v>
      </c>
    </row>
    <row r="1786" spans="1:3" ht="15" x14ac:dyDescent="0.25">
      <c r="A1786" s="117">
        <v>40527</v>
      </c>
      <c r="B1786" s="118">
        <v>1.254</v>
      </c>
      <c r="C1786" s="118">
        <v>1.0249999999999999</v>
      </c>
    </row>
    <row r="1787" spans="1:3" ht="15" x14ac:dyDescent="0.25">
      <c r="A1787" s="117">
        <v>40528</v>
      </c>
      <c r="B1787" s="118">
        <v>1.254</v>
      </c>
      <c r="C1787" s="118">
        <v>1.024</v>
      </c>
    </row>
    <row r="1788" spans="1:3" ht="15" x14ac:dyDescent="0.25">
      <c r="A1788" s="117">
        <v>40529</v>
      </c>
      <c r="B1788" s="118">
        <v>1.254</v>
      </c>
      <c r="C1788" s="118">
        <v>1.0229999999999999</v>
      </c>
    </row>
    <row r="1789" spans="1:3" ht="15" x14ac:dyDescent="0.25">
      <c r="A1789" s="117">
        <v>40532</v>
      </c>
      <c r="B1789" s="118">
        <v>1.254</v>
      </c>
      <c r="C1789" s="118">
        <v>1.022</v>
      </c>
    </row>
    <row r="1790" spans="1:3" ht="15" x14ac:dyDescent="0.25">
      <c r="A1790" s="117">
        <v>40533</v>
      </c>
      <c r="B1790" s="118">
        <v>1.2529999999999999</v>
      </c>
      <c r="C1790" s="118">
        <v>1.022</v>
      </c>
    </row>
    <row r="1791" spans="1:3" ht="15" x14ac:dyDescent="0.25">
      <c r="A1791" s="117">
        <v>40534</v>
      </c>
      <c r="B1791" s="118">
        <v>1.2529999999999999</v>
      </c>
      <c r="C1791" s="118">
        <v>1.0209999999999999</v>
      </c>
    </row>
    <row r="1792" spans="1:3" ht="15" x14ac:dyDescent="0.25">
      <c r="A1792" s="117">
        <v>40535</v>
      </c>
      <c r="B1792" s="118">
        <v>1.248</v>
      </c>
      <c r="C1792" s="118">
        <v>1.0149999999999999</v>
      </c>
    </row>
    <row r="1793" spans="1:3" ht="15" x14ac:dyDescent="0.25">
      <c r="A1793" s="117">
        <v>40536</v>
      </c>
      <c r="B1793" s="118">
        <v>1.2430000000000001</v>
      </c>
      <c r="C1793" s="118">
        <v>1.014</v>
      </c>
    </row>
    <row r="1794" spans="1:3" ht="15" x14ac:dyDescent="0.25">
      <c r="A1794" s="117">
        <v>40539</v>
      </c>
      <c r="B1794" s="118">
        <v>1.2410000000000001</v>
      </c>
      <c r="C1794" s="118">
        <v>1.014</v>
      </c>
    </row>
    <row r="1795" spans="1:3" ht="15" x14ac:dyDescent="0.25">
      <c r="A1795" s="117">
        <v>40540</v>
      </c>
      <c r="B1795" s="118">
        <v>1.24</v>
      </c>
      <c r="C1795" s="118">
        <v>1.014</v>
      </c>
    </row>
    <row r="1796" spans="1:3" ht="15" x14ac:dyDescent="0.25">
      <c r="A1796" s="117">
        <v>40541</v>
      </c>
      <c r="B1796" s="118">
        <v>1.238</v>
      </c>
      <c r="C1796" s="118">
        <v>1.0129999999999999</v>
      </c>
    </row>
    <row r="1797" spans="1:3" ht="15" x14ac:dyDescent="0.25">
      <c r="A1797" s="117">
        <v>40542</v>
      </c>
      <c r="B1797" s="118">
        <v>1.234</v>
      </c>
      <c r="C1797" s="118">
        <v>1.01</v>
      </c>
    </row>
    <row r="1798" spans="1:3" ht="15" x14ac:dyDescent="0.25">
      <c r="A1798" s="117">
        <v>40543</v>
      </c>
      <c r="B1798" s="118">
        <v>1.2270000000000001</v>
      </c>
      <c r="C1798" s="118">
        <v>1.006</v>
      </c>
    </row>
    <row r="1799" spans="1:3" ht="15" x14ac:dyDescent="0.25">
      <c r="A1799" s="117">
        <v>40546</v>
      </c>
      <c r="B1799" s="118">
        <v>1.224</v>
      </c>
      <c r="C1799" s="118">
        <v>1.0009999999999999</v>
      </c>
    </row>
    <row r="1800" spans="1:3" ht="15" x14ac:dyDescent="0.25">
      <c r="A1800" s="117">
        <v>40547</v>
      </c>
      <c r="B1800" s="118">
        <v>1.224</v>
      </c>
      <c r="C1800" s="118">
        <v>0.999</v>
      </c>
    </row>
    <row r="1801" spans="1:3" ht="15" x14ac:dyDescent="0.25">
      <c r="A1801" s="117">
        <v>40548</v>
      </c>
      <c r="B1801" s="118">
        <v>1.2230000000000001</v>
      </c>
      <c r="C1801" s="118">
        <v>0.998</v>
      </c>
    </row>
    <row r="1802" spans="1:3" ht="15" x14ac:dyDescent="0.25">
      <c r="A1802" s="117">
        <v>40549</v>
      </c>
      <c r="B1802" s="118">
        <v>1.2230000000000001</v>
      </c>
      <c r="C1802" s="118">
        <v>0.997</v>
      </c>
    </row>
    <row r="1803" spans="1:3" ht="15" x14ac:dyDescent="0.25">
      <c r="A1803" s="117">
        <v>40550</v>
      </c>
      <c r="B1803" s="118">
        <v>1.2230000000000001</v>
      </c>
      <c r="C1803" s="118">
        <v>0.997</v>
      </c>
    </row>
    <row r="1804" spans="1:3" ht="15" x14ac:dyDescent="0.25">
      <c r="A1804" s="117">
        <v>40553</v>
      </c>
      <c r="B1804" s="118">
        <v>1.222</v>
      </c>
      <c r="C1804" s="118">
        <v>0.995</v>
      </c>
    </row>
    <row r="1805" spans="1:3" ht="15" x14ac:dyDescent="0.25">
      <c r="A1805" s="117">
        <v>40554</v>
      </c>
      <c r="B1805" s="118">
        <v>1.222</v>
      </c>
      <c r="C1805" s="118">
        <v>0.995</v>
      </c>
    </row>
    <row r="1806" spans="1:3" ht="15" x14ac:dyDescent="0.25">
      <c r="A1806" s="117">
        <v>40555</v>
      </c>
      <c r="B1806" s="118">
        <v>1.2250000000000001</v>
      </c>
      <c r="C1806" s="118">
        <v>0.995</v>
      </c>
    </row>
    <row r="1807" spans="1:3" ht="15" x14ac:dyDescent="0.25">
      <c r="A1807" s="117">
        <v>40556</v>
      </c>
      <c r="B1807" s="118">
        <v>1.2290000000000001</v>
      </c>
      <c r="C1807" s="118">
        <v>0.998</v>
      </c>
    </row>
    <row r="1808" spans="1:3" ht="15" x14ac:dyDescent="0.25">
      <c r="A1808" s="117">
        <v>40557</v>
      </c>
      <c r="B1808" s="118">
        <v>1.244</v>
      </c>
      <c r="C1808" s="118">
        <v>1.006</v>
      </c>
    </row>
    <row r="1809" spans="1:3" ht="15" x14ac:dyDescent="0.25">
      <c r="A1809" s="117">
        <v>40560</v>
      </c>
      <c r="B1809" s="118">
        <v>1.2490000000000001</v>
      </c>
      <c r="C1809" s="118">
        <v>1.0089999999999999</v>
      </c>
    </row>
    <row r="1810" spans="1:3" ht="15" x14ac:dyDescent="0.25">
      <c r="A1810" s="117">
        <v>40561</v>
      </c>
      <c r="B1810" s="118">
        <v>1.254</v>
      </c>
      <c r="C1810" s="118">
        <v>1.012</v>
      </c>
    </row>
    <row r="1811" spans="1:3" ht="15" x14ac:dyDescent="0.25">
      <c r="A1811" s="117">
        <v>40562</v>
      </c>
      <c r="B1811" s="118">
        <v>1.256</v>
      </c>
      <c r="C1811" s="118">
        <v>1.014</v>
      </c>
    </row>
    <row r="1812" spans="1:3" ht="15" x14ac:dyDescent="0.25">
      <c r="A1812" s="117">
        <v>40563</v>
      </c>
      <c r="B1812" s="118">
        <v>1.26</v>
      </c>
      <c r="C1812" s="118">
        <v>1.016</v>
      </c>
    </row>
    <row r="1813" spans="1:3" ht="15" x14ac:dyDescent="0.25">
      <c r="A1813" s="117">
        <v>40564</v>
      </c>
      <c r="B1813" s="118">
        <v>1.27</v>
      </c>
      <c r="C1813" s="118">
        <v>1.0249999999999999</v>
      </c>
    </row>
    <row r="1814" spans="1:3" ht="15" x14ac:dyDescent="0.25">
      <c r="A1814" s="117">
        <v>40567</v>
      </c>
      <c r="B1814" s="118">
        <v>1.2769999999999999</v>
      </c>
      <c r="C1814" s="118">
        <v>1.0289999999999999</v>
      </c>
    </row>
    <row r="1815" spans="1:3" ht="15" x14ac:dyDescent="0.25">
      <c r="A1815" s="117">
        <v>40568</v>
      </c>
      <c r="B1815" s="118">
        <v>1.2789999999999999</v>
      </c>
      <c r="C1815" s="118">
        <v>1.0309999999999999</v>
      </c>
    </row>
    <row r="1816" spans="1:3" ht="15" x14ac:dyDescent="0.25">
      <c r="A1816" s="117">
        <v>40569</v>
      </c>
      <c r="B1816" s="118">
        <v>1.294</v>
      </c>
      <c r="C1816" s="118">
        <v>1.0509999999999999</v>
      </c>
    </row>
    <row r="1817" spans="1:3" ht="15" x14ac:dyDescent="0.25">
      <c r="A1817" s="117">
        <v>40570</v>
      </c>
      <c r="B1817" s="118">
        <v>1.3009999999999999</v>
      </c>
      <c r="C1817" s="118">
        <v>1.0569999999999999</v>
      </c>
    </row>
    <row r="1818" spans="1:3" ht="15" x14ac:dyDescent="0.25">
      <c r="A1818" s="117">
        <v>40571</v>
      </c>
      <c r="B1818" s="118">
        <v>1.3069999999999999</v>
      </c>
      <c r="C1818" s="118">
        <v>1.0629999999999999</v>
      </c>
    </row>
    <row r="1819" spans="1:3" ht="15" x14ac:dyDescent="0.25">
      <c r="A1819" s="117">
        <v>40574</v>
      </c>
      <c r="B1819" s="118">
        <v>1.319</v>
      </c>
      <c r="C1819" s="118">
        <v>1.0740000000000001</v>
      </c>
    </row>
    <row r="1820" spans="1:3" ht="15" x14ac:dyDescent="0.25">
      <c r="A1820" s="117">
        <v>40575</v>
      </c>
      <c r="B1820" s="118">
        <v>1.331</v>
      </c>
      <c r="C1820" s="118">
        <v>1.0820000000000001</v>
      </c>
    </row>
    <row r="1821" spans="1:3" ht="15" x14ac:dyDescent="0.25">
      <c r="A1821" s="117">
        <v>40576</v>
      </c>
      <c r="B1821" s="118">
        <v>1.333</v>
      </c>
      <c r="C1821" s="118">
        <v>1.083</v>
      </c>
    </row>
    <row r="1822" spans="1:3" ht="15" x14ac:dyDescent="0.25">
      <c r="A1822" s="117">
        <v>40577</v>
      </c>
      <c r="B1822" s="118">
        <v>1.34</v>
      </c>
      <c r="C1822" s="118">
        <v>1.087</v>
      </c>
    </row>
    <row r="1823" spans="1:3" ht="15" x14ac:dyDescent="0.25">
      <c r="A1823" s="117">
        <v>40578</v>
      </c>
      <c r="B1823" s="118">
        <v>1.341</v>
      </c>
      <c r="C1823" s="118">
        <v>1.0880000000000001</v>
      </c>
    </row>
    <row r="1824" spans="1:3" ht="15" x14ac:dyDescent="0.25">
      <c r="A1824" s="117">
        <v>40581</v>
      </c>
      <c r="B1824" s="118">
        <v>1.339</v>
      </c>
      <c r="C1824" s="118">
        <v>1.0840000000000001</v>
      </c>
    </row>
    <row r="1825" spans="1:3" ht="15" x14ac:dyDescent="0.25">
      <c r="A1825" s="117">
        <v>40582</v>
      </c>
      <c r="B1825" s="118">
        <v>1.3360000000000001</v>
      </c>
      <c r="C1825" s="118">
        <v>1.079</v>
      </c>
    </row>
    <row r="1826" spans="1:3" ht="15" x14ac:dyDescent="0.25">
      <c r="A1826" s="117">
        <v>40583</v>
      </c>
      <c r="B1826" s="118">
        <v>1.35</v>
      </c>
      <c r="C1826" s="118">
        <v>1.089</v>
      </c>
    </row>
    <row r="1827" spans="1:3" ht="15" x14ac:dyDescent="0.25">
      <c r="A1827" s="117">
        <v>40584</v>
      </c>
      <c r="B1827" s="118">
        <v>1.3540000000000001</v>
      </c>
      <c r="C1827" s="118">
        <v>1.0940000000000001</v>
      </c>
    </row>
    <row r="1828" spans="1:3" ht="15" x14ac:dyDescent="0.25">
      <c r="A1828" s="117">
        <v>40585</v>
      </c>
      <c r="B1828" s="118">
        <v>1.355</v>
      </c>
      <c r="C1828" s="118">
        <v>1.093</v>
      </c>
    </row>
    <row r="1829" spans="1:3" ht="15" x14ac:dyDescent="0.25">
      <c r="A1829" s="117">
        <v>40588</v>
      </c>
      <c r="B1829" s="118">
        <v>1.3540000000000001</v>
      </c>
      <c r="C1829" s="118">
        <v>1.091</v>
      </c>
    </row>
    <row r="1830" spans="1:3" ht="15" x14ac:dyDescent="0.25">
      <c r="A1830" s="117">
        <v>40589</v>
      </c>
      <c r="B1830" s="118">
        <v>1.353</v>
      </c>
      <c r="C1830" s="118">
        <v>1.0900000000000001</v>
      </c>
    </row>
    <row r="1831" spans="1:3" ht="15" x14ac:dyDescent="0.25">
      <c r="A1831" s="117">
        <v>40590</v>
      </c>
      <c r="B1831" s="118">
        <v>1.3520000000000001</v>
      </c>
      <c r="C1831" s="118">
        <v>1.089</v>
      </c>
    </row>
    <row r="1832" spans="1:3" ht="15" x14ac:dyDescent="0.25">
      <c r="A1832" s="117">
        <v>40591</v>
      </c>
      <c r="B1832" s="118">
        <v>1.3520000000000001</v>
      </c>
      <c r="C1832" s="118">
        <v>1.0860000000000001</v>
      </c>
    </row>
    <row r="1833" spans="1:3" ht="15" x14ac:dyDescent="0.25">
      <c r="A1833" s="117">
        <v>40592</v>
      </c>
      <c r="B1833" s="118">
        <v>1.3480000000000001</v>
      </c>
      <c r="C1833" s="118">
        <v>1.0780000000000001</v>
      </c>
    </row>
    <row r="1834" spans="1:3" ht="15" x14ac:dyDescent="0.25">
      <c r="A1834" s="117">
        <v>40595</v>
      </c>
      <c r="B1834" s="118">
        <v>1.353</v>
      </c>
      <c r="C1834" s="118">
        <v>1.079</v>
      </c>
    </row>
    <row r="1835" spans="1:3" ht="15" x14ac:dyDescent="0.25">
      <c r="A1835" s="117">
        <v>40596</v>
      </c>
      <c r="B1835" s="118">
        <v>1.36</v>
      </c>
      <c r="C1835" s="118">
        <v>1.0820000000000001</v>
      </c>
    </row>
    <row r="1836" spans="1:3" ht="15" x14ac:dyDescent="0.25">
      <c r="A1836" s="117">
        <v>40597</v>
      </c>
      <c r="B1836" s="118">
        <v>1.367</v>
      </c>
      <c r="C1836" s="118">
        <v>1.087</v>
      </c>
    </row>
    <row r="1837" spans="1:3" ht="15" x14ac:dyDescent="0.25">
      <c r="A1837" s="117">
        <v>40598</v>
      </c>
      <c r="B1837" s="118">
        <v>1.371</v>
      </c>
      <c r="C1837" s="118">
        <v>1.0880000000000001</v>
      </c>
    </row>
    <row r="1838" spans="1:3" ht="15" x14ac:dyDescent="0.25">
      <c r="A1838" s="117">
        <v>40599</v>
      </c>
      <c r="B1838" s="118">
        <v>1.377</v>
      </c>
      <c r="C1838" s="118">
        <v>1.0920000000000001</v>
      </c>
    </row>
    <row r="1839" spans="1:3" ht="15" x14ac:dyDescent="0.25">
      <c r="A1839" s="117">
        <v>40602</v>
      </c>
      <c r="B1839" s="118">
        <v>1.379</v>
      </c>
      <c r="C1839" s="118">
        <v>1.0940000000000001</v>
      </c>
    </row>
    <row r="1840" spans="1:3" ht="15" x14ac:dyDescent="0.25">
      <c r="A1840" s="117">
        <v>40603</v>
      </c>
      <c r="B1840" s="118">
        <v>1.3819999999999999</v>
      </c>
      <c r="C1840" s="118">
        <v>1.0960000000000001</v>
      </c>
    </row>
    <row r="1841" spans="1:3" ht="15" x14ac:dyDescent="0.25">
      <c r="A1841" s="117">
        <v>40604</v>
      </c>
      <c r="B1841" s="118">
        <v>1.381</v>
      </c>
      <c r="C1841" s="118">
        <v>1.095</v>
      </c>
    </row>
    <row r="1842" spans="1:3" ht="15" x14ac:dyDescent="0.25">
      <c r="A1842" s="117">
        <v>40605</v>
      </c>
      <c r="B1842" s="118">
        <v>1.385</v>
      </c>
      <c r="C1842" s="118">
        <v>1.0980000000000001</v>
      </c>
    </row>
    <row r="1843" spans="1:3" ht="15" x14ac:dyDescent="0.25">
      <c r="A1843" s="117">
        <v>40606</v>
      </c>
      <c r="B1843" s="118">
        <v>1.4750000000000001</v>
      </c>
      <c r="C1843" s="118">
        <v>1.1619999999999999</v>
      </c>
    </row>
    <row r="1844" spans="1:3" ht="15" x14ac:dyDescent="0.25">
      <c r="A1844" s="117">
        <v>40609</v>
      </c>
      <c r="B1844" s="118">
        <v>1.4870000000000001</v>
      </c>
      <c r="C1844" s="118">
        <v>1.1719999999999999</v>
      </c>
    </row>
    <row r="1845" spans="1:3" ht="15" x14ac:dyDescent="0.25">
      <c r="A1845" s="117">
        <v>40610</v>
      </c>
      <c r="B1845" s="118">
        <v>1.4930000000000001</v>
      </c>
      <c r="C1845" s="118">
        <v>1.18</v>
      </c>
    </row>
    <row r="1846" spans="1:3" ht="15" x14ac:dyDescent="0.25">
      <c r="A1846" s="117">
        <v>40611</v>
      </c>
      <c r="B1846" s="118">
        <v>1.494</v>
      </c>
      <c r="C1846" s="118">
        <v>1.179</v>
      </c>
    </row>
    <row r="1847" spans="1:3" ht="15" x14ac:dyDescent="0.25">
      <c r="A1847" s="117">
        <v>40612</v>
      </c>
      <c r="B1847" s="118">
        <v>1.4910000000000001</v>
      </c>
      <c r="C1847" s="118">
        <v>1.175</v>
      </c>
    </row>
    <row r="1848" spans="1:3" ht="15" x14ac:dyDescent="0.25">
      <c r="A1848" s="117">
        <v>40613</v>
      </c>
      <c r="B1848" s="118">
        <v>1.4890000000000001</v>
      </c>
      <c r="C1848" s="118">
        <v>1.173</v>
      </c>
    </row>
    <row r="1849" spans="1:3" ht="15" x14ac:dyDescent="0.25">
      <c r="A1849" s="117">
        <v>40616</v>
      </c>
      <c r="B1849" s="118">
        <v>1.4870000000000001</v>
      </c>
      <c r="C1849" s="118">
        <v>1.1739999999999999</v>
      </c>
    </row>
    <row r="1850" spans="1:3" ht="15" x14ac:dyDescent="0.25">
      <c r="A1850" s="117">
        <v>40617</v>
      </c>
      <c r="B1850" s="118">
        <v>1.474</v>
      </c>
      <c r="C1850" s="118">
        <v>1.167</v>
      </c>
    </row>
    <row r="1851" spans="1:3" ht="15" x14ac:dyDescent="0.25">
      <c r="A1851" s="117">
        <v>40618</v>
      </c>
      <c r="B1851" s="118">
        <v>1.4770000000000001</v>
      </c>
      <c r="C1851" s="118">
        <v>1.17</v>
      </c>
    </row>
    <row r="1852" spans="1:3" ht="15" x14ac:dyDescent="0.25">
      <c r="A1852" s="117">
        <v>40619</v>
      </c>
      <c r="B1852" s="118">
        <v>1.478</v>
      </c>
      <c r="C1852" s="118">
        <v>1.17</v>
      </c>
    </row>
    <row r="1853" spans="1:3" ht="15" x14ac:dyDescent="0.25">
      <c r="A1853" s="117">
        <v>40620</v>
      </c>
      <c r="B1853" s="118">
        <v>1.4790000000000001</v>
      </c>
      <c r="C1853" s="118">
        <v>1.1719999999999999</v>
      </c>
    </row>
    <row r="1854" spans="1:3" ht="15" x14ac:dyDescent="0.25">
      <c r="A1854" s="117">
        <v>40623</v>
      </c>
      <c r="B1854" s="118">
        <v>1.488</v>
      </c>
      <c r="C1854" s="118">
        <v>1.179</v>
      </c>
    </row>
    <row r="1855" spans="1:3" ht="15" x14ac:dyDescent="0.25">
      <c r="A1855" s="117">
        <v>40624</v>
      </c>
      <c r="B1855" s="118">
        <v>1.496</v>
      </c>
      <c r="C1855" s="118">
        <v>1.1850000000000001</v>
      </c>
    </row>
    <row r="1856" spans="1:3" ht="15" x14ac:dyDescent="0.25">
      <c r="A1856" s="117">
        <v>40625</v>
      </c>
      <c r="B1856" s="118">
        <v>1.5009999999999999</v>
      </c>
      <c r="C1856" s="118">
        <v>1.1910000000000001</v>
      </c>
    </row>
    <row r="1857" spans="1:3" ht="15" x14ac:dyDescent="0.25">
      <c r="A1857" s="117">
        <v>40626</v>
      </c>
      <c r="B1857" s="118">
        <v>1.506</v>
      </c>
      <c r="C1857" s="118">
        <v>1.1970000000000001</v>
      </c>
    </row>
    <row r="1858" spans="1:3" ht="15" x14ac:dyDescent="0.25">
      <c r="A1858" s="117">
        <v>40627</v>
      </c>
      <c r="B1858" s="118">
        <v>1.5129999999999999</v>
      </c>
      <c r="C1858" s="118">
        <v>1.2030000000000001</v>
      </c>
    </row>
    <row r="1859" spans="1:3" ht="15" x14ac:dyDescent="0.25">
      <c r="A1859" s="117">
        <v>40630</v>
      </c>
      <c r="B1859" s="118">
        <v>1.5209999999999999</v>
      </c>
      <c r="C1859" s="118">
        <v>1.21</v>
      </c>
    </row>
    <row r="1860" spans="1:3" ht="15" x14ac:dyDescent="0.25">
      <c r="A1860" s="117">
        <v>40631</v>
      </c>
      <c r="B1860" s="118">
        <v>1.5309999999999999</v>
      </c>
      <c r="C1860" s="118">
        <v>1.2190000000000001</v>
      </c>
    </row>
    <row r="1861" spans="1:3" ht="15" x14ac:dyDescent="0.25">
      <c r="A1861" s="117">
        <v>40632</v>
      </c>
      <c r="B1861" s="118">
        <v>1.5409999999999999</v>
      </c>
      <c r="C1861" s="118">
        <v>1.2310000000000001</v>
      </c>
    </row>
    <row r="1862" spans="1:3" ht="15" x14ac:dyDescent="0.25">
      <c r="A1862" s="117">
        <v>40633</v>
      </c>
      <c r="B1862" s="118">
        <v>1.546</v>
      </c>
      <c r="C1862" s="118">
        <v>1.2390000000000001</v>
      </c>
    </row>
    <row r="1863" spans="1:3" ht="15" x14ac:dyDescent="0.25">
      <c r="A1863" s="117">
        <v>40634</v>
      </c>
      <c r="B1863" s="118">
        <v>1.556</v>
      </c>
      <c r="C1863" s="118">
        <v>1.2490000000000001</v>
      </c>
    </row>
    <row r="1864" spans="1:3" ht="15" x14ac:dyDescent="0.25">
      <c r="A1864" s="117">
        <v>40637</v>
      </c>
      <c r="B1864" s="118">
        <v>1.5629999999999999</v>
      </c>
      <c r="C1864" s="118">
        <v>1.2549999999999999</v>
      </c>
    </row>
    <row r="1865" spans="1:3" ht="15" x14ac:dyDescent="0.25">
      <c r="A1865" s="117">
        <v>40638</v>
      </c>
      <c r="B1865" s="118">
        <v>1.5680000000000001</v>
      </c>
      <c r="C1865" s="118">
        <v>1.262</v>
      </c>
    </row>
    <row r="1866" spans="1:3" ht="15" x14ac:dyDescent="0.25">
      <c r="A1866" s="117">
        <v>40639</v>
      </c>
      <c r="B1866" s="118">
        <v>1.5760000000000001</v>
      </c>
      <c r="C1866" s="118">
        <v>1.2689999999999999</v>
      </c>
    </row>
    <row r="1867" spans="1:3" ht="15" x14ac:dyDescent="0.25">
      <c r="A1867" s="117">
        <v>40640</v>
      </c>
      <c r="B1867" s="118">
        <v>1.585</v>
      </c>
      <c r="C1867" s="118">
        <v>1.28</v>
      </c>
    </row>
    <row r="1868" spans="1:3" ht="15" x14ac:dyDescent="0.25">
      <c r="A1868" s="117">
        <v>40641</v>
      </c>
      <c r="B1868" s="118">
        <v>1.599</v>
      </c>
      <c r="C1868" s="118">
        <v>1.294</v>
      </c>
    </row>
    <row r="1869" spans="1:3" ht="15" x14ac:dyDescent="0.25">
      <c r="A1869" s="117">
        <v>40644</v>
      </c>
      <c r="B1869" s="118">
        <v>1.6120000000000001</v>
      </c>
      <c r="C1869" s="118">
        <v>1.3109999999999999</v>
      </c>
    </row>
    <row r="1870" spans="1:3" ht="15" x14ac:dyDescent="0.25">
      <c r="A1870" s="117">
        <v>40645</v>
      </c>
      <c r="B1870" s="118">
        <v>1.621</v>
      </c>
      <c r="C1870" s="118">
        <v>1.32</v>
      </c>
    </row>
    <row r="1871" spans="1:3" ht="15" x14ac:dyDescent="0.25">
      <c r="A1871" s="117">
        <v>40646</v>
      </c>
      <c r="B1871" s="118">
        <v>1.6259999999999999</v>
      </c>
      <c r="C1871" s="118">
        <v>1.327</v>
      </c>
    </row>
    <row r="1872" spans="1:3" ht="15" x14ac:dyDescent="0.25">
      <c r="A1872" s="117">
        <v>40647</v>
      </c>
      <c r="B1872" s="118">
        <v>1.629</v>
      </c>
      <c r="C1872" s="118">
        <v>1.3320000000000001</v>
      </c>
    </row>
    <row r="1873" spans="1:3" ht="15" x14ac:dyDescent="0.25">
      <c r="A1873" s="117">
        <v>40648</v>
      </c>
      <c r="B1873" s="118">
        <v>1.631</v>
      </c>
      <c r="C1873" s="118">
        <v>1.3320000000000001</v>
      </c>
    </row>
    <row r="1874" spans="1:3" ht="15" x14ac:dyDescent="0.25">
      <c r="A1874" s="117">
        <v>40651</v>
      </c>
      <c r="B1874" s="118">
        <v>1.635</v>
      </c>
      <c r="C1874" s="118">
        <v>1.3380000000000001</v>
      </c>
    </row>
    <row r="1875" spans="1:3" ht="15" x14ac:dyDescent="0.25">
      <c r="A1875" s="117">
        <v>40652</v>
      </c>
      <c r="B1875" s="118">
        <v>1.639</v>
      </c>
      <c r="C1875" s="118">
        <v>1.343</v>
      </c>
    </row>
    <row r="1876" spans="1:3" ht="15" x14ac:dyDescent="0.25">
      <c r="A1876" s="117">
        <v>40653</v>
      </c>
      <c r="B1876" s="118">
        <v>1.649</v>
      </c>
      <c r="C1876" s="118">
        <v>1.349</v>
      </c>
    </row>
    <row r="1877" spans="1:3" ht="15" x14ac:dyDescent="0.25">
      <c r="A1877" s="117">
        <v>40654</v>
      </c>
      <c r="B1877" s="118">
        <v>1.655</v>
      </c>
      <c r="C1877" s="118">
        <v>1.3560000000000001</v>
      </c>
    </row>
    <row r="1878" spans="1:3" ht="15" x14ac:dyDescent="0.25">
      <c r="A1878" s="117">
        <v>40659</v>
      </c>
      <c r="B1878" s="118">
        <v>1.657</v>
      </c>
      <c r="C1878" s="118">
        <v>1.361</v>
      </c>
    </row>
    <row r="1879" spans="1:3" ht="15" x14ac:dyDescent="0.25">
      <c r="A1879" s="117">
        <v>40660</v>
      </c>
      <c r="B1879" s="118">
        <v>1.661</v>
      </c>
      <c r="C1879" s="118">
        <v>1.365</v>
      </c>
    </row>
    <row r="1880" spans="1:3" ht="15" x14ac:dyDescent="0.25">
      <c r="A1880" s="117">
        <v>40661</v>
      </c>
      <c r="B1880" s="118">
        <v>1.669</v>
      </c>
      <c r="C1880" s="118">
        <v>1.375</v>
      </c>
    </row>
    <row r="1881" spans="1:3" ht="15" x14ac:dyDescent="0.25">
      <c r="A1881" s="117">
        <v>40662</v>
      </c>
      <c r="B1881" s="118">
        <v>1.675</v>
      </c>
      <c r="C1881" s="118">
        <v>1.385</v>
      </c>
    </row>
    <row r="1882" spans="1:3" ht="15" x14ac:dyDescent="0.25">
      <c r="A1882" s="117">
        <v>40665</v>
      </c>
      <c r="B1882" s="118">
        <v>1.6819999999999999</v>
      </c>
      <c r="C1882" s="118">
        <v>1.395</v>
      </c>
    </row>
    <row r="1883" spans="1:3" ht="15" x14ac:dyDescent="0.25">
      <c r="A1883" s="117">
        <v>40666</v>
      </c>
      <c r="B1883" s="118">
        <v>1.6879999999999999</v>
      </c>
      <c r="C1883" s="118">
        <v>1.4019999999999999</v>
      </c>
    </row>
    <row r="1884" spans="1:3" ht="15" x14ac:dyDescent="0.25">
      <c r="A1884" s="117">
        <v>40667</v>
      </c>
      <c r="B1884" s="118">
        <v>1.7</v>
      </c>
      <c r="C1884" s="118">
        <v>1.415</v>
      </c>
    </row>
    <row r="1885" spans="1:3" ht="15" x14ac:dyDescent="0.25">
      <c r="A1885" s="117">
        <v>40668</v>
      </c>
      <c r="B1885" s="118">
        <v>1.7130000000000001</v>
      </c>
      <c r="C1885" s="118">
        <v>1.4239999999999999</v>
      </c>
    </row>
    <row r="1886" spans="1:3" ht="15" x14ac:dyDescent="0.25">
      <c r="A1886" s="117">
        <v>40669</v>
      </c>
      <c r="B1886" s="118">
        <v>1.7030000000000001</v>
      </c>
      <c r="C1886" s="118">
        <v>1.419</v>
      </c>
    </row>
    <row r="1887" spans="1:3" ht="15" x14ac:dyDescent="0.25">
      <c r="A1887" s="117">
        <v>40672</v>
      </c>
      <c r="B1887" s="118">
        <v>1.7050000000000001</v>
      </c>
      <c r="C1887" s="118">
        <v>1.423</v>
      </c>
    </row>
    <row r="1888" spans="1:3" ht="15" x14ac:dyDescent="0.25">
      <c r="A1888" s="117">
        <v>40673</v>
      </c>
      <c r="B1888" s="118">
        <v>1.706</v>
      </c>
      <c r="C1888" s="118">
        <v>1.4259999999999999</v>
      </c>
    </row>
    <row r="1889" spans="1:3" ht="15" x14ac:dyDescent="0.25">
      <c r="A1889" s="117">
        <v>40674</v>
      </c>
      <c r="B1889" s="118">
        <v>1.7010000000000001</v>
      </c>
      <c r="C1889" s="118">
        <v>1.42</v>
      </c>
    </row>
    <row r="1890" spans="1:3" ht="15" x14ac:dyDescent="0.25">
      <c r="A1890" s="117">
        <v>40675</v>
      </c>
      <c r="B1890" s="118">
        <v>1.6990000000000001</v>
      </c>
      <c r="C1890" s="118">
        <v>1.42</v>
      </c>
    </row>
    <row r="1891" spans="1:3" ht="15" x14ac:dyDescent="0.25">
      <c r="A1891" s="117">
        <v>40676</v>
      </c>
      <c r="B1891" s="118">
        <v>1.7030000000000001</v>
      </c>
      <c r="C1891" s="118">
        <v>1.425</v>
      </c>
    </row>
    <row r="1892" spans="1:3" ht="15" x14ac:dyDescent="0.25">
      <c r="A1892" s="117">
        <v>40679</v>
      </c>
      <c r="B1892" s="118">
        <v>1.7070000000000001</v>
      </c>
      <c r="C1892" s="118">
        <v>1.4259999999999999</v>
      </c>
    </row>
    <row r="1893" spans="1:3" ht="15" x14ac:dyDescent="0.25">
      <c r="A1893" s="117">
        <v>40680</v>
      </c>
      <c r="B1893" s="118">
        <v>1.71</v>
      </c>
      <c r="C1893" s="118">
        <v>1.4279999999999999</v>
      </c>
    </row>
    <row r="1894" spans="1:3" ht="15" x14ac:dyDescent="0.25">
      <c r="A1894" s="117">
        <v>40681</v>
      </c>
      <c r="B1894" s="118">
        <v>1.7130000000000001</v>
      </c>
      <c r="C1894" s="118">
        <v>1.431</v>
      </c>
    </row>
    <row r="1895" spans="1:3" ht="15" x14ac:dyDescent="0.25">
      <c r="A1895" s="117">
        <v>40682</v>
      </c>
      <c r="B1895" s="118">
        <v>1.7170000000000001</v>
      </c>
      <c r="C1895" s="118">
        <v>1.4339999999999999</v>
      </c>
    </row>
    <row r="1896" spans="1:3" ht="15" x14ac:dyDescent="0.25">
      <c r="A1896" s="117">
        <v>40683</v>
      </c>
      <c r="B1896" s="118">
        <v>1.72</v>
      </c>
      <c r="C1896" s="118">
        <v>1.4350000000000001</v>
      </c>
    </row>
    <row r="1897" spans="1:3" ht="15" x14ac:dyDescent="0.25">
      <c r="A1897" s="117">
        <v>40686</v>
      </c>
      <c r="B1897" s="118">
        <v>1.716</v>
      </c>
      <c r="C1897" s="118">
        <v>1.4339999999999999</v>
      </c>
    </row>
    <row r="1898" spans="1:3" ht="15" x14ac:dyDescent="0.25">
      <c r="A1898" s="117">
        <v>40687</v>
      </c>
      <c r="B1898" s="118">
        <v>1.716</v>
      </c>
      <c r="C1898" s="118">
        <v>1.4339999999999999</v>
      </c>
    </row>
    <row r="1899" spans="1:3" ht="15" x14ac:dyDescent="0.25">
      <c r="A1899" s="117">
        <v>40688</v>
      </c>
      <c r="B1899" s="118">
        <v>1.714</v>
      </c>
      <c r="C1899" s="118">
        <v>1.4350000000000001</v>
      </c>
    </row>
    <row r="1900" spans="1:3" ht="15" x14ac:dyDescent="0.25">
      <c r="A1900" s="117">
        <v>40689</v>
      </c>
      <c r="B1900" s="118">
        <v>1.712</v>
      </c>
      <c r="C1900" s="118">
        <v>1.4330000000000001</v>
      </c>
    </row>
    <row r="1901" spans="1:3" ht="15" x14ac:dyDescent="0.25">
      <c r="A1901" s="117">
        <v>40690</v>
      </c>
      <c r="B1901" s="118">
        <v>1.708</v>
      </c>
      <c r="C1901" s="118">
        <v>1.43</v>
      </c>
    </row>
    <row r="1902" spans="1:3" ht="15" x14ac:dyDescent="0.25">
      <c r="A1902" s="117">
        <v>40693</v>
      </c>
      <c r="B1902" s="118">
        <v>1.7050000000000001</v>
      </c>
      <c r="C1902" s="118">
        <v>1.43</v>
      </c>
    </row>
    <row r="1903" spans="1:3" ht="15" x14ac:dyDescent="0.25">
      <c r="A1903" s="117">
        <v>40694</v>
      </c>
      <c r="B1903" s="118">
        <v>1.712</v>
      </c>
      <c r="C1903" s="118">
        <v>1.4330000000000001</v>
      </c>
    </row>
    <row r="1904" spans="1:3" ht="15" x14ac:dyDescent="0.25">
      <c r="A1904" s="117">
        <v>40695</v>
      </c>
      <c r="B1904" s="118">
        <v>1.714</v>
      </c>
      <c r="C1904" s="118">
        <v>1.4339999999999999</v>
      </c>
    </row>
    <row r="1905" spans="1:3" ht="15" x14ac:dyDescent="0.25">
      <c r="A1905" s="117">
        <v>40696</v>
      </c>
      <c r="B1905" s="118">
        <v>1.714</v>
      </c>
      <c r="C1905" s="118">
        <v>1.4350000000000001</v>
      </c>
    </row>
    <row r="1906" spans="1:3" ht="15" x14ac:dyDescent="0.25">
      <c r="A1906" s="117">
        <v>40697</v>
      </c>
      <c r="B1906" s="118">
        <v>1.716</v>
      </c>
      <c r="C1906" s="118">
        <v>1.4359999999999999</v>
      </c>
    </row>
    <row r="1907" spans="1:3" ht="15" x14ac:dyDescent="0.25">
      <c r="A1907" s="117">
        <v>40700</v>
      </c>
      <c r="B1907" s="118">
        <v>1.7190000000000001</v>
      </c>
      <c r="C1907" s="118">
        <v>1.4379999999999999</v>
      </c>
    </row>
    <row r="1908" spans="1:3" ht="15" x14ac:dyDescent="0.25">
      <c r="A1908" s="117">
        <v>40701</v>
      </c>
      <c r="B1908" s="118">
        <v>1.724</v>
      </c>
      <c r="C1908" s="118">
        <v>1.4430000000000001</v>
      </c>
    </row>
    <row r="1909" spans="1:3" ht="15" x14ac:dyDescent="0.25">
      <c r="A1909" s="117">
        <v>40702</v>
      </c>
      <c r="B1909" s="118">
        <v>1.7330000000000001</v>
      </c>
      <c r="C1909" s="118">
        <v>1.452</v>
      </c>
    </row>
    <row r="1910" spans="1:3" ht="15" x14ac:dyDescent="0.25">
      <c r="A1910" s="117">
        <v>40703</v>
      </c>
      <c r="B1910" s="118">
        <v>1.7410000000000001</v>
      </c>
      <c r="C1910" s="118">
        <v>1.464</v>
      </c>
    </row>
    <row r="1911" spans="1:3" ht="15" x14ac:dyDescent="0.25">
      <c r="A1911" s="117">
        <v>40704</v>
      </c>
      <c r="B1911" s="118">
        <v>1.7390000000000001</v>
      </c>
      <c r="C1911" s="118">
        <v>1.4690000000000001</v>
      </c>
    </row>
    <row r="1912" spans="1:3" ht="15" x14ac:dyDescent="0.25">
      <c r="A1912" s="117">
        <v>40707</v>
      </c>
      <c r="B1912" s="118">
        <v>1.7390000000000001</v>
      </c>
      <c r="C1912" s="118">
        <v>1.4710000000000001</v>
      </c>
    </row>
    <row r="1913" spans="1:3" ht="15" x14ac:dyDescent="0.25">
      <c r="A1913" s="117">
        <v>40708</v>
      </c>
      <c r="B1913" s="118">
        <v>1.7410000000000001</v>
      </c>
      <c r="C1913" s="118">
        <v>1.4770000000000001</v>
      </c>
    </row>
    <row r="1914" spans="1:3" ht="15" x14ac:dyDescent="0.25">
      <c r="A1914" s="117">
        <v>40709</v>
      </c>
      <c r="B1914" s="118">
        <v>1.748</v>
      </c>
      <c r="C1914" s="118">
        <v>1.4850000000000001</v>
      </c>
    </row>
    <row r="1915" spans="1:3" ht="15" x14ac:dyDescent="0.25">
      <c r="A1915" s="117">
        <v>40710</v>
      </c>
      <c r="B1915" s="118">
        <v>1.752</v>
      </c>
      <c r="C1915" s="118">
        <v>1.494</v>
      </c>
    </row>
    <row r="1916" spans="1:3" ht="15" x14ac:dyDescent="0.25">
      <c r="A1916" s="117">
        <v>40711</v>
      </c>
      <c r="B1916" s="118">
        <v>1.7589999999999999</v>
      </c>
      <c r="C1916" s="118">
        <v>1.502</v>
      </c>
    </row>
    <row r="1917" spans="1:3" ht="15" x14ac:dyDescent="0.25">
      <c r="A1917" s="117">
        <v>40714</v>
      </c>
      <c r="B1917" s="118">
        <v>1.764</v>
      </c>
      <c r="C1917" s="118">
        <v>1.51</v>
      </c>
    </row>
    <row r="1918" spans="1:3" ht="15" x14ac:dyDescent="0.25">
      <c r="A1918" s="117">
        <v>40715</v>
      </c>
      <c r="B1918" s="118">
        <v>1.77</v>
      </c>
      <c r="C1918" s="118">
        <v>1.52</v>
      </c>
    </row>
    <row r="1919" spans="1:3" ht="15" x14ac:dyDescent="0.25">
      <c r="A1919" s="117">
        <v>40716</v>
      </c>
      <c r="B1919" s="118">
        <v>1.772</v>
      </c>
      <c r="C1919" s="118">
        <v>1.526</v>
      </c>
    </row>
    <row r="1920" spans="1:3" ht="15" x14ac:dyDescent="0.25">
      <c r="A1920" s="117">
        <v>40717</v>
      </c>
      <c r="B1920" s="118">
        <v>1.7709999999999999</v>
      </c>
      <c r="C1920" s="118">
        <v>1.526</v>
      </c>
    </row>
    <row r="1921" spans="1:3" ht="15" x14ac:dyDescent="0.25">
      <c r="A1921" s="117">
        <v>40718</v>
      </c>
      <c r="B1921" s="118">
        <v>1.7689999999999999</v>
      </c>
      <c r="C1921" s="118">
        <v>1.528</v>
      </c>
    </row>
    <row r="1922" spans="1:3" ht="15" x14ac:dyDescent="0.25">
      <c r="A1922" s="117">
        <v>40721</v>
      </c>
      <c r="B1922" s="118">
        <v>1.764</v>
      </c>
      <c r="C1922" s="118">
        <v>1.524</v>
      </c>
    </row>
    <row r="1923" spans="1:3" ht="15" x14ac:dyDescent="0.25">
      <c r="A1923" s="117">
        <v>40722</v>
      </c>
      <c r="B1923" s="118">
        <v>1.77</v>
      </c>
      <c r="C1923" s="118">
        <v>1.5309999999999999</v>
      </c>
    </row>
    <row r="1924" spans="1:3" ht="15" x14ac:dyDescent="0.25">
      <c r="A1924" s="117">
        <v>40723</v>
      </c>
      <c r="B1924" s="118">
        <v>1.7769999999999999</v>
      </c>
      <c r="C1924" s="118">
        <v>1.5369999999999999</v>
      </c>
    </row>
    <row r="1925" spans="1:3" ht="15" x14ac:dyDescent="0.25">
      <c r="A1925" s="117">
        <v>40724</v>
      </c>
      <c r="B1925" s="118">
        <v>1.788</v>
      </c>
      <c r="C1925" s="118">
        <v>1.5469999999999999</v>
      </c>
    </row>
    <row r="1926" spans="1:3" ht="15" x14ac:dyDescent="0.25">
      <c r="A1926" s="117">
        <v>40725</v>
      </c>
      <c r="B1926" s="118">
        <v>1.7969999999999999</v>
      </c>
      <c r="C1926" s="118">
        <v>1.556</v>
      </c>
    </row>
    <row r="1927" spans="1:3" ht="15" x14ac:dyDescent="0.25">
      <c r="A1927" s="117">
        <v>40728</v>
      </c>
      <c r="B1927" s="118">
        <v>1.8029999999999999</v>
      </c>
      <c r="C1927" s="118">
        <v>1.5629999999999999</v>
      </c>
    </row>
    <row r="1928" spans="1:3" ht="15" x14ac:dyDescent="0.25">
      <c r="A1928" s="117">
        <v>40729</v>
      </c>
      <c r="B1928" s="118">
        <v>1.81</v>
      </c>
      <c r="C1928" s="118">
        <v>1.5680000000000001</v>
      </c>
    </row>
    <row r="1929" spans="1:3" ht="15" x14ac:dyDescent="0.25">
      <c r="A1929" s="117">
        <v>40730</v>
      </c>
      <c r="B1929" s="118">
        <v>1.8140000000000001</v>
      </c>
      <c r="C1929" s="118">
        <v>1.569</v>
      </c>
    </row>
    <row r="1930" spans="1:3" ht="15" x14ac:dyDescent="0.25">
      <c r="A1930" s="117">
        <v>40731</v>
      </c>
      <c r="B1930" s="118">
        <v>1.823</v>
      </c>
      <c r="C1930" s="118">
        <v>1.583</v>
      </c>
    </row>
    <row r="1931" spans="1:3" ht="15" x14ac:dyDescent="0.25">
      <c r="A1931" s="117">
        <v>40732</v>
      </c>
      <c r="B1931" s="118">
        <v>1.831</v>
      </c>
      <c r="C1931" s="118">
        <v>1.593</v>
      </c>
    </row>
    <row r="1932" spans="1:3" ht="15" x14ac:dyDescent="0.25">
      <c r="A1932" s="117">
        <v>40735</v>
      </c>
      <c r="B1932" s="118">
        <v>1.831</v>
      </c>
      <c r="C1932" s="118">
        <v>1.601</v>
      </c>
    </row>
    <row r="1933" spans="1:3" ht="15" x14ac:dyDescent="0.25">
      <c r="A1933" s="117">
        <v>40736</v>
      </c>
      <c r="B1933" s="118">
        <v>1.8180000000000001</v>
      </c>
      <c r="C1933" s="118">
        <v>1.599</v>
      </c>
    </row>
    <row r="1934" spans="1:3" ht="15" x14ac:dyDescent="0.25">
      <c r="A1934" s="117">
        <v>40737</v>
      </c>
      <c r="B1934" s="118">
        <v>1.8180000000000001</v>
      </c>
      <c r="C1934" s="118">
        <v>1.605</v>
      </c>
    </row>
    <row r="1935" spans="1:3" ht="15" x14ac:dyDescent="0.25">
      <c r="A1935" s="117">
        <v>40738</v>
      </c>
      <c r="B1935" s="118">
        <v>1.8169999999999999</v>
      </c>
      <c r="C1935" s="118">
        <v>1.6060000000000001</v>
      </c>
    </row>
    <row r="1936" spans="1:3" ht="15" x14ac:dyDescent="0.25">
      <c r="A1936" s="117">
        <v>40739</v>
      </c>
      <c r="B1936" s="118">
        <v>1.8140000000000001</v>
      </c>
      <c r="C1936" s="118">
        <v>1.6080000000000001</v>
      </c>
    </row>
    <row r="1937" spans="1:3" ht="15" x14ac:dyDescent="0.25">
      <c r="A1937" s="117">
        <v>40742</v>
      </c>
      <c r="B1937" s="118">
        <v>1.8120000000000001</v>
      </c>
      <c r="C1937" s="118">
        <v>1.6080000000000001</v>
      </c>
    </row>
    <row r="1938" spans="1:3" ht="15" x14ac:dyDescent="0.25">
      <c r="A1938" s="117">
        <v>40743</v>
      </c>
      <c r="B1938" s="118">
        <v>1.8129999999999999</v>
      </c>
      <c r="C1938" s="118">
        <v>1.609</v>
      </c>
    </row>
    <row r="1939" spans="1:3" ht="15" x14ac:dyDescent="0.25">
      <c r="A1939" s="117">
        <v>40744</v>
      </c>
      <c r="B1939" s="118">
        <v>1.81</v>
      </c>
      <c r="C1939" s="118">
        <v>1.6040000000000001</v>
      </c>
    </row>
    <row r="1940" spans="1:3" ht="15" x14ac:dyDescent="0.25">
      <c r="A1940" s="117">
        <v>40745</v>
      </c>
      <c r="B1940" s="118">
        <v>1.8169999999999999</v>
      </c>
      <c r="C1940" s="118">
        <v>1.6080000000000001</v>
      </c>
    </row>
    <row r="1941" spans="1:3" ht="15" x14ac:dyDescent="0.25">
      <c r="A1941" s="117">
        <v>40746</v>
      </c>
      <c r="B1941" s="118">
        <v>1.8240000000000001</v>
      </c>
      <c r="C1941" s="118">
        <v>1.611</v>
      </c>
    </row>
    <row r="1942" spans="1:3" ht="15" x14ac:dyDescent="0.25">
      <c r="A1942" s="117">
        <v>40749</v>
      </c>
      <c r="B1942" s="118">
        <v>1.827</v>
      </c>
      <c r="C1942" s="118">
        <v>1.613</v>
      </c>
    </row>
    <row r="1943" spans="1:3" ht="15" x14ac:dyDescent="0.25">
      <c r="A1943" s="117">
        <v>40750</v>
      </c>
      <c r="B1943" s="118">
        <v>1.831</v>
      </c>
      <c r="C1943" s="118">
        <v>1.615</v>
      </c>
    </row>
    <row r="1944" spans="1:3" ht="15" x14ac:dyDescent="0.25">
      <c r="A1944" s="117">
        <v>40751</v>
      </c>
      <c r="B1944" s="118">
        <v>1.8280000000000001</v>
      </c>
      <c r="C1944" s="118">
        <v>1.6120000000000001</v>
      </c>
    </row>
    <row r="1945" spans="1:3" ht="15" x14ac:dyDescent="0.25">
      <c r="A1945" s="117">
        <v>40752</v>
      </c>
      <c r="B1945" s="118">
        <v>1.8240000000000001</v>
      </c>
      <c r="C1945" s="118">
        <v>1.61</v>
      </c>
    </row>
    <row r="1946" spans="1:3" ht="15" x14ac:dyDescent="0.25">
      <c r="A1946" s="117">
        <v>40753</v>
      </c>
      <c r="B1946" s="118">
        <v>1.821</v>
      </c>
      <c r="C1946" s="118">
        <v>1.609</v>
      </c>
    </row>
    <row r="1947" spans="1:3" ht="15" x14ac:dyDescent="0.25">
      <c r="A1947" s="117">
        <v>40756</v>
      </c>
      <c r="B1947" s="118">
        <v>1.82</v>
      </c>
      <c r="C1947" s="118">
        <v>1.609</v>
      </c>
    </row>
    <row r="1948" spans="1:3" ht="15" x14ac:dyDescent="0.25">
      <c r="A1948" s="117">
        <v>40757</v>
      </c>
      <c r="B1948" s="118">
        <v>1.8160000000000001</v>
      </c>
      <c r="C1948" s="118">
        <v>1.605</v>
      </c>
    </row>
    <row r="1949" spans="1:3" ht="15" x14ac:dyDescent="0.25">
      <c r="A1949" s="117">
        <v>40758</v>
      </c>
      <c r="B1949" s="118">
        <v>1.8120000000000001</v>
      </c>
      <c r="C1949" s="118">
        <v>1.601</v>
      </c>
    </row>
    <row r="1950" spans="1:3" ht="15" x14ac:dyDescent="0.25">
      <c r="A1950" s="117">
        <v>40759</v>
      </c>
      <c r="B1950" s="118">
        <v>1.8120000000000001</v>
      </c>
      <c r="C1950" s="118">
        <v>1.6020000000000001</v>
      </c>
    </row>
    <row r="1951" spans="1:3" ht="15" x14ac:dyDescent="0.25">
      <c r="A1951" s="117">
        <v>40760</v>
      </c>
      <c r="B1951" s="118">
        <v>1.764</v>
      </c>
      <c r="C1951" s="118">
        <v>1.5640000000000001</v>
      </c>
    </row>
    <row r="1952" spans="1:3" ht="15" x14ac:dyDescent="0.25">
      <c r="A1952" s="117">
        <v>40763</v>
      </c>
      <c r="B1952" s="118">
        <v>1.76</v>
      </c>
      <c r="C1952" s="118">
        <v>1.56</v>
      </c>
    </row>
    <row r="1953" spans="1:3" ht="15" x14ac:dyDescent="0.25">
      <c r="A1953" s="117">
        <v>40764</v>
      </c>
      <c r="B1953" s="118">
        <v>1.7450000000000001</v>
      </c>
      <c r="C1953" s="118">
        <v>1.5549999999999999</v>
      </c>
    </row>
    <row r="1954" spans="1:3" ht="15" x14ac:dyDescent="0.25">
      <c r="A1954" s="117">
        <v>40765</v>
      </c>
      <c r="B1954" s="118">
        <v>1.7410000000000001</v>
      </c>
      <c r="C1954" s="118">
        <v>1.5449999999999999</v>
      </c>
    </row>
    <row r="1955" spans="1:3" ht="15" x14ac:dyDescent="0.25">
      <c r="A1955" s="117">
        <v>40766</v>
      </c>
      <c r="B1955" s="118">
        <v>1.726</v>
      </c>
      <c r="C1955" s="118">
        <v>1.5349999999999999</v>
      </c>
    </row>
    <row r="1956" spans="1:3" ht="15" x14ac:dyDescent="0.25">
      <c r="A1956" s="117">
        <v>40767</v>
      </c>
      <c r="B1956" s="118">
        <v>1.73</v>
      </c>
      <c r="C1956" s="118">
        <v>1.5349999999999999</v>
      </c>
    </row>
    <row r="1957" spans="1:3" ht="15" x14ac:dyDescent="0.25">
      <c r="A1957" s="117">
        <v>40770</v>
      </c>
      <c r="B1957" s="118">
        <v>1.74</v>
      </c>
      <c r="C1957" s="118">
        <v>1.538</v>
      </c>
    </row>
    <row r="1958" spans="1:3" ht="15" x14ac:dyDescent="0.25">
      <c r="A1958" s="117">
        <v>40771</v>
      </c>
      <c r="B1958" s="118">
        <v>1.7410000000000001</v>
      </c>
      <c r="C1958" s="118">
        <v>1.536</v>
      </c>
    </row>
    <row r="1959" spans="1:3" ht="15" x14ac:dyDescent="0.25">
      <c r="A1959" s="117">
        <v>40772</v>
      </c>
      <c r="B1959" s="118">
        <v>1.74</v>
      </c>
      <c r="C1959" s="118">
        <v>1.5349999999999999</v>
      </c>
    </row>
    <row r="1960" spans="1:3" ht="15" x14ac:dyDescent="0.25">
      <c r="A1960" s="117">
        <v>40773</v>
      </c>
      <c r="B1960" s="118">
        <v>1.7370000000000001</v>
      </c>
      <c r="C1960" s="118">
        <v>1.5349999999999999</v>
      </c>
    </row>
    <row r="1961" spans="1:3" ht="15" x14ac:dyDescent="0.25">
      <c r="A1961" s="117">
        <v>40774</v>
      </c>
      <c r="B1961" s="118">
        <v>1.73</v>
      </c>
      <c r="C1961" s="118">
        <v>1.5329999999999999</v>
      </c>
    </row>
    <row r="1962" spans="1:3" ht="15" x14ac:dyDescent="0.25">
      <c r="A1962" s="117">
        <v>40777</v>
      </c>
      <c r="B1962" s="118">
        <v>1.734</v>
      </c>
      <c r="C1962" s="118">
        <v>1.534</v>
      </c>
    </row>
    <row r="1963" spans="1:3" ht="15" x14ac:dyDescent="0.25">
      <c r="A1963" s="117">
        <v>40778</v>
      </c>
      <c r="B1963" s="118">
        <v>1.7390000000000001</v>
      </c>
      <c r="C1963" s="118">
        <v>1.536</v>
      </c>
    </row>
    <row r="1964" spans="1:3" ht="15" x14ac:dyDescent="0.25">
      <c r="A1964" s="117">
        <v>40779</v>
      </c>
      <c r="B1964" s="118">
        <v>1.7430000000000001</v>
      </c>
      <c r="C1964" s="118">
        <v>1.5389999999999999</v>
      </c>
    </row>
    <row r="1965" spans="1:3" ht="15" x14ac:dyDescent="0.25">
      <c r="A1965" s="117">
        <v>40780</v>
      </c>
      <c r="B1965" s="118">
        <v>1.7450000000000001</v>
      </c>
      <c r="C1965" s="118">
        <v>1.5389999999999999</v>
      </c>
    </row>
    <row r="1966" spans="1:3" ht="15" x14ac:dyDescent="0.25">
      <c r="A1966" s="117">
        <v>40781</v>
      </c>
      <c r="B1966" s="118">
        <v>1.744</v>
      </c>
      <c r="C1966" s="118">
        <v>1.54</v>
      </c>
    </row>
    <row r="1967" spans="1:3" ht="15" x14ac:dyDescent="0.25">
      <c r="A1967" s="117">
        <v>40784</v>
      </c>
      <c r="B1967" s="118">
        <v>1.7450000000000001</v>
      </c>
      <c r="C1967" s="118">
        <v>1.54</v>
      </c>
    </row>
    <row r="1968" spans="1:3" ht="15" x14ac:dyDescent="0.25">
      <c r="A1968" s="117">
        <v>40785</v>
      </c>
      <c r="B1968" s="118">
        <v>1.7470000000000001</v>
      </c>
      <c r="C1968" s="118">
        <v>1.54</v>
      </c>
    </row>
    <row r="1969" spans="1:3" ht="15" x14ac:dyDescent="0.25">
      <c r="A1969" s="117">
        <v>40786</v>
      </c>
      <c r="B1969" s="118">
        <v>1.7490000000000001</v>
      </c>
      <c r="C1969" s="118">
        <v>1.542</v>
      </c>
    </row>
    <row r="1970" spans="1:3" ht="15" x14ac:dyDescent="0.25">
      <c r="A1970" s="117">
        <v>40787</v>
      </c>
      <c r="B1970" s="118">
        <v>1.748</v>
      </c>
      <c r="C1970" s="118">
        <v>1.5429999999999999</v>
      </c>
    </row>
    <row r="1971" spans="1:3" ht="15" x14ac:dyDescent="0.25">
      <c r="A1971" s="117">
        <v>40788</v>
      </c>
      <c r="B1971" s="118">
        <v>1.744</v>
      </c>
      <c r="C1971" s="118">
        <v>1.5409999999999999</v>
      </c>
    </row>
    <row r="1972" spans="1:3" ht="15" x14ac:dyDescent="0.25">
      <c r="A1972" s="117">
        <v>40791</v>
      </c>
      <c r="B1972" s="118">
        <v>1.734</v>
      </c>
      <c r="C1972" s="118">
        <v>1.5369999999999999</v>
      </c>
    </row>
    <row r="1973" spans="1:3" ht="15" x14ac:dyDescent="0.25">
      <c r="A1973" s="117">
        <v>40792</v>
      </c>
      <c r="B1973" s="118">
        <v>1.732</v>
      </c>
      <c r="C1973" s="118">
        <v>1.534</v>
      </c>
    </row>
    <row r="1974" spans="1:3" ht="15" x14ac:dyDescent="0.25">
      <c r="A1974" s="117">
        <v>40793</v>
      </c>
      <c r="B1974" s="118">
        <v>1.7310000000000001</v>
      </c>
      <c r="C1974" s="118">
        <v>1.532</v>
      </c>
    </row>
    <row r="1975" spans="1:3" ht="15" x14ac:dyDescent="0.25">
      <c r="A1975" s="117">
        <v>40794</v>
      </c>
      <c r="B1975" s="118">
        <v>1.732</v>
      </c>
      <c r="C1975" s="118">
        <v>1.532</v>
      </c>
    </row>
    <row r="1976" spans="1:3" ht="15" x14ac:dyDescent="0.25">
      <c r="A1976" s="117">
        <v>40795</v>
      </c>
      <c r="B1976" s="118">
        <v>1.728</v>
      </c>
      <c r="C1976" s="118">
        <v>1.53</v>
      </c>
    </row>
    <row r="1977" spans="1:3" ht="15" x14ac:dyDescent="0.25">
      <c r="A1977" s="117">
        <v>40798</v>
      </c>
      <c r="B1977" s="118">
        <v>1.7230000000000001</v>
      </c>
      <c r="C1977" s="118">
        <v>1.5269999999999999</v>
      </c>
    </row>
    <row r="1978" spans="1:3" ht="15" x14ac:dyDescent="0.25">
      <c r="A1978" s="117">
        <v>40799</v>
      </c>
      <c r="B1978" s="118">
        <v>1.724</v>
      </c>
      <c r="C1978" s="118">
        <v>1.528</v>
      </c>
    </row>
    <row r="1979" spans="1:3" ht="15" x14ac:dyDescent="0.25">
      <c r="A1979" s="117">
        <v>40800</v>
      </c>
      <c r="B1979" s="118">
        <v>1.7290000000000001</v>
      </c>
      <c r="C1979" s="118">
        <v>1.5289999999999999</v>
      </c>
    </row>
    <row r="1980" spans="1:3" ht="15" x14ac:dyDescent="0.25">
      <c r="A1980" s="117">
        <v>40801</v>
      </c>
      <c r="B1980" s="118">
        <v>1.734</v>
      </c>
      <c r="C1980" s="118">
        <v>1.5309999999999999</v>
      </c>
    </row>
    <row r="1981" spans="1:3" ht="15" x14ac:dyDescent="0.25">
      <c r="A1981" s="117">
        <v>40802</v>
      </c>
      <c r="B1981" s="118">
        <v>1.736</v>
      </c>
      <c r="C1981" s="118">
        <v>1.5349999999999999</v>
      </c>
    </row>
    <row r="1982" spans="1:3" ht="15" x14ac:dyDescent="0.25">
      <c r="A1982" s="117">
        <v>40805</v>
      </c>
      <c r="B1982" s="118">
        <v>1.7350000000000001</v>
      </c>
      <c r="C1982" s="118">
        <v>1.536</v>
      </c>
    </row>
    <row r="1983" spans="1:3" ht="15" x14ac:dyDescent="0.25">
      <c r="A1983" s="117">
        <v>40806</v>
      </c>
      <c r="B1983" s="118">
        <v>1.7370000000000001</v>
      </c>
      <c r="C1983" s="118">
        <v>1.5369999999999999</v>
      </c>
    </row>
    <row r="1984" spans="1:3" ht="15" x14ac:dyDescent="0.25">
      <c r="A1984" s="117">
        <v>40807</v>
      </c>
      <c r="B1984" s="118">
        <v>1.736</v>
      </c>
      <c r="C1984" s="118">
        <v>1.5369999999999999</v>
      </c>
    </row>
    <row r="1985" spans="1:3" ht="15" x14ac:dyDescent="0.25">
      <c r="A1985" s="117">
        <v>40808</v>
      </c>
      <c r="B1985" s="118">
        <v>1.734</v>
      </c>
      <c r="C1985" s="118">
        <v>1.536</v>
      </c>
    </row>
    <row r="1986" spans="1:3" ht="15" x14ac:dyDescent="0.25">
      <c r="A1986" s="117">
        <v>40809</v>
      </c>
      <c r="B1986" s="118">
        <v>1.7350000000000001</v>
      </c>
      <c r="C1986" s="118">
        <v>1.5369999999999999</v>
      </c>
    </row>
    <row r="1987" spans="1:3" ht="15" x14ac:dyDescent="0.25">
      <c r="A1987" s="117">
        <v>40812</v>
      </c>
      <c r="B1987" s="118">
        <v>1.732</v>
      </c>
      <c r="C1987" s="118">
        <v>1.5349999999999999</v>
      </c>
    </row>
    <row r="1988" spans="1:3" ht="15" x14ac:dyDescent="0.25">
      <c r="A1988" s="117">
        <v>40813</v>
      </c>
      <c r="B1988" s="118">
        <v>1.738</v>
      </c>
      <c r="C1988" s="118">
        <v>1.5369999999999999</v>
      </c>
    </row>
    <row r="1989" spans="1:3" ht="15" x14ac:dyDescent="0.25">
      <c r="A1989" s="117">
        <v>40814</v>
      </c>
      <c r="B1989" s="118">
        <v>1.746</v>
      </c>
      <c r="C1989" s="118">
        <v>1.544</v>
      </c>
    </row>
    <row r="1990" spans="1:3" ht="15" x14ac:dyDescent="0.25">
      <c r="A1990" s="117">
        <v>40815</v>
      </c>
      <c r="B1990" s="118">
        <v>1.75</v>
      </c>
      <c r="C1990" s="118">
        <v>1.55</v>
      </c>
    </row>
    <row r="1991" spans="1:3" ht="15" x14ac:dyDescent="0.25">
      <c r="A1991" s="117">
        <v>40816</v>
      </c>
      <c r="B1991" s="118">
        <v>1.7529999999999999</v>
      </c>
      <c r="C1991" s="118">
        <v>1.554</v>
      </c>
    </row>
    <row r="1992" spans="1:3" ht="15" x14ac:dyDescent="0.25">
      <c r="A1992" s="117">
        <v>40819</v>
      </c>
      <c r="B1992" s="118">
        <v>1.7569999999999999</v>
      </c>
      <c r="C1992" s="118">
        <v>1.5569999999999999</v>
      </c>
    </row>
    <row r="1993" spans="1:3" ht="15" x14ac:dyDescent="0.25">
      <c r="A1993" s="117">
        <v>40820</v>
      </c>
      <c r="B1993" s="118">
        <v>1.756</v>
      </c>
      <c r="C1993" s="118">
        <v>1.5569999999999999</v>
      </c>
    </row>
    <row r="1994" spans="1:3" ht="15" x14ac:dyDescent="0.25">
      <c r="A1994" s="117">
        <v>40821</v>
      </c>
      <c r="B1994" s="118">
        <v>1.758</v>
      </c>
      <c r="C1994" s="118">
        <v>1.5580000000000001</v>
      </c>
    </row>
    <row r="1995" spans="1:3" ht="15" x14ac:dyDescent="0.25">
      <c r="A1995" s="117">
        <v>40822</v>
      </c>
      <c r="B1995" s="118">
        <v>1.7549999999999999</v>
      </c>
      <c r="C1995" s="118">
        <v>1.556</v>
      </c>
    </row>
    <row r="1996" spans="1:3" ht="15" x14ac:dyDescent="0.25">
      <c r="A1996" s="117">
        <v>40823</v>
      </c>
      <c r="B1996" s="118">
        <v>1.7649999999999999</v>
      </c>
      <c r="C1996" s="118">
        <v>1.5660000000000001</v>
      </c>
    </row>
    <row r="1997" spans="1:3" ht="15" x14ac:dyDescent="0.25">
      <c r="A1997" s="117">
        <v>40826</v>
      </c>
      <c r="B1997" s="118">
        <v>1.768</v>
      </c>
      <c r="C1997" s="118">
        <v>1.5669999999999999</v>
      </c>
    </row>
    <row r="1998" spans="1:3" ht="15" x14ac:dyDescent="0.25">
      <c r="A1998" s="117">
        <v>40827</v>
      </c>
      <c r="B1998" s="118">
        <v>1.7709999999999999</v>
      </c>
      <c r="C1998" s="118">
        <v>1.57</v>
      </c>
    </row>
    <row r="1999" spans="1:3" ht="15" x14ac:dyDescent="0.25">
      <c r="A1999" s="117">
        <v>40828</v>
      </c>
      <c r="B1999" s="118">
        <v>1.774</v>
      </c>
      <c r="C1999" s="118">
        <v>1.571</v>
      </c>
    </row>
    <row r="2000" spans="1:3" ht="15" x14ac:dyDescent="0.25">
      <c r="A2000" s="117">
        <v>40829</v>
      </c>
      <c r="B2000" s="118">
        <v>1.7749999999999999</v>
      </c>
      <c r="C2000" s="118">
        <v>1.5720000000000001</v>
      </c>
    </row>
    <row r="2001" spans="1:3" ht="15" x14ac:dyDescent="0.25">
      <c r="A2001" s="117">
        <v>40830</v>
      </c>
      <c r="B2001" s="118">
        <v>1.7769999999999999</v>
      </c>
      <c r="C2001" s="118">
        <v>1.5740000000000001</v>
      </c>
    </row>
    <row r="2002" spans="1:3" ht="15" x14ac:dyDescent="0.25">
      <c r="A2002" s="117">
        <v>40833</v>
      </c>
      <c r="B2002" s="118">
        <v>1.782</v>
      </c>
      <c r="C2002" s="118">
        <v>1.5780000000000001</v>
      </c>
    </row>
    <row r="2003" spans="1:3" ht="15" x14ac:dyDescent="0.25">
      <c r="A2003" s="117">
        <v>40834</v>
      </c>
      <c r="B2003" s="118">
        <v>1.78</v>
      </c>
      <c r="C2003" s="118">
        <v>1.579</v>
      </c>
    </row>
    <row r="2004" spans="1:3" ht="15" x14ac:dyDescent="0.25">
      <c r="A2004" s="117">
        <v>40835</v>
      </c>
      <c r="B2004" s="118">
        <v>1.7829999999999999</v>
      </c>
      <c r="C2004" s="118">
        <v>1.5820000000000001</v>
      </c>
    </row>
    <row r="2005" spans="1:3" ht="15" x14ac:dyDescent="0.25">
      <c r="A2005" s="117">
        <v>40836</v>
      </c>
      <c r="B2005" s="118">
        <v>1.7849999999999999</v>
      </c>
      <c r="C2005" s="118">
        <v>1.5840000000000001</v>
      </c>
    </row>
    <row r="2006" spans="1:3" ht="15" x14ac:dyDescent="0.25">
      <c r="A2006" s="117">
        <v>40837</v>
      </c>
      <c r="B2006" s="118">
        <v>1.7849999999999999</v>
      </c>
      <c r="C2006" s="118">
        <v>1.585</v>
      </c>
    </row>
    <row r="2007" spans="1:3" ht="15" x14ac:dyDescent="0.25">
      <c r="A2007" s="117">
        <v>40840</v>
      </c>
      <c r="B2007" s="118">
        <v>1.7849999999999999</v>
      </c>
      <c r="C2007" s="118">
        <v>1.5880000000000001</v>
      </c>
    </row>
    <row r="2008" spans="1:3" ht="15" x14ac:dyDescent="0.25">
      <c r="A2008" s="117">
        <v>40841</v>
      </c>
      <c r="B2008" s="118">
        <v>1.788</v>
      </c>
      <c r="C2008" s="118">
        <v>1.5880000000000001</v>
      </c>
    </row>
    <row r="2009" spans="1:3" ht="15" x14ac:dyDescent="0.25">
      <c r="A2009" s="117">
        <v>40842</v>
      </c>
      <c r="B2009" s="118">
        <v>1.7849999999999999</v>
      </c>
      <c r="C2009" s="118">
        <v>1.5880000000000001</v>
      </c>
    </row>
    <row r="2010" spans="1:3" ht="15" x14ac:dyDescent="0.25">
      <c r="A2010" s="117">
        <v>40843</v>
      </c>
      <c r="B2010" s="118">
        <v>1.788</v>
      </c>
      <c r="C2010" s="118">
        <v>1.59</v>
      </c>
    </row>
    <row r="2011" spans="1:3" ht="15" x14ac:dyDescent="0.25">
      <c r="A2011" s="117">
        <v>40844</v>
      </c>
      <c r="B2011" s="118">
        <v>1.7929999999999999</v>
      </c>
      <c r="C2011" s="118">
        <v>1.5920000000000001</v>
      </c>
    </row>
    <row r="2012" spans="1:3" ht="15" x14ac:dyDescent="0.25">
      <c r="A2012" s="117">
        <v>40847</v>
      </c>
      <c r="B2012" s="118">
        <v>1.788</v>
      </c>
      <c r="C2012" s="118">
        <v>1.591</v>
      </c>
    </row>
    <row r="2013" spans="1:3" ht="15" x14ac:dyDescent="0.25">
      <c r="A2013" s="117">
        <v>40848</v>
      </c>
      <c r="B2013" s="118">
        <v>1.782</v>
      </c>
      <c r="C2013" s="118">
        <v>1.585</v>
      </c>
    </row>
    <row r="2014" spans="1:3" ht="15" x14ac:dyDescent="0.25">
      <c r="A2014" s="117">
        <v>40849</v>
      </c>
      <c r="B2014" s="118">
        <v>1.78</v>
      </c>
      <c r="C2014" s="118">
        <v>1.5840000000000001</v>
      </c>
    </row>
    <row r="2015" spans="1:3" ht="15" x14ac:dyDescent="0.25">
      <c r="A2015" s="117">
        <v>40850</v>
      </c>
      <c r="B2015" s="118">
        <v>1.776</v>
      </c>
      <c r="C2015" s="118">
        <v>1.58</v>
      </c>
    </row>
    <row r="2016" spans="1:3" ht="15" x14ac:dyDescent="0.25">
      <c r="A2016" s="117">
        <v>40851</v>
      </c>
      <c r="B2016" s="118">
        <v>1.7010000000000001</v>
      </c>
      <c r="C2016" s="118">
        <v>1.488</v>
      </c>
    </row>
    <row r="2017" spans="1:3" ht="15" x14ac:dyDescent="0.25">
      <c r="A2017" s="117">
        <v>40854</v>
      </c>
      <c r="B2017" s="118">
        <v>1.6950000000000001</v>
      </c>
      <c r="C2017" s="118">
        <v>1.476</v>
      </c>
    </row>
    <row r="2018" spans="1:3" ht="15" x14ac:dyDescent="0.25">
      <c r="A2018" s="117">
        <v>40855</v>
      </c>
      <c r="B2018" s="118">
        <v>1.6919999999999999</v>
      </c>
      <c r="C2018" s="118">
        <v>1.474</v>
      </c>
    </row>
    <row r="2019" spans="1:3" ht="15" x14ac:dyDescent="0.25">
      <c r="A2019" s="117">
        <v>40856</v>
      </c>
      <c r="B2019" s="118">
        <v>1.6910000000000001</v>
      </c>
      <c r="C2019" s="118">
        <v>1.47</v>
      </c>
    </row>
    <row r="2020" spans="1:3" ht="15" x14ac:dyDescent="0.25">
      <c r="A2020" s="117">
        <v>40857</v>
      </c>
      <c r="B2020" s="118">
        <v>1.6890000000000001</v>
      </c>
      <c r="C2020" s="118">
        <v>1.464</v>
      </c>
    </row>
    <row r="2021" spans="1:3" ht="15" x14ac:dyDescent="0.25">
      <c r="A2021" s="117">
        <v>40858</v>
      </c>
      <c r="B2021" s="118">
        <v>1.6879999999999999</v>
      </c>
      <c r="C2021" s="118">
        <v>1.462</v>
      </c>
    </row>
    <row r="2022" spans="1:3" ht="15" x14ac:dyDescent="0.25">
      <c r="A2022" s="117">
        <v>40861</v>
      </c>
      <c r="B2022" s="118">
        <v>1.6850000000000001</v>
      </c>
      <c r="C2022" s="118">
        <v>1.4590000000000001</v>
      </c>
    </row>
    <row r="2023" spans="1:3" ht="15" x14ac:dyDescent="0.25">
      <c r="A2023" s="117">
        <v>40862</v>
      </c>
      <c r="B2023" s="118">
        <v>1.6850000000000001</v>
      </c>
      <c r="C2023" s="118">
        <v>1.4570000000000001</v>
      </c>
    </row>
    <row r="2024" spans="1:3" ht="15" x14ac:dyDescent="0.25">
      <c r="A2024" s="117">
        <v>40863</v>
      </c>
      <c r="B2024" s="118">
        <v>1.6859999999999999</v>
      </c>
      <c r="C2024" s="118">
        <v>1.458</v>
      </c>
    </row>
    <row r="2025" spans="1:3" ht="15" x14ac:dyDescent="0.25">
      <c r="A2025" s="117">
        <v>40864</v>
      </c>
      <c r="B2025" s="118">
        <v>1.69</v>
      </c>
      <c r="C2025" s="118">
        <v>1.46</v>
      </c>
    </row>
    <row r="2026" spans="1:3" ht="15" x14ac:dyDescent="0.25">
      <c r="A2026" s="117">
        <v>40865</v>
      </c>
      <c r="B2026" s="118">
        <v>1.694</v>
      </c>
      <c r="C2026" s="118">
        <v>1.4650000000000001</v>
      </c>
    </row>
    <row r="2027" spans="1:3" ht="15" x14ac:dyDescent="0.25">
      <c r="A2027" s="117">
        <v>40868</v>
      </c>
      <c r="B2027" s="118">
        <v>1.694</v>
      </c>
      <c r="C2027" s="118">
        <v>1.4670000000000001</v>
      </c>
    </row>
    <row r="2028" spans="1:3" ht="15" x14ac:dyDescent="0.25">
      <c r="A2028" s="117">
        <v>40869</v>
      </c>
      <c r="B2028" s="118">
        <v>1.6950000000000001</v>
      </c>
      <c r="C2028" s="118">
        <v>1.4670000000000001</v>
      </c>
    </row>
    <row r="2029" spans="1:3" ht="15" x14ac:dyDescent="0.25">
      <c r="A2029" s="117">
        <v>40870</v>
      </c>
      <c r="B2029" s="118">
        <v>1.698</v>
      </c>
      <c r="C2029" s="118">
        <v>1.4710000000000001</v>
      </c>
    </row>
    <row r="2030" spans="1:3" ht="15" x14ac:dyDescent="0.25">
      <c r="A2030" s="117">
        <v>40871</v>
      </c>
      <c r="B2030" s="118">
        <v>1.702</v>
      </c>
      <c r="C2030" s="118">
        <v>1.474</v>
      </c>
    </row>
    <row r="2031" spans="1:3" ht="15" x14ac:dyDescent="0.25">
      <c r="A2031" s="117">
        <v>40872</v>
      </c>
      <c r="B2031" s="118">
        <v>1.7050000000000001</v>
      </c>
      <c r="C2031" s="118">
        <v>1.4750000000000001</v>
      </c>
    </row>
    <row r="2032" spans="1:3" ht="15" x14ac:dyDescent="0.25">
      <c r="A2032" s="117">
        <v>40875</v>
      </c>
      <c r="B2032" s="118">
        <v>1.7070000000000001</v>
      </c>
      <c r="C2032" s="118">
        <v>1.4770000000000001</v>
      </c>
    </row>
    <row r="2033" spans="1:3" ht="15" x14ac:dyDescent="0.25">
      <c r="A2033" s="117">
        <v>40876</v>
      </c>
      <c r="B2033" s="118">
        <v>1.706</v>
      </c>
      <c r="C2033" s="118">
        <v>1.4770000000000001</v>
      </c>
    </row>
    <row r="2034" spans="1:3" ht="15" x14ac:dyDescent="0.25">
      <c r="A2034" s="117">
        <v>40877</v>
      </c>
      <c r="B2034" s="118">
        <v>1.7010000000000001</v>
      </c>
      <c r="C2034" s="118">
        <v>1.4730000000000001</v>
      </c>
    </row>
    <row r="2035" spans="1:3" ht="15" x14ac:dyDescent="0.25">
      <c r="A2035" s="117">
        <v>40878</v>
      </c>
      <c r="B2035" s="118">
        <v>1.6970000000000001</v>
      </c>
      <c r="C2035" s="118">
        <v>1.4690000000000001</v>
      </c>
    </row>
    <row r="2036" spans="1:3" ht="15" x14ac:dyDescent="0.25">
      <c r="A2036" s="117">
        <v>40879</v>
      </c>
      <c r="B2036" s="118">
        <v>1.6990000000000001</v>
      </c>
      <c r="C2036" s="118">
        <v>1.4690000000000001</v>
      </c>
    </row>
    <row r="2037" spans="1:3" ht="15" x14ac:dyDescent="0.25">
      <c r="A2037" s="117">
        <v>40882</v>
      </c>
      <c r="B2037" s="118">
        <v>1.7030000000000001</v>
      </c>
      <c r="C2037" s="118">
        <v>1.47</v>
      </c>
    </row>
    <row r="2038" spans="1:3" ht="15" x14ac:dyDescent="0.25">
      <c r="A2038" s="117">
        <v>40883</v>
      </c>
      <c r="B2038" s="118">
        <v>1.7050000000000001</v>
      </c>
      <c r="C2038" s="118">
        <v>1.472</v>
      </c>
    </row>
    <row r="2039" spans="1:3" ht="15" x14ac:dyDescent="0.25">
      <c r="A2039" s="117">
        <v>40884</v>
      </c>
      <c r="B2039" s="118">
        <v>1.7030000000000001</v>
      </c>
      <c r="C2039" s="118">
        <v>1.472</v>
      </c>
    </row>
    <row r="2040" spans="1:3" ht="15" x14ac:dyDescent="0.25">
      <c r="A2040" s="117">
        <v>40885</v>
      </c>
      <c r="B2040" s="118">
        <v>1.7010000000000001</v>
      </c>
      <c r="C2040" s="118">
        <v>1.47</v>
      </c>
    </row>
    <row r="2041" spans="1:3" ht="15" x14ac:dyDescent="0.25">
      <c r="A2041" s="117">
        <v>40886</v>
      </c>
      <c r="B2041" s="118">
        <v>1.675</v>
      </c>
      <c r="C2041" s="118">
        <v>1.4370000000000001</v>
      </c>
    </row>
    <row r="2042" spans="1:3" ht="15" x14ac:dyDescent="0.25">
      <c r="A2042" s="117">
        <v>40889</v>
      </c>
      <c r="B2042" s="118">
        <v>1.675</v>
      </c>
      <c r="C2042" s="118">
        <v>1.43</v>
      </c>
    </row>
    <row r="2043" spans="1:3" ht="15" x14ac:dyDescent="0.25">
      <c r="A2043" s="117">
        <v>40890</v>
      </c>
      <c r="B2043" s="118">
        <v>1.673</v>
      </c>
      <c r="C2043" s="118">
        <v>1.4259999999999999</v>
      </c>
    </row>
    <row r="2044" spans="1:3" ht="15" x14ac:dyDescent="0.25">
      <c r="A2044" s="117">
        <v>40891</v>
      </c>
      <c r="B2044" s="118">
        <v>1.669</v>
      </c>
      <c r="C2044" s="118">
        <v>1.423</v>
      </c>
    </row>
    <row r="2045" spans="1:3" ht="15" x14ac:dyDescent="0.25">
      <c r="A2045" s="117">
        <v>40892</v>
      </c>
      <c r="B2045" s="118">
        <v>1.667</v>
      </c>
      <c r="C2045" s="118">
        <v>1.419</v>
      </c>
    </row>
    <row r="2046" spans="1:3" ht="15" x14ac:dyDescent="0.25">
      <c r="A2046" s="117">
        <v>40893</v>
      </c>
      <c r="B2046" s="118">
        <v>1.667</v>
      </c>
      <c r="C2046" s="118">
        <v>1.417</v>
      </c>
    </row>
    <row r="2047" spans="1:3" ht="15" x14ac:dyDescent="0.25">
      <c r="A2047" s="117">
        <v>40896</v>
      </c>
      <c r="B2047" s="118">
        <v>1.6679999999999999</v>
      </c>
      <c r="C2047" s="118">
        <v>1.4179999999999999</v>
      </c>
    </row>
    <row r="2048" spans="1:3" ht="15" x14ac:dyDescent="0.25">
      <c r="A2048" s="117">
        <v>40897</v>
      </c>
      <c r="B2048" s="118">
        <v>1.667</v>
      </c>
      <c r="C2048" s="118">
        <v>1.4179999999999999</v>
      </c>
    </row>
    <row r="2049" spans="1:3" ht="15" x14ac:dyDescent="0.25">
      <c r="A2049" s="117">
        <v>40898</v>
      </c>
      <c r="B2049" s="118">
        <v>1.6659999999999999</v>
      </c>
      <c r="C2049" s="118">
        <v>1.4159999999999999</v>
      </c>
    </row>
    <row r="2050" spans="1:3" ht="15" x14ac:dyDescent="0.25">
      <c r="A2050" s="117">
        <v>40899</v>
      </c>
      <c r="B2050" s="118">
        <v>1.6619999999999999</v>
      </c>
      <c r="C2050" s="118">
        <v>1.41</v>
      </c>
    </row>
    <row r="2051" spans="1:3" ht="15" x14ac:dyDescent="0.25">
      <c r="A2051" s="117">
        <v>40900</v>
      </c>
      <c r="B2051" s="118">
        <v>1.6579999999999999</v>
      </c>
      <c r="C2051" s="118">
        <v>1.4039999999999999</v>
      </c>
    </row>
    <row r="2052" spans="1:3" ht="15" x14ac:dyDescent="0.25">
      <c r="A2052" s="117">
        <v>40904</v>
      </c>
      <c r="B2052" s="118">
        <v>1.6479999999999999</v>
      </c>
      <c r="C2052" s="118">
        <v>1.3959999999999999</v>
      </c>
    </row>
    <row r="2053" spans="1:3" ht="15" x14ac:dyDescent="0.25">
      <c r="A2053" s="117">
        <v>40905</v>
      </c>
      <c r="B2053" s="118">
        <v>1.64</v>
      </c>
      <c r="C2053" s="118">
        <v>1.387</v>
      </c>
    </row>
    <row r="2054" spans="1:3" ht="15" x14ac:dyDescent="0.25">
      <c r="A2054" s="117">
        <v>40906</v>
      </c>
      <c r="B2054" s="118">
        <v>1.625</v>
      </c>
      <c r="C2054" s="118">
        <v>1.369</v>
      </c>
    </row>
    <row r="2055" spans="1:3" ht="15" x14ac:dyDescent="0.25">
      <c r="A2055" s="117">
        <v>40907</v>
      </c>
      <c r="B2055" s="118">
        <v>1.617</v>
      </c>
      <c r="C2055" s="118">
        <v>1.3560000000000001</v>
      </c>
    </row>
    <row r="2056" spans="1:3" ht="15" x14ac:dyDescent="0.25">
      <c r="A2056" s="117">
        <v>40910</v>
      </c>
      <c r="B2056" s="118">
        <v>1.6060000000000001</v>
      </c>
      <c r="C2056" s="118">
        <v>1.343</v>
      </c>
    </row>
    <row r="2057" spans="1:3" ht="15" x14ac:dyDescent="0.25">
      <c r="A2057" s="117">
        <v>40911</v>
      </c>
      <c r="B2057" s="118">
        <v>1.5980000000000001</v>
      </c>
      <c r="C2057" s="118">
        <v>1.333</v>
      </c>
    </row>
    <row r="2058" spans="1:3" ht="15" x14ac:dyDescent="0.25">
      <c r="A2058" s="117">
        <v>40912</v>
      </c>
      <c r="B2058" s="118">
        <v>1.5860000000000001</v>
      </c>
      <c r="C2058" s="118">
        <v>1.319</v>
      </c>
    </row>
    <row r="2059" spans="1:3" ht="15" x14ac:dyDescent="0.25">
      <c r="A2059" s="117">
        <v>40913</v>
      </c>
      <c r="B2059" s="118">
        <v>1.573</v>
      </c>
      <c r="C2059" s="118">
        <v>1.3029999999999999</v>
      </c>
    </row>
    <row r="2060" spans="1:3" ht="15" x14ac:dyDescent="0.25">
      <c r="A2060" s="117">
        <v>40914</v>
      </c>
      <c r="B2060" s="118">
        <v>1.56</v>
      </c>
      <c r="C2060" s="118">
        <v>1.288</v>
      </c>
    </row>
    <row r="2061" spans="1:3" ht="15" x14ac:dyDescent="0.25">
      <c r="A2061" s="117">
        <v>40917</v>
      </c>
      <c r="B2061" s="118">
        <v>1.5529999999999999</v>
      </c>
      <c r="C2061" s="118">
        <v>1.276</v>
      </c>
    </row>
    <row r="2062" spans="1:3" ht="15" x14ac:dyDescent="0.25">
      <c r="A2062" s="117">
        <v>40918</v>
      </c>
      <c r="B2062" s="118">
        <v>1.5449999999999999</v>
      </c>
      <c r="C2062" s="118">
        <v>1.2669999999999999</v>
      </c>
    </row>
    <row r="2063" spans="1:3" ht="15" x14ac:dyDescent="0.25">
      <c r="A2063" s="117">
        <v>40919</v>
      </c>
      <c r="B2063" s="118">
        <v>1.538</v>
      </c>
      <c r="C2063" s="118">
        <v>1.2569999999999999</v>
      </c>
    </row>
    <row r="2064" spans="1:3" ht="15" x14ac:dyDescent="0.25">
      <c r="A2064" s="117">
        <v>40920</v>
      </c>
      <c r="B2064" s="118">
        <v>1.5269999999999999</v>
      </c>
      <c r="C2064" s="118">
        <v>1.2450000000000001</v>
      </c>
    </row>
    <row r="2065" spans="1:3" ht="15" x14ac:dyDescent="0.25">
      <c r="A2065" s="117">
        <v>40921</v>
      </c>
      <c r="B2065" s="118">
        <v>1.514</v>
      </c>
      <c r="C2065" s="118">
        <v>1.2310000000000001</v>
      </c>
    </row>
    <row r="2066" spans="1:3" ht="15" x14ac:dyDescent="0.25">
      <c r="A2066" s="117">
        <v>40924</v>
      </c>
      <c r="B2066" s="118">
        <v>1.5009999999999999</v>
      </c>
      <c r="C2066" s="118">
        <v>1.222</v>
      </c>
    </row>
    <row r="2067" spans="1:3" ht="15" x14ac:dyDescent="0.25">
      <c r="A2067" s="117">
        <v>40925</v>
      </c>
      <c r="B2067" s="118">
        <v>1.494</v>
      </c>
      <c r="C2067" s="118">
        <v>1.2130000000000001</v>
      </c>
    </row>
    <row r="2068" spans="1:3" ht="15" x14ac:dyDescent="0.25">
      <c r="A2068" s="117">
        <v>40926</v>
      </c>
      <c r="B2068" s="118">
        <v>1.486</v>
      </c>
      <c r="C2068" s="118">
        <v>1.204</v>
      </c>
    </row>
    <row r="2069" spans="1:3" ht="15" x14ac:dyDescent="0.25">
      <c r="A2069" s="117">
        <v>40927</v>
      </c>
      <c r="B2069" s="118">
        <v>1.48</v>
      </c>
      <c r="C2069" s="118">
        <v>1.1950000000000001</v>
      </c>
    </row>
    <row r="2070" spans="1:3" ht="15" x14ac:dyDescent="0.25">
      <c r="A2070" s="117">
        <v>40928</v>
      </c>
      <c r="B2070" s="118">
        <v>1.4710000000000001</v>
      </c>
      <c r="C2070" s="118">
        <v>1.1819999999999999</v>
      </c>
    </row>
    <row r="2071" spans="1:3" ht="15" x14ac:dyDescent="0.25">
      <c r="A2071" s="117">
        <v>40931</v>
      </c>
      <c r="B2071" s="118">
        <v>1.46</v>
      </c>
      <c r="C2071" s="118">
        <v>1.1679999999999999</v>
      </c>
    </row>
    <row r="2072" spans="1:3" ht="15" x14ac:dyDescent="0.25">
      <c r="A2072" s="117">
        <v>40932</v>
      </c>
      <c r="B2072" s="118">
        <v>1.4510000000000001</v>
      </c>
      <c r="C2072" s="118">
        <v>1.1579999999999999</v>
      </c>
    </row>
    <row r="2073" spans="1:3" ht="15" x14ac:dyDescent="0.25">
      <c r="A2073" s="117">
        <v>40933</v>
      </c>
      <c r="B2073" s="118">
        <v>1.446</v>
      </c>
      <c r="C2073" s="118">
        <v>1.149</v>
      </c>
    </row>
    <row r="2074" spans="1:3" ht="15" x14ac:dyDescent="0.25">
      <c r="A2074" s="117">
        <v>40934</v>
      </c>
      <c r="B2074" s="118">
        <v>1.4390000000000001</v>
      </c>
      <c r="C2074" s="118">
        <v>1.1419999999999999</v>
      </c>
    </row>
    <row r="2075" spans="1:3" ht="15" x14ac:dyDescent="0.25">
      <c r="A2075" s="117">
        <v>40935</v>
      </c>
      <c r="B2075" s="118">
        <v>1.4330000000000001</v>
      </c>
      <c r="C2075" s="118">
        <v>1.1379999999999999</v>
      </c>
    </row>
    <row r="2076" spans="1:3" ht="15" x14ac:dyDescent="0.25">
      <c r="A2076" s="117">
        <v>40938</v>
      </c>
      <c r="B2076" s="118">
        <v>1.425</v>
      </c>
      <c r="C2076" s="118">
        <v>1.131</v>
      </c>
    </row>
    <row r="2077" spans="1:3" ht="15" x14ac:dyDescent="0.25">
      <c r="A2077" s="117">
        <v>40939</v>
      </c>
      <c r="B2077" s="118">
        <v>1.4179999999999999</v>
      </c>
      <c r="C2077" s="118">
        <v>1.125</v>
      </c>
    </row>
    <row r="2078" spans="1:3" ht="15" x14ac:dyDescent="0.25">
      <c r="A2078" s="117">
        <v>40940</v>
      </c>
      <c r="B2078" s="118">
        <v>1.409</v>
      </c>
      <c r="C2078" s="118">
        <v>1.115</v>
      </c>
    </row>
    <row r="2079" spans="1:3" ht="15" x14ac:dyDescent="0.25">
      <c r="A2079" s="117">
        <v>40941</v>
      </c>
      <c r="B2079" s="118">
        <v>1.401</v>
      </c>
      <c r="C2079" s="118">
        <v>1.1080000000000001</v>
      </c>
    </row>
    <row r="2080" spans="1:3" ht="15" x14ac:dyDescent="0.25">
      <c r="A2080" s="117">
        <v>40942</v>
      </c>
      <c r="B2080" s="118">
        <v>1.3959999999999999</v>
      </c>
      <c r="C2080" s="118">
        <v>1.1020000000000001</v>
      </c>
    </row>
    <row r="2081" spans="1:3" ht="15" x14ac:dyDescent="0.25">
      <c r="A2081" s="117">
        <v>40945</v>
      </c>
      <c r="B2081" s="118">
        <v>1.391</v>
      </c>
      <c r="C2081" s="118">
        <v>1.0940000000000001</v>
      </c>
    </row>
    <row r="2082" spans="1:3" ht="15" x14ac:dyDescent="0.25">
      <c r="A2082" s="117">
        <v>40946</v>
      </c>
      <c r="B2082" s="118">
        <v>1.385</v>
      </c>
      <c r="C2082" s="118">
        <v>1.0860000000000001</v>
      </c>
    </row>
    <row r="2083" spans="1:3" ht="15" x14ac:dyDescent="0.25">
      <c r="A2083" s="117">
        <v>40947</v>
      </c>
      <c r="B2083" s="118">
        <v>1.377</v>
      </c>
      <c r="C2083" s="118">
        <v>1.077</v>
      </c>
    </row>
    <row r="2084" spans="1:3" ht="15" x14ac:dyDescent="0.25">
      <c r="A2084" s="117">
        <v>40948</v>
      </c>
      <c r="B2084" s="118">
        <v>1.37</v>
      </c>
      <c r="C2084" s="118">
        <v>1.07</v>
      </c>
    </row>
    <row r="2085" spans="1:3" ht="15" x14ac:dyDescent="0.25">
      <c r="A2085" s="117">
        <v>40949</v>
      </c>
      <c r="B2085" s="118">
        <v>1.365</v>
      </c>
      <c r="C2085" s="118">
        <v>1.0629999999999999</v>
      </c>
    </row>
    <row r="2086" spans="1:3" ht="15" x14ac:dyDescent="0.25">
      <c r="A2086" s="117">
        <v>40952</v>
      </c>
      <c r="B2086" s="118">
        <v>1.359</v>
      </c>
      <c r="C2086" s="118">
        <v>1.0569999999999999</v>
      </c>
    </row>
    <row r="2087" spans="1:3" ht="15" x14ac:dyDescent="0.25">
      <c r="A2087" s="117">
        <v>40953</v>
      </c>
      <c r="B2087" s="118">
        <v>1.3520000000000001</v>
      </c>
      <c r="C2087" s="118">
        <v>1.0509999999999999</v>
      </c>
    </row>
    <row r="2088" spans="1:3" ht="15" x14ac:dyDescent="0.25">
      <c r="A2088" s="117">
        <v>40954</v>
      </c>
      <c r="B2088" s="118">
        <v>1.345</v>
      </c>
      <c r="C2088" s="118">
        <v>1.0449999999999999</v>
      </c>
    </row>
    <row r="2089" spans="1:3" ht="15" x14ac:dyDescent="0.25">
      <c r="A2089" s="117">
        <v>40955</v>
      </c>
      <c r="B2089" s="118">
        <v>1.339</v>
      </c>
      <c r="C2089" s="118">
        <v>1.0409999999999999</v>
      </c>
    </row>
    <row r="2090" spans="1:3" ht="15" x14ac:dyDescent="0.25">
      <c r="A2090" s="117">
        <v>40956</v>
      </c>
      <c r="B2090" s="118">
        <v>1.3340000000000001</v>
      </c>
      <c r="C2090" s="118">
        <v>1.036</v>
      </c>
    </row>
    <row r="2091" spans="1:3" ht="15" x14ac:dyDescent="0.25">
      <c r="A2091" s="117">
        <v>40959</v>
      </c>
      <c r="B2091" s="118">
        <v>1.3280000000000001</v>
      </c>
      <c r="C2091" s="118">
        <v>1.0309999999999999</v>
      </c>
    </row>
    <row r="2092" spans="1:3" ht="15" x14ac:dyDescent="0.25">
      <c r="A2092" s="117">
        <v>40960</v>
      </c>
      <c r="B2092" s="118">
        <v>1.321</v>
      </c>
      <c r="C2092" s="118">
        <v>1.026</v>
      </c>
    </row>
    <row r="2093" spans="1:3" ht="15" x14ac:dyDescent="0.25">
      <c r="A2093" s="117">
        <v>40961</v>
      </c>
      <c r="B2093" s="118">
        <v>1.3149999999999999</v>
      </c>
      <c r="C2093" s="118">
        <v>1.0209999999999999</v>
      </c>
    </row>
    <row r="2094" spans="1:3" ht="15" x14ac:dyDescent="0.25">
      <c r="A2094" s="117">
        <v>40962</v>
      </c>
      <c r="B2094" s="118">
        <v>1.3089999999999999</v>
      </c>
      <c r="C2094" s="118">
        <v>1.014</v>
      </c>
    </row>
    <row r="2095" spans="1:3" ht="15" x14ac:dyDescent="0.25">
      <c r="A2095" s="117">
        <v>40963</v>
      </c>
      <c r="B2095" s="118">
        <v>1.3009999999999999</v>
      </c>
      <c r="C2095" s="118">
        <v>1.006</v>
      </c>
    </row>
    <row r="2096" spans="1:3" ht="15" x14ac:dyDescent="0.25">
      <c r="A2096" s="117">
        <v>40966</v>
      </c>
      <c r="B2096" s="118">
        <v>1.292</v>
      </c>
      <c r="C2096" s="118">
        <v>0.997</v>
      </c>
    </row>
    <row r="2097" spans="1:3" ht="15" x14ac:dyDescent="0.25">
      <c r="A2097" s="117">
        <v>40967</v>
      </c>
      <c r="B2097" s="118">
        <v>1.2849999999999999</v>
      </c>
      <c r="C2097" s="118">
        <v>0.99099999999999999</v>
      </c>
    </row>
    <row r="2098" spans="1:3" ht="15" x14ac:dyDescent="0.25">
      <c r="A2098" s="117">
        <v>40968</v>
      </c>
      <c r="B2098" s="118">
        <v>1.2789999999999999</v>
      </c>
      <c r="C2098" s="118">
        <v>0.98299999999999998</v>
      </c>
    </row>
    <row r="2099" spans="1:3" ht="15" x14ac:dyDescent="0.25">
      <c r="A2099" s="117">
        <v>40969</v>
      </c>
      <c r="B2099" s="118">
        <v>1.2669999999999999</v>
      </c>
      <c r="C2099" s="118">
        <v>0.96699999999999997</v>
      </c>
    </row>
    <row r="2100" spans="1:3" ht="15" x14ac:dyDescent="0.25">
      <c r="A2100" s="117">
        <v>40970</v>
      </c>
      <c r="B2100" s="118">
        <v>1.254</v>
      </c>
      <c r="C2100" s="118">
        <v>0.94799999999999995</v>
      </c>
    </row>
    <row r="2101" spans="1:3" ht="15" x14ac:dyDescent="0.25">
      <c r="A2101" s="117">
        <v>40973</v>
      </c>
      <c r="B2101" s="118">
        <v>1.242</v>
      </c>
      <c r="C2101" s="118">
        <v>0.93400000000000005</v>
      </c>
    </row>
    <row r="2102" spans="1:3" ht="15" x14ac:dyDescent="0.25">
      <c r="A2102" s="117">
        <v>40974</v>
      </c>
      <c r="B2102" s="118">
        <v>1.2290000000000001</v>
      </c>
      <c r="C2102" s="118">
        <v>0.92</v>
      </c>
    </row>
    <row r="2103" spans="1:3" ht="15" x14ac:dyDescent="0.25">
      <c r="A2103" s="117">
        <v>40975</v>
      </c>
      <c r="B2103" s="118">
        <v>1.2210000000000001</v>
      </c>
      <c r="C2103" s="118">
        <v>0.91100000000000003</v>
      </c>
    </row>
    <row r="2104" spans="1:3" ht="15" x14ac:dyDescent="0.25">
      <c r="A2104" s="117">
        <v>40976</v>
      </c>
      <c r="B2104" s="118">
        <v>1.2130000000000001</v>
      </c>
      <c r="C2104" s="118">
        <v>0.90200000000000002</v>
      </c>
    </row>
    <row r="2105" spans="1:3" ht="15" x14ac:dyDescent="0.25">
      <c r="A2105" s="117">
        <v>40977</v>
      </c>
      <c r="B2105" s="118">
        <v>1.2030000000000001</v>
      </c>
      <c r="C2105" s="118">
        <v>0.89400000000000002</v>
      </c>
    </row>
    <row r="2106" spans="1:3" ht="15" x14ac:dyDescent="0.25">
      <c r="A2106" s="117">
        <v>40980</v>
      </c>
      <c r="B2106" s="118">
        <v>1.1930000000000001</v>
      </c>
      <c r="C2106" s="118">
        <v>0.88400000000000001</v>
      </c>
    </row>
    <row r="2107" spans="1:3" ht="15" x14ac:dyDescent="0.25">
      <c r="A2107" s="117">
        <v>40981</v>
      </c>
      <c r="B2107" s="118">
        <v>1.1830000000000001</v>
      </c>
      <c r="C2107" s="118">
        <v>0.876</v>
      </c>
    </row>
    <row r="2108" spans="1:3" ht="15" x14ac:dyDescent="0.25">
      <c r="A2108" s="117">
        <v>40982</v>
      </c>
      <c r="B2108" s="118">
        <v>1.177</v>
      </c>
      <c r="C2108" s="118">
        <v>0.871</v>
      </c>
    </row>
    <row r="2109" spans="1:3" ht="15" x14ac:dyDescent="0.25">
      <c r="A2109" s="117">
        <v>40983</v>
      </c>
      <c r="B2109" s="118">
        <v>1.1679999999999999</v>
      </c>
      <c r="C2109" s="118">
        <v>0.86199999999999999</v>
      </c>
    </row>
    <row r="2110" spans="1:3" ht="15" x14ac:dyDescent="0.25">
      <c r="A2110" s="117">
        <v>40984</v>
      </c>
      <c r="B2110" s="118">
        <v>1.1579999999999999</v>
      </c>
      <c r="C2110" s="118">
        <v>0.85299999999999998</v>
      </c>
    </row>
    <row r="2111" spans="1:3" ht="15" x14ac:dyDescent="0.25">
      <c r="A2111" s="117">
        <v>40987</v>
      </c>
      <c r="B2111" s="118">
        <v>1.1459999999999999</v>
      </c>
      <c r="C2111" s="118">
        <v>0.84199999999999997</v>
      </c>
    </row>
    <row r="2112" spans="1:3" ht="15" x14ac:dyDescent="0.25">
      <c r="A2112" s="117">
        <v>40988</v>
      </c>
      <c r="B2112" s="118">
        <v>1.1359999999999999</v>
      </c>
      <c r="C2112" s="118">
        <v>0.83199999999999996</v>
      </c>
    </row>
    <row r="2113" spans="1:3" ht="15" x14ac:dyDescent="0.25">
      <c r="A2113" s="117">
        <v>40989</v>
      </c>
      <c r="B2113" s="118">
        <v>1.127</v>
      </c>
      <c r="C2113" s="118">
        <v>0.82399999999999995</v>
      </c>
    </row>
    <row r="2114" spans="1:3" ht="15" x14ac:dyDescent="0.25">
      <c r="A2114" s="117">
        <v>40990</v>
      </c>
      <c r="B2114" s="118">
        <v>1.1200000000000001</v>
      </c>
      <c r="C2114" s="118">
        <v>0.81699999999999995</v>
      </c>
    </row>
    <row r="2115" spans="1:3" ht="15" x14ac:dyDescent="0.25">
      <c r="A2115" s="117">
        <v>40991</v>
      </c>
      <c r="B2115" s="118">
        <v>1.1120000000000001</v>
      </c>
      <c r="C2115" s="118">
        <v>0.80800000000000005</v>
      </c>
    </row>
    <row r="2116" spans="1:3" ht="15" x14ac:dyDescent="0.25">
      <c r="A2116" s="117">
        <v>40994</v>
      </c>
      <c r="B2116" s="118">
        <v>1.103</v>
      </c>
      <c r="C2116" s="118">
        <v>0.8</v>
      </c>
    </row>
    <row r="2117" spans="1:3" ht="15" x14ac:dyDescent="0.25">
      <c r="A2117" s="117">
        <v>40995</v>
      </c>
      <c r="B2117" s="118">
        <v>1.097</v>
      </c>
      <c r="C2117" s="118">
        <v>0.79400000000000004</v>
      </c>
    </row>
    <row r="2118" spans="1:3" ht="15" x14ac:dyDescent="0.25">
      <c r="A2118" s="117">
        <v>40996</v>
      </c>
      <c r="B2118" s="118">
        <v>1.0900000000000001</v>
      </c>
      <c r="C2118" s="118">
        <v>0.78700000000000003</v>
      </c>
    </row>
    <row r="2119" spans="1:3" ht="15" x14ac:dyDescent="0.25">
      <c r="A2119" s="117">
        <v>40997</v>
      </c>
      <c r="B2119" s="118">
        <v>1.0840000000000001</v>
      </c>
      <c r="C2119" s="118">
        <v>0.78300000000000003</v>
      </c>
    </row>
    <row r="2120" spans="1:3" ht="15" x14ac:dyDescent="0.25">
      <c r="A2120" s="117">
        <v>40998</v>
      </c>
      <c r="B2120" s="118">
        <v>1.0780000000000001</v>
      </c>
      <c r="C2120" s="118">
        <v>0.77700000000000002</v>
      </c>
    </row>
    <row r="2121" spans="1:3" ht="15" x14ac:dyDescent="0.25">
      <c r="A2121" s="117">
        <v>41001</v>
      </c>
      <c r="B2121" s="118">
        <v>1.0720000000000001</v>
      </c>
      <c r="C2121" s="118">
        <v>0.77100000000000002</v>
      </c>
    </row>
    <row r="2122" spans="1:3" ht="15" x14ac:dyDescent="0.25">
      <c r="A2122" s="117">
        <v>41002</v>
      </c>
      <c r="B2122" s="118">
        <v>1.07</v>
      </c>
      <c r="C2122" s="118">
        <v>0.77</v>
      </c>
    </row>
    <row r="2123" spans="1:3" ht="15" x14ac:dyDescent="0.25">
      <c r="A2123" s="117">
        <v>41003</v>
      </c>
      <c r="B2123" s="118">
        <v>1.0669999999999999</v>
      </c>
      <c r="C2123" s="118">
        <v>0.76800000000000002</v>
      </c>
    </row>
    <row r="2124" spans="1:3" ht="15" x14ac:dyDescent="0.25">
      <c r="A2124" s="117">
        <v>41004</v>
      </c>
      <c r="B2124" s="118">
        <v>1.0640000000000001</v>
      </c>
      <c r="C2124" s="118">
        <v>0.76600000000000001</v>
      </c>
    </row>
    <row r="2125" spans="1:3" ht="15" x14ac:dyDescent="0.25">
      <c r="A2125" s="117">
        <v>41009</v>
      </c>
      <c r="B2125" s="118">
        <v>1.0609999999999999</v>
      </c>
      <c r="C2125" s="118">
        <v>0.76400000000000001</v>
      </c>
    </row>
    <row r="2126" spans="1:3" ht="15" x14ac:dyDescent="0.25">
      <c r="A2126" s="117">
        <v>41010</v>
      </c>
      <c r="B2126" s="118">
        <v>1.0569999999999999</v>
      </c>
      <c r="C2126" s="118">
        <v>0.76</v>
      </c>
    </row>
    <row r="2127" spans="1:3" ht="15" x14ac:dyDescent="0.25">
      <c r="A2127" s="117">
        <v>41011</v>
      </c>
      <c r="B2127" s="118">
        <v>1.0529999999999999</v>
      </c>
      <c r="C2127" s="118">
        <v>0.75700000000000001</v>
      </c>
    </row>
    <row r="2128" spans="1:3" ht="15" x14ac:dyDescent="0.25">
      <c r="A2128" s="117">
        <v>41012</v>
      </c>
      <c r="B2128" s="118">
        <v>1.048</v>
      </c>
      <c r="C2128" s="118">
        <v>0.753</v>
      </c>
    </row>
    <row r="2129" spans="1:3" ht="15" x14ac:dyDescent="0.25">
      <c r="A2129" s="117">
        <v>41015</v>
      </c>
      <c r="B2129" s="118">
        <v>1.044</v>
      </c>
      <c r="C2129" s="118">
        <v>0.75</v>
      </c>
    </row>
    <row r="2130" spans="1:3" ht="15" x14ac:dyDescent="0.25">
      <c r="A2130" s="117">
        <v>41016</v>
      </c>
      <c r="B2130" s="118">
        <v>1.0409999999999999</v>
      </c>
      <c r="C2130" s="118">
        <v>0.746</v>
      </c>
    </row>
    <row r="2131" spans="1:3" ht="15" x14ac:dyDescent="0.25">
      <c r="A2131" s="117">
        <v>41017</v>
      </c>
      <c r="B2131" s="118">
        <v>1.038</v>
      </c>
      <c r="C2131" s="118">
        <v>0.74099999999999999</v>
      </c>
    </row>
    <row r="2132" spans="1:3" ht="15" x14ac:dyDescent="0.25">
      <c r="A2132" s="117">
        <v>41018</v>
      </c>
      <c r="B2132" s="118">
        <v>1.0329999999999999</v>
      </c>
      <c r="C2132" s="118">
        <v>0.73699999999999999</v>
      </c>
    </row>
    <row r="2133" spans="1:3" ht="15" x14ac:dyDescent="0.25">
      <c r="A2133" s="117">
        <v>41019</v>
      </c>
      <c r="B2133" s="118">
        <v>1.0289999999999999</v>
      </c>
      <c r="C2133" s="118">
        <v>0.73399999999999999</v>
      </c>
    </row>
    <row r="2134" spans="1:3" ht="15" x14ac:dyDescent="0.25">
      <c r="A2134" s="117">
        <v>41022</v>
      </c>
      <c r="B2134" s="118">
        <v>1.0269999999999999</v>
      </c>
      <c r="C2134" s="118">
        <v>0.73099999999999998</v>
      </c>
    </row>
    <row r="2135" spans="1:3" ht="15" x14ac:dyDescent="0.25">
      <c r="A2135" s="117">
        <v>41023</v>
      </c>
      <c r="B2135" s="118">
        <v>1.024</v>
      </c>
      <c r="C2135" s="118">
        <v>0.72699999999999998</v>
      </c>
    </row>
    <row r="2136" spans="1:3" ht="15" x14ac:dyDescent="0.25">
      <c r="A2136" s="117">
        <v>41024</v>
      </c>
      <c r="B2136" s="118">
        <v>1.018</v>
      </c>
      <c r="C2136" s="118">
        <v>0.72399999999999998</v>
      </c>
    </row>
    <row r="2137" spans="1:3" ht="15" x14ac:dyDescent="0.25">
      <c r="A2137" s="117">
        <v>41025</v>
      </c>
      <c r="B2137" s="118">
        <v>1.0129999999999999</v>
      </c>
      <c r="C2137" s="118">
        <v>0.72</v>
      </c>
    </row>
    <row r="2138" spans="1:3" ht="15" x14ac:dyDescent="0.25">
      <c r="A2138" s="117">
        <v>41026</v>
      </c>
      <c r="B2138" s="118">
        <v>1.0069999999999999</v>
      </c>
      <c r="C2138" s="118">
        <v>0.71499999999999997</v>
      </c>
    </row>
    <row r="2139" spans="1:3" ht="15" x14ac:dyDescent="0.25">
      <c r="A2139" s="117">
        <v>41029</v>
      </c>
      <c r="B2139" s="118">
        <v>0.998</v>
      </c>
      <c r="C2139" s="118">
        <v>0.70799999999999996</v>
      </c>
    </row>
    <row r="2140" spans="1:3" ht="15" x14ac:dyDescent="0.25">
      <c r="A2140" s="117">
        <v>41031</v>
      </c>
      <c r="B2140" s="118">
        <v>0.99199999999999999</v>
      </c>
      <c r="C2140" s="118">
        <v>0.70399999999999996</v>
      </c>
    </row>
    <row r="2141" spans="1:3" ht="15" x14ac:dyDescent="0.25">
      <c r="A2141" s="117">
        <v>41032</v>
      </c>
      <c r="B2141" s="118">
        <v>0.98799999999999999</v>
      </c>
      <c r="C2141" s="118">
        <v>0.7</v>
      </c>
    </row>
    <row r="2142" spans="1:3" ht="15" x14ac:dyDescent="0.25">
      <c r="A2142" s="117">
        <v>41033</v>
      </c>
      <c r="B2142" s="118">
        <v>0.98499999999999999</v>
      </c>
      <c r="C2142" s="118">
        <v>0.69699999999999995</v>
      </c>
    </row>
    <row r="2143" spans="1:3" ht="15" x14ac:dyDescent="0.25">
      <c r="A2143" s="117">
        <v>41036</v>
      </c>
      <c r="B2143" s="118">
        <v>0.98199999999999998</v>
      </c>
      <c r="C2143" s="118">
        <v>0.69299999999999995</v>
      </c>
    </row>
    <row r="2144" spans="1:3" ht="15" x14ac:dyDescent="0.25">
      <c r="A2144" s="117">
        <v>41037</v>
      </c>
      <c r="B2144" s="118">
        <v>0.98</v>
      </c>
      <c r="C2144" s="118">
        <v>0.69199999999999995</v>
      </c>
    </row>
    <row r="2145" spans="1:3" ht="15" x14ac:dyDescent="0.25">
      <c r="A2145" s="117">
        <v>41038</v>
      </c>
      <c r="B2145" s="118">
        <v>0.97799999999999998</v>
      </c>
      <c r="C2145" s="118">
        <v>0.69099999999999995</v>
      </c>
    </row>
    <row r="2146" spans="1:3" ht="15" x14ac:dyDescent="0.25">
      <c r="A2146" s="117">
        <v>41039</v>
      </c>
      <c r="B2146" s="118">
        <v>0.97699999999999998</v>
      </c>
      <c r="C2146" s="118">
        <v>0.69</v>
      </c>
    </row>
    <row r="2147" spans="1:3" ht="15" x14ac:dyDescent="0.25">
      <c r="A2147" s="117">
        <v>41040</v>
      </c>
      <c r="B2147" s="118">
        <v>0.97699999999999998</v>
      </c>
      <c r="C2147" s="118">
        <v>0.69</v>
      </c>
    </row>
    <row r="2148" spans="1:3" ht="15" x14ac:dyDescent="0.25">
      <c r="A2148" s="117">
        <v>41043</v>
      </c>
      <c r="B2148" s="118">
        <v>0.97799999999999998</v>
      </c>
      <c r="C2148" s="118">
        <v>0.68899999999999995</v>
      </c>
    </row>
    <row r="2149" spans="1:3" ht="15" x14ac:dyDescent="0.25">
      <c r="A2149" s="117">
        <v>41044</v>
      </c>
      <c r="B2149" s="118">
        <v>0.97499999999999998</v>
      </c>
      <c r="C2149" s="118">
        <v>0.68700000000000006</v>
      </c>
    </row>
    <row r="2150" spans="1:3" ht="15" x14ac:dyDescent="0.25">
      <c r="A2150" s="117">
        <v>41045</v>
      </c>
      <c r="B2150" s="118">
        <v>0.97399999999999998</v>
      </c>
      <c r="C2150" s="118">
        <v>0.68500000000000005</v>
      </c>
    </row>
    <row r="2151" spans="1:3" ht="15" x14ac:dyDescent="0.25">
      <c r="A2151" s="117">
        <v>41046</v>
      </c>
      <c r="B2151" s="118">
        <v>0.97499999999999998</v>
      </c>
      <c r="C2151" s="118">
        <v>0.68600000000000005</v>
      </c>
    </row>
    <row r="2152" spans="1:3" ht="15" x14ac:dyDescent="0.25">
      <c r="A2152" s="117">
        <v>41047</v>
      </c>
      <c r="B2152" s="118">
        <v>0.97199999999999998</v>
      </c>
      <c r="C2152" s="118">
        <v>0.68400000000000005</v>
      </c>
    </row>
    <row r="2153" spans="1:3" ht="15" x14ac:dyDescent="0.25">
      <c r="A2153" s="117">
        <v>41050</v>
      </c>
      <c r="B2153" s="118">
        <v>0.96899999999999997</v>
      </c>
      <c r="C2153" s="118">
        <v>0.68200000000000005</v>
      </c>
    </row>
    <row r="2154" spans="1:3" ht="15" x14ac:dyDescent="0.25">
      <c r="A2154" s="117">
        <v>41051</v>
      </c>
      <c r="B2154" s="118">
        <v>0.96599999999999997</v>
      </c>
      <c r="C2154" s="118">
        <v>0.68100000000000005</v>
      </c>
    </row>
    <row r="2155" spans="1:3" ht="15" x14ac:dyDescent="0.25">
      <c r="A2155" s="117">
        <v>41052</v>
      </c>
      <c r="B2155" s="118">
        <v>0.96399999999999997</v>
      </c>
      <c r="C2155" s="118">
        <v>0.68</v>
      </c>
    </row>
    <row r="2156" spans="1:3" ht="15" x14ac:dyDescent="0.25">
      <c r="A2156" s="117">
        <v>41053</v>
      </c>
      <c r="B2156" s="118">
        <v>0.96</v>
      </c>
      <c r="C2156" s="118">
        <v>0.67700000000000005</v>
      </c>
    </row>
    <row r="2157" spans="1:3" ht="15" x14ac:dyDescent="0.25">
      <c r="A2157" s="117">
        <v>41054</v>
      </c>
      <c r="B2157" s="118">
        <v>0.95599999999999996</v>
      </c>
      <c r="C2157" s="118">
        <v>0.67500000000000004</v>
      </c>
    </row>
    <row r="2158" spans="1:3" ht="15" x14ac:dyDescent="0.25">
      <c r="A2158" s="117">
        <v>41057</v>
      </c>
      <c r="B2158" s="118">
        <v>0.95399999999999996</v>
      </c>
      <c r="C2158" s="118">
        <v>0.67300000000000004</v>
      </c>
    </row>
    <row r="2159" spans="1:3" ht="15" x14ac:dyDescent="0.25">
      <c r="A2159" s="117">
        <v>41058</v>
      </c>
      <c r="B2159" s="118">
        <v>0.95099999999999996</v>
      </c>
      <c r="C2159" s="118">
        <v>0.67300000000000004</v>
      </c>
    </row>
    <row r="2160" spans="1:3" ht="15" x14ac:dyDescent="0.25">
      <c r="A2160" s="117">
        <v>41059</v>
      </c>
      <c r="B2160" s="118">
        <v>0.94899999999999995</v>
      </c>
      <c r="C2160" s="118">
        <v>0.67100000000000004</v>
      </c>
    </row>
    <row r="2161" spans="1:3" ht="15" x14ac:dyDescent="0.25">
      <c r="A2161" s="117">
        <v>41060</v>
      </c>
      <c r="B2161" s="118">
        <v>0.94599999999999995</v>
      </c>
      <c r="C2161" s="118">
        <v>0.66800000000000004</v>
      </c>
    </row>
    <row r="2162" spans="1:3" ht="15" x14ac:dyDescent="0.25">
      <c r="A2162" s="117">
        <v>41061</v>
      </c>
      <c r="B2162" s="118">
        <v>0.94299999999999995</v>
      </c>
      <c r="C2162" s="118">
        <v>0.66500000000000004</v>
      </c>
    </row>
    <row r="2163" spans="1:3" ht="15" x14ac:dyDescent="0.25">
      <c r="A2163" s="117">
        <v>41064</v>
      </c>
      <c r="B2163" s="118">
        <v>0.94099999999999995</v>
      </c>
      <c r="C2163" s="118">
        <v>0.66400000000000003</v>
      </c>
    </row>
    <row r="2164" spans="1:3" ht="15" x14ac:dyDescent="0.25">
      <c r="A2164" s="117">
        <v>41065</v>
      </c>
      <c r="B2164" s="118">
        <v>0.94</v>
      </c>
      <c r="C2164" s="118">
        <v>0.66300000000000003</v>
      </c>
    </row>
    <row r="2165" spans="1:3" ht="15" x14ac:dyDescent="0.25">
      <c r="A2165" s="117">
        <v>41066</v>
      </c>
      <c r="B2165" s="118">
        <v>0.93899999999999995</v>
      </c>
      <c r="C2165" s="118">
        <v>0.66300000000000003</v>
      </c>
    </row>
    <row r="2166" spans="1:3" ht="15" x14ac:dyDescent="0.25">
      <c r="A2166" s="117">
        <v>41067</v>
      </c>
      <c r="B2166" s="118">
        <v>0.94</v>
      </c>
      <c r="C2166" s="118">
        <v>0.66300000000000003</v>
      </c>
    </row>
    <row r="2167" spans="1:3" ht="15" x14ac:dyDescent="0.25">
      <c r="A2167" s="117">
        <v>41068</v>
      </c>
      <c r="B2167" s="118">
        <v>0.93899999999999995</v>
      </c>
      <c r="C2167" s="118">
        <v>0.66300000000000003</v>
      </c>
    </row>
    <row r="2168" spans="1:3" ht="15" x14ac:dyDescent="0.25">
      <c r="A2168" s="117">
        <v>41071</v>
      </c>
      <c r="B2168" s="118">
        <v>0.93700000000000006</v>
      </c>
      <c r="C2168" s="118">
        <v>0.66100000000000003</v>
      </c>
    </row>
    <row r="2169" spans="1:3" ht="15" x14ac:dyDescent="0.25">
      <c r="A2169" s="117">
        <v>41072</v>
      </c>
      <c r="B2169" s="118">
        <v>0.93700000000000006</v>
      </c>
      <c r="C2169" s="118">
        <v>0.66100000000000003</v>
      </c>
    </row>
    <row r="2170" spans="1:3" ht="15" x14ac:dyDescent="0.25">
      <c r="A2170" s="117">
        <v>41073</v>
      </c>
      <c r="B2170" s="118">
        <v>0.93899999999999995</v>
      </c>
      <c r="C2170" s="118">
        <v>0.66200000000000003</v>
      </c>
    </row>
    <row r="2171" spans="1:3" ht="15" x14ac:dyDescent="0.25">
      <c r="A2171" s="117">
        <v>41074</v>
      </c>
      <c r="B2171" s="118">
        <v>0.94099999999999995</v>
      </c>
      <c r="C2171" s="118">
        <v>0.66300000000000003</v>
      </c>
    </row>
    <row r="2172" spans="1:3" ht="15" x14ac:dyDescent="0.25">
      <c r="A2172" s="117">
        <v>41075</v>
      </c>
      <c r="B2172" s="118">
        <v>0.93899999999999995</v>
      </c>
      <c r="C2172" s="118">
        <v>0.66200000000000003</v>
      </c>
    </row>
    <row r="2173" spans="1:3" ht="15" x14ac:dyDescent="0.25">
      <c r="A2173" s="117">
        <v>41078</v>
      </c>
      <c r="B2173" s="118">
        <v>0.93400000000000005</v>
      </c>
      <c r="C2173" s="118">
        <v>0.65900000000000003</v>
      </c>
    </row>
    <row r="2174" spans="1:3" ht="15" x14ac:dyDescent="0.25">
      <c r="A2174" s="117">
        <v>41079</v>
      </c>
      <c r="B2174" s="118">
        <v>0.93</v>
      </c>
      <c r="C2174" s="118">
        <v>0.65700000000000003</v>
      </c>
    </row>
    <row r="2175" spans="1:3" ht="15" x14ac:dyDescent="0.25">
      <c r="A2175" s="117">
        <v>41080</v>
      </c>
      <c r="B2175" s="118">
        <v>0.93</v>
      </c>
      <c r="C2175" s="118">
        <v>0.65700000000000003</v>
      </c>
    </row>
    <row r="2176" spans="1:3" ht="15" x14ac:dyDescent="0.25">
      <c r="A2176" s="117">
        <v>41081</v>
      </c>
      <c r="B2176" s="118">
        <v>0.92900000000000005</v>
      </c>
      <c r="C2176" s="118">
        <v>0.65500000000000003</v>
      </c>
    </row>
    <row r="2177" spans="1:3" ht="15" x14ac:dyDescent="0.25">
      <c r="A2177" s="117">
        <v>41082</v>
      </c>
      <c r="B2177" s="118">
        <v>0.92800000000000005</v>
      </c>
      <c r="C2177" s="118">
        <v>0.65400000000000003</v>
      </c>
    </row>
    <row r="2178" spans="1:3" ht="15" x14ac:dyDescent="0.25">
      <c r="A2178" s="117">
        <v>41085</v>
      </c>
      <c r="B2178" s="118">
        <v>0.92600000000000005</v>
      </c>
      <c r="C2178" s="118">
        <v>0.65300000000000002</v>
      </c>
    </row>
    <row r="2179" spans="1:3" ht="15" x14ac:dyDescent="0.25">
      <c r="A2179" s="117">
        <v>41086</v>
      </c>
      <c r="B2179" s="118">
        <v>0.92800000000000005</v>
      </c>
      <c r="C2179" s="118">
        <v>0.65300000000000002</v>
      </c>
    </row>
    <row r="2180" spans="1:3" ht="15" x14ac:dyDescent="0.25">
      <c r="A2180" s="117">
        <v>41087</v>
      </c>
      <c r="B2180" s="118">
        <v>0.92600000000000005</v>
      </c>
      <c r="C2180" s="118">
        <v>0.65200000000000002</v>
      </c>
    </row>
    <row r="2181" spans="1:3" ht="15" x14ac:dyDescent="0.25">
      <c r="A2181" s="117">
        <v>41088</v>
      </c>
      <c r="B2181" s="118">
        <v>0.92900000000000005</v>
      </c>
      <c r="C2181" s="118">
        <v>0.65300000000000002</v>
      </c>
    </row>
    <row r="2182" spans="1:3" ht="15" x14ac:dyDescent="0.25">
      <c r="A2182" s="117">
        <v>41089</v>
      </c>
      <c r="B2182" s="118">
        <v>0.93</v>
      </c>
      <c r="C2182" s="118">
        <v>0.65300000000000002</v>
      </c>
    </row>
    <row r="2183" spans="1:3" ht="15" x14ac:dyDescent="0.25">
      <c r="A2183" s="117">
        <v>41092</v>
      </c>
      <c r="B2183" s="118">
        <v>0.92800000000000005</v>
      </c>
      <c r="C2183" s="118">
        <v>0.65200000000000002</v>
      </c>
    </row>
    <row r="2184" spans="1:3" ht="15" x14ac:dyDescent="0.25">
      <c r="A2184" s="117">
        <v>41093</v>
      </c>
      <c r="B2184" s="118">
        <v>0.92600000000000005</v>
      </c>
      <c r="C2184" s="118">
        <v>0.65</v>
      </c>
    </row>
    <row r="2185" spans="1:3" ht="15" x14ac:dyDescent="0.25">
      <c r="A2185" s="117">
        <v>41094</v>
      </c>
      <c r="B2185" s="118">
        <v>0.92300000000000004</v>
      </c>
      <c r="C2185" s="118">
        <v>0.64500000000000002</v>
      </c>
    </row>
    <row r="2186" spans="1:3" ht="15" x14ac:dyDescent="0.25">
      <c r="A2186" s="117">
        <v>41095</v>
      </c>
      <c r="B2186" s="118">
        <v>0.92</v>
      </c>
      <c r="C2186" s="118">
        <v>0.64100000000000001</v>
      </c>
    </row>
    <row r="2187" spans="1:3" ht="15" x14ac:dyDescent="0.25">
      <c r="A2187" s="117">
        <v>41096</v>
      </c>
      <c r="B2187" s="118">
        <v>0.83099999999999996</v>
      </c>
      <c r="C2187" s="118">
        <v>0.54900000000000004</v>
      </c>
    </row>
    <row r="2188" spans="1:3" ht="15" x14ac:dyDescent="0.25">
      <c r="A2188" s="117">
        <v>41099</v>
      </c>
      <c r="B2188" s="118">
        <v>0.81699999999999995</v>
      </c>
      <c r="C2188" s="118">
        <v>0.53100000000000003</v>
      </c>
    </row>
    <row r="2189" spans="1:3" ht="15" x14ac:dyDescent="0.25">
      <c r="A2189" s="117">
        <v>41100</v>
      </c>
      <c r="B2189" s="118">
        <v>0.80500000000000005</v>
      </c>
      <c r="C2189" s="118">
        <v>0.52100000000000002</v>
      </c>
    </row>
    <row r="2190" spans="1:3" ht="15" x14ac:dyDescent="0.25">
      <c r="A2190" s="117">
        <v>41101</v>
      </c>
      <c r="B2190" s="118">
        <v>0.79500000000000004</v>
      </c>
      <c r="C2190" s="118">
        <v>0.51200000000000001</v>
      </c>
    </row>
    <row r="2191" spans="1:3" ht="15" x14ac:dyDescent="0.25">
      <c r="A2191" s="117">
        <v>41102</v>
      </c>
      <c r="B2191" s="118">
        <v>0.77900000000000003</v>
      </c>
      <c r="C2191" s="118">
        <v>0.497</v>
      </c>
    </row>
    <row r="2192" spans="1:3" ht="15" x14ac:dyDescent="0.25">
      <c r="A2192" s="117">
        <v>41103</v>
      </c>
      <c r="B2192" s="118">
        <v>0.76700000000000002</v>
      </c>
      <c r="C2192" s="118">
        <v>0.48599999999999999</v>
      </c>
    </row>
    <row r="2193" spans="1:3" ht="15" x14ac:dyDescent="0.25">
      <c r="A2193" s="117">
        <v>41106</v>
      </c>
      <c r="B2193" s="118">
        <v>0.76</v>
      </c>
      <c r="C2193" s="118">
        <v>0.47699999999999998</v>
      </c>
    </row>
    <row r="2194" spans="1:3" ht="15" x14ac:dyDescent="0.25">
      <c r="A2194" s="117">
        <v>41107</v>
      </c>
      <c r="B2194" s="118">
        <v>0.754</v>
      </c>
      <c r="C2194" s="118">
        <v>0.47</v>
      </c>
    </row>
    <row r="2195" spans="1:3" ht="15" x14ac:dyDescent="0.25">
      <c r="A2195" s="117">
        <v>41108</v>
      </c>
      <c r="B2195" s="118">
        <v>0.748</v>
      </c>
      <c r="C2195" s="118">
        <v>0.46400000000000002</v>
      </c>
    </row>
    <row r="2196" spans="1:3" ht="15" x14ac:dyDescent="0.25">
      <c r="A2196" s="117">
        <v>41109</v>
      </c>
      <c r="B2196" s="118">
        <v>0.74299999999999999</v>
      </c>
      <c r="C2196" s="118">
        <v>0.45800000000000002</v>
      </c>
    </row>
    <row r="2197" spans="1:3" ht="15" x14ac:dyDescent="0.25">
      <c r="A2197" s="117">
        <v>41110</v>
      </c>
      <c r="B2197" s="118">
        <v>0.73499999999999999</v>
      </c>
      <c r="C2197" s="118">
        <v>0.45100000000000001</v>
      </c>
    </row>
    <row r="2198" spans="1:3" ht="15" x14ac:dyDescent="0.25">
      <c r="A2198" s="117">
        <v>41113</v>
      </c>
      <c r="B2198" s="118">
        <v>0.72599999999999998</v>
      </c>
      <c r="C2198" s="118">
        <v>0.442</v>
      </c>
    </row>
    <row r="2199" spans="1:3" ht="15" x14ac:dyDescent="0.25">
      <c r="A2199" s="117">
        <v>41114</v>
      </c>
      <c r="B2199" s="118">
        <v>0.72099999999999997</v>
      </c>
      <c r="C2199" s="118">
        <v>0.435</v>
      </c>
    </row>
    <row r="2200" spans="1:3" ht="15" x14ac:dyDescent="0.25">
      <c r="A2200" s="117">
        <v>41115</v>
      </c>
      <c r="B2200" s="118">
        <v>0.71199999999999997</v>
      </c>
      <c r="C2200" s="118">
        <v>0.42699999999999999</v>
      </c>
    </row>
    <row r="2201" spans="1:3" ht="15" x14ac:dyDescent="0.25">
      <c r="A2201" s="117">
        <v>41116</v>
      </c>
      <c r="B2201" s="118">
        <v>0.70799999999999996</v>
      </c>
      <c r="C2201" s="118">
        <v>0.42199999999999999</v>
      </c>
    </row>
    <row r="2202" spans="1:3" ht="15" x14ac:dyDescent="0.25">
      <c r="A2202" s="117">
        <v>41117</v>
      </c>
      <c r="B2202" s="118">
        <v>0.69799999999999995</v>
      </c>
      <c r="C2202" s="118">
        <v>0.41499999999999998</v>
      </c>
    </row>
    <row r="2203" spans="1:3" ht="15" x14ac:dyDescent="0.25">
      <c r="A2203" s="117">
        <v>41120</v>
      </c>
      <c r="B2203" s="118">
        <v>0.68</v>
      </c>
      <c r="C2203" s="118">
        <v>0.40100000000000002</v>
      </c>
    </row>
    <row r="2204" spans="1:3" ht="15" x14ac:dyDescent="0.25">
      <c r="A2204" s="117">
        <v>41121</v>
      </c>
      <c r="B2204" s="118">
        <v>0.67100000000000004</v>
      </c>
      <c r="C2204" s="118">
        <v>0.38900000000000001</v>
      </c>
    </row>
    <row r="2205" spans="1:3" ht="15" x14ac:dyDescent="0.25">
      <c r="A2205" s="117">
        <v>41122</v>
      </c>
      <c r="B2205" s="118">
        <v>0.66400000000000003</v>
      </c>
      <c r="C2205" s="118">
        <v>0.38100000000000001</v>
      </c>
    </row>
    <row r="2206" spans="1:3" ht="15" x14ac:dyDescent="0.25">
      <c r="A2206" s="117">
        <v>41123</v>
      </c>
      <c r="B2206" s="118">
        <v>0.65700000000000003</v>
      </c>
      <c r="C2206" s="118">
        <v>0.375</v>
      </c>
    </row>
    <row r="2207" spans="1:3" ht="15" x14ac:dyDescent="0.25">
      <c r="A2207" s="117">
        <v>41124</v>
      </c>
      <c r="B2207" s="118">
        <v>0.65900000000000003</v>
      </c>
      <c r="C2207" s="118">
        <v>0.375</v>
      </c>
    </row>
    <row r="2208" spans="1:3" ht="15" x14ac:dyDescent="0.25">
      <c r="A2208" s="117">
        <v>41127</v>
      </c>
      <c r="B2208" s="118">
        <v>0.65800000000000003</v>
      </c>
      <c r="C2208" s="118">
        <v>0.374</v>
      </c>
    </row>
    <row r="2209" spans="1:3" ht="15" x14ac:dyDescent="0.25">
      <c r="A2209" s="117">
        <v>41128</v>
      </c>
      <c r="B2209" s="118">
        <v>0.65300000000000002</v>
      </c>
      <c r="C2209" s="118">
        <v>0.37</v>
      </c>
    </row>
    <row r="2210" spans="1:3" ht="15" x14ac:dyDescent="0.25">
      <c r="A2210" s="117">
        <v>41129</v>
      </c>
      <c r="B2210" s="118">
        <v>0.64800000000000002</v>
      </c>
      <c r="C2210" s="118">
        <v>0.36599999999999999</v>
      </c>
    </row>
    <row r="2211" spans="1:3" ht="15" x14ac:dyDescent="0.25">
      <c r="A2211" s="117">
        <v>41130</v>
      </c>
      <c r="B2211" s="118">
        <v>0.64</v>
      </c>
      <c r="C2211" s="118">
        <v>0.36</v>
      </c>
    </row>
    <row r="2212" spans="1:3" ht="15" x14ac:dyDescent="0.25">
      <c r="A2212" s="117">
        <v>41131</v>
      </c>
      <c r="B2212" s="118">
        <v>0.63100000000000001</v>
      </c>
      <c r="C2212" s="118">
        <v>0.35299999999999998</v>
      </c>
    </row>
    <row r="2213" spans="1:3" ht="15" x14ac:dyDescent="0.25">
      <c r="A2213" s="117">
        <v>41134</v>
      </c>
      <c r="B2213" s="118">
        <v>0.625</v>
      </c>
      <c r="C2213" s="118">
        <v>0.34899999999999998</v>
      </c>
    </row>
    <row r="2214" spans="1:3" ht="15" x14ac:dyDescent="0.25">
      <c r="A2214" s="117">
        <v>41135</v>
      </c>
      <c r="B2214" s="118">
        <v>0.62</v>
      </c>
      <c r="C2214" s="118">
        <v>0.34499999999999997</v>
      </c>
    </row>
    <row r="2215" spans="1:3" ht="15" x14ac:dyDescent="0.25">
      <c r="A2215" s="117">
        <v>41136</v>
      </c>
      <c r="B2215" s="118">
        <v>0.61499999999999999</v>
      </c>
      <c r="C2215" s="118">
        <v>0.34100000000000003</v>
      </c>
    </row>
    <row r="2216" spans="1:3" ht="15" x14ac:dyDescent="0.25">
      <c r="A2216" s="117">
        <v>41137</v>
      </c>
      <c r="B2216" s="118">
        <v>0.61299999999999999</v>
      </c>
      <c r="C2216" s="118">
        <v>0.33900000000000002</v>
      </c>
    </row>
    <row r="2217" spans="1:3" ht="15" x14ac:dyDescent="0.25">
      <c r="A2217" s="117">
        <v>41138</v>
      </c>
      <c r="B2217" s="118">
        <v>0.60699999999999998</v>
      </c>
      <c r="C2217" s="118">
        <v>0.33400000000000002</v>
      </c>
    </row>
    <row r="2218" spans="1:3" ht="15" x14ac:dyDescent="0.25">
      <c r="A2218" s="117">
        <v>41141</v>
      </c>
      <c r="B2218" s="118">
        <v>0.6</v>
      </c>
      <c r="C2218" s="118">
        <v>0.32500000000000001</v>
      </c>
    </row>
    <row r="2219" spans="1:3" ht="15" x14ac:dyDescent="0.25">
      <c r="A2219" s="117">
        <v>41142</v>
      </c>
      <c r="B2219" s="118">
        <v>0.59099999999999997</v>
      </c>
      <c r="C2219" s="118">
        <v>0.318</v>
      </c>
    </row>
    <row r="2220" spans="1:3" ht="15" x14ac:dyDescent="0.25">
      <c r="A2220" s="117">
        <v>41143</v>
      </c>
      <c r="B2220" s="118">
        <v>0.58199999999999996</v>
      </c>
      <c r="C2220" s="118">
        <v>0.31</v>
      </c>
    </row>
    <row r="2221" spans="1:3" ht="15" x14ac:dyDescent="0.25">
      <c r="A2221" s="117">
        <v>41144</v>
      </c>
      <c r="B2221" s="118">
        <v>0.57199999999999995</v>
      </c>
      <c r="C2221" s="118">
        <v>0.30299999999999999</v>
      </c>
    </row>
    <row r="2222" spans="1:3" ht="15" x14ac:dyDescent="0.25">
      <c r="A2222" s="117">
        <v>41145</v>
      </c>
      <c r="B2222" s="118">
        <v>0.56399999999999995</v>
      </c>
      <c r="C2222" s="118">
        <v>0.29499999999999998</v>
      </c>
    </row>
    <row r="2223" spans="1:3" ht="15" x14ac:dyDescent="0.25">
      <c r="A2223" s="117">
        <v>41148</v>
      </c>
      <c r="B2223" s="118">
        <v>0.55800000000000005</v>
      </c>
      <c r="C2223" s="118">
        <v>0.29299999999999998</v>
      </c>
    </row>
    <row r="2224" spans="1:3" ht="15" x14ac:dyDescent="0.25">
      <c r="A2224" s="117">
        <v>41149</v>
      </c>
      <c r="B2224" s="118">
        <v>0.55300000000000005</v>
      </c>
      <c r="C2224" s="118">
        <v>0.28999999999999998</v>
      </c>
    </row>
    <row r="2225" spans="1:3" ht="15" x14ac:dyDescent="0.25">
      <c r="A2225" s="117">
        <v>41150</v>
      </c>
      <c r="B2225" s="118">
        <v>0.54900000000000004</v>
      </c>
      <c r="C2225" s="118">
        <v>0.28799999999999998</v>
      </c>
    </row>
    <row r="2226" spans="1:3" ht="15" x14ac:dyDescent="0.25">
      <c r="A2226" s="117">
        <v>41151</v>
      </c>
      <c r="B2226" s="118">
        <v>0.54400000000000004</v>
      </c>
      <c r="C2226" s="118">
        <v>0.28299999999999997</v>
      </c>
    </row>
    <row r="2227" spans="1:3" ht="15" x14ac:dyDescent="0.25">
      <c r="A2227" s="117">
        <v>41152</v>
      </c>
      <c r="B2227" s="118">
        <v>0.53700000000000003</v>
      </c>
      <c r="C2227" s="118">
        <v>0.27800000000000002</v>
      </c>
    </row>
    <row r="2228" spans="1:3" ht="15" x14ac:dyDescent="0.25">
      <c r="A2228" s="117">
        <v>41155</v>
      </c>
      <c r="B2228" s="118">
        <v>0.53300000000000003</v>
      </c>
      <c r="C2228" s="118">
        <v>0.27600000000000002</v>
      </c>
    </row>
    <row r="2229" spans="1:3" ht="15" x14ac:dyDescent="0.25">
      <c r="A2229" s="117">
        <v>41156</v>
      </c>
      <c r="B2229" s="118">
        <v>0.52800000000000002</v>
      </c>
      <c r="C2229" s="118">
        <v>0.27300000000000002</v>
      </c>
    </row>
    <row r="2230" spans="1:3" ht="15" x14ac:dyDescent="0.25">
      <c r="A2230" s="117">
        <v>41157</v>
      </c>
      <c r="B2230" s="118">
        <v>0.52100000000000002</v>
      </c>
      <c r="C2230" s="118">
        <v>0.26900000000000002</v>
      </c>
    </row>
    <row r="2231" spans="1:3" ht="15" x14ac:dyDescent="0.25">
      <c r="A2231" s="117">
        <v>41158</v>
      </c>
      <c r="B2231" s="118">
        <v>0.51800000000000002</v>
      </c>
      <c r="C2231" s="118">
        <v>0.26600000000000001</v>
      </c>
    </row>
    <row r="2232" spans="1:3" ht="15" x14ac:dyDescent="0.25">
      <c r="A2232" s="117">
        <v>41159</v>
      </c>
      <c r="B2232" s="118">
        <v>0.51500000000000001</v>
      </c>
      <c r="C2232" s="118">
        <v>0.26500000000000001</v>
      </c>
    </row>
    <row r="2233" spans="1:3" ht="15" x14ac:dyDescent="0.25">
      <c r="A2233" s="117">
        <v>41162</v>
      </c>
      <c r="B2233" s="118">
        <v>0.50900000000000001</v>
      </c>
      <c r="C2233" s="118">
        <v>0.26100000000000001</v>
      </c>
    </row>
    <row r="2234" spans="1:3" ht="15" x14ac:dyDescent="0.25">
      <c r="A2234" s="117">
        <v>41163</v>
      </c>
      <c r="B2234" s="118">
        <v>0.501</v>
      </c>
      <c r="C2234" s="118">
        <v>0.25800000000000001</v>
      </c>
    </row>
    <row r="2235" spans="1:3" ht="15" x14ac:dyDescent="0.25">
      <c r="A2235" s="117">
        <v>41164</v>
      </c>
      <c r="B2235" s="118">
        <v>0.496</v>
      </c>
      <c r="C2235" s="118">
        <v>0.255</v>
      </c>
    </row>
    <row r="2236" spans="1:3" ht="15" x14ac:dyDescent="0.25">
      <c r="A2236" s="117">
        <v>41165</v>
      </c>
      <c r="B2236" s="118">
        <v>0.49299999999999999</v>
      </c>
      <c r="C2236" s="118">
        <v>0.252</v>
      </c>
    </row>
    <row r="2237" spans="1:3" ht="15" x14ac:dyDescent="0.25">
      <c r="A2237" s="117">
        <v>41166</v>
      </c>
      <c r="B2237" s="118">
        <v>0.48699999999999999</v>
      </c>
      <c r="C2237" s="118">
        <v>0.25</v>
      </c>
    </row>
    <row r="2238" spans="1:3" ht="15" x14ac:dyDescent="0.25">
      <c r="A2238" s="117">
        <v>41169</v>
      </c>
      <c r="B2238" s="118">
        <v>0.48199999999999998</v>
      </c>
      <c r="C2238" s="118">
        <v>0.248</v>
      </c>
    </row>
    <row r="2239" spans="1:3" ht="15" x14ac:dyDescent="0.25">
      <c r="A2239" s="117">
        <v>41170</v>
      </c>
      <c r="B2239" s="118">
        <v>0.47599999999999998</v>
      </c>
      <c r="C2239" s="118">
        <v>0.24399999999999999</v>
      </c>
    </row>
    <row r="2240" spans="1:3" ht="15" x14ac:dyDescent="0.25">
      <c r="A2240" s="117">
        <v>41171</v>
      </c>
      <c r="B2240" s="118">
        <v>0.47199999999999998</v>
      </c>
      <c r="C2240" s="118">
        <v>0.23799999999999999</v>
      </c>
    </row>
    <row r="2241" spans="1:3" ht="15" x14ac:dyDescent="0.25">
      <c r="A2241" s="117">
        <v>41172</v>
      </c>
      <c r="B2241" s="118">
        <v>0.46500000000000002</v>
      </c>
      <c r="C2241" s="118">
        <v>0.23300000000000001</v>
      </c>
    </row>
    <row r="2242" spans="1:3" ht="15" x14ac:dyDescent="0.25">
      <c r="A2242" s="117">
        <v>41173</v>
      </c>
      <c r="B2242" s="118">
        <v>0.45700000000000002</v>
      </c>
      <c r="C2242" s="118">
        <v>0.22800000000000001</v>
      </c>
    </row>
    <row r="2243" spans="1:3" ht="15" x14ac:dyDescent="0.25">
      <c r="A2243" s="117">
        <v>41176</v>
      </c>
      <c r="B2243" s="118">
        <v>0.45200000000000001</v>
      </c>
      <c r="C2243" s="118">
        <v>0.22500000000000001</v>
      </c>
    </row>
    <row r="2244" spans="1:3" ht="15" x14ac:dyDescent="0.25">
      <c r="A2244" s="117">
        <v>41177</v>
      </c>
      <c r="B2244" s="118">
        <v>0.44800000000000001</v>
      </c>
      <c r="C2244" s="118">
        <v>0.222</v>
      </c>
    </row>
    <row r="2245" spans="1:3" ht="15" x14ac:dyDescent="0.25">
      <c r="A2245" s="117">
        <v>41178</v>
      </c>
      <c r="B2245" s="118">
        <v>0.44600000000000001</v>
      </c>
      <c r="C2245" s="118">
        <v>0.222</v>
      </c>
    </row>
    <row r="2246" spans="1:3" ht="15" x14ac:dyDescent="0.25">
      <c r="A2246" s="117">
        <v>41179</v>
      </c>
      <c r="B2246" s="118">
        <v>0.442</v>
      </c>
      <c r="C2246" s="118">
        <v>0.221</v>
      </c>
    </row>
    <row r="2247" spans="1:3" ht="15" x14ac:dyDescent="0.25">
      <c r="A2247" s="117">
        <v>41180</v>
      </c>
      <c r="B2247" s="118">
        <v>0.437</v>
      </c>
      <c r="C2247" s="118">
        <v>0.22</v>
      </c>
    </row>
    <row r="2248" spans="1:3" ht="15" x14ac:dyDescent="0.25">
      <c r="A2248" s="117">
        <v>41183</v>
      </c>
      <c r="B2248" s="118">
        <v>0.438</v>
      </c>
      <c r="C2248" s="118">
        <v>0.223</v>
      </c>
    </row>
    <row r="2249" spans="1:3" ht="15" x14ac:dyDescent="0.25">
      <c r="A2249" s="117">
        <v>41184</v>
      </c>
      <c r="B2249" s="118">
        <v>0.435</v>
      </c>
      <c r="C2249" s="118">
        <v>0.22</v>
      </c>
    </row>
    <row r="2250" spans="1:3" ht="15" x14ac:dyDescent="0.25">
      <c r="A2250" s="117">
        <v>41185</v>
      </c>
      <c r="B2250" s="118">
        <v>0.432</v>
      </c>
      <c r="C2250" s="118">
        <v>0.218</v>
      </c>
    </row>
    <row r="2251" spans="1:3" ht="15" x14ac:dyDescent="0.25">
      <c r="A2251" s="117">
        <v>41186</v>
      </c>
      <c r="B2251" s="118">
        <v>0.42899999999999999</v>
      </c>
      <c r="C2251" s="118">
        <v>0.216</v>
      </c>
    </row>
    <row r="2252" spans="1:3" ht="15" x14ac:dyDescent="0.25">
      <c r="A2252" s="117">
        <v>41187</v>
      </c>
      <c r="B2252" s="118">
        <v>0.42499999999999999</v>
      </c>
      <c r="C2252" s="118">
        <v>0.215</v>
      </c>
    </row>
    <row r="2253" spans="1:3" ht="15" x14ac:dyDescent="0.25">
      <c r="A2253" s="117">
        <v>41190</v>
      </c>
      <c r="B2253" s="118">
        <v>0.42299999999999999</v>
      </c>
      <c r="C2253" s="118">
        <v>0.214</v>
      </c>
    </row>
    <row r="2254" spans="1:3" ht="15" x14ac:dyDescent="0.25">
      <c r="A2254" s="117">
        <v>41191</v>
      </c>
      <c r="B2254" s="118">
        <v>0.42099999999999999</v>
      </c>
      <c r="C2254" s="118">
        <v>0.21199999999999999</v>
      </c>
    </row>
    <row r="2255" spans="1:3" ht="15" x14ac:dyDescent="0.25">
      <c r="A2255" s="117">
        <v>41192</v>
      </c>
      <c r="B2255" s="118">
        <v>0.41699999999999998</v>
      </c>
      <c r="C2255" s="118">
        <v>0.21099999999999999</v>
      </c>
    </row>
    <row r="2256" spans="1:3" ht="15" x14ac:dyDescent="0.25">
      <c r="A2256" s="117">
        <v>41193</v>
      </c>
      <c r="B2256" s="118">
        <v>0.41599999999999998</v>
      </c>
      <c r="C2256" s="118">
        <v>0.21</v>
      </c>
    </row>
    <row r="2257" spans="1:3" ht="15" x14ac:dyDescent="0.25">
      <c r="A2257" s="117">
        <v>41194</v>
      </c>
      <c r="B2257" s="118">
        <v>0.41499999999999998</v>
      </c>
      <c r="C2257" s="118">
        <v>0.21</v>
      </c>
    </row>
    <row r="2258" spans="1:3" ht="15" x14ac:dyDescent="0.25">
      <c r="A2258" s="117">
        <v>41197</v>
      </c>
      <c r="B2258" s="118">
        <v>0.41399999999999998</v>
      </c>
      <c r="C2258" s="118">
        <v>0.20899999999999999</v>
      </c>
    </row>
    <row r="2259" spans="1:3" ht="15" x14ac:dyDescent="0.25">
      <c r="A2259" s="117">
        <v>41198</v>
      </c>
      <c r="B2259" s="118">
        <v>0.41299999999999998</v>
      </c>
      <c r="C2259" s="118">
        <v>0.20799999999999999</v>
      </c>
    </row>
    <row r="2260" spans="1:3" ht="15" x14ac:dyDescent="0.25">
      <c r="A2260" s="117">
        <v>41199</v>
      </c>
      <c r="B2260" s="118">
        <v>0.40899999999999997</v>
      </c>
      <c r="C2260" s="118">
        <v>0.20699999999999999</v>
      </c>
    </row>
    <row r="2261" spans="1:3" ht="15" x14ac:dyDescent="0.25">
      <c r="A2261" s="117">
        <v>41200</v>
      </c>
      <c r="B2261" s="118">
        <v>0.40600000000000003</v>
      </c>
      <c r="C2261" s="118">
        <v>0.20499999999999999</v>
      </c>
    </row>
    <row r="2262" spans="1:3" ht="15" x14ac:dyDescent="0.25">
      <c r="A2262" s="117">
        <v>41201</v>
      </c>
      <c r="B2262" s="118">
        <v>0.40500000000000003</v>
      </c>
      <c r="C2262" s="118">
        <v>0.20399999999999999</v>
      </c>
    </row>
    <row r="2263" spans="1:3" ht="15" x14ac:dyDescent="0.25">
      <c r="A2263" s="117">
        <v>41204</v>
      </c>
      <c r="B2263" s="118">
        <v>0.40500000000000003</v>
      </c>
      <c r="C2263" s="118">
        <v>0.20399999999999999</v>
      </c>
    </row>
    <row r="2264" spans="1:3" ht="15" x14ac:dyDescent="0.25">
      <c r="A2264" s="117">
        <v>41205</v>
      </c>
      <c r="B2264" s="118">
        <v>0.40200000000000002</v>
      </c>
      <c r="C2264" s="118">
        <v>0.20300000000000001</v>
      </c>
    </row>
    <row r="2265" spans="1:3" ht="15" x14ac:dyDescent="0.25">
      <c r="A2265" s="117">
        <v>41206</v>
      </c>
      <c r="B2265" s="118">
        <v>0.39900000000000002</v>
      </c>
      <c r="C2265" s="118">
        <v>0.20200000000000001</v>
      </c>
    </row>
    <row r="2266" spans="1:3" ht="15" x14ac:dyDescent="0.25">
      <c r="A2266" s="117">
        <v>41207</v>
      </c>
      <c r="B2266" s="118">
        <v>0.39800000000000002</v>
      </c>
      <c r="C2266" s="118">
        <v>0.20100000000000001</v>
      </c>
    </row>
    <row r="2267" spans="1:3" ht="15" x14ac:dyDescent="0.25">
      <c r="A2267" s="117">
        <v>41208</v>
      </c>
      <c r="B2267" s="118">
        <v>0.39600000000000002</v>
      </c>
      <c r="C2267" s="118">
        <v>0.19900000000000001</v>
      </c>
    </row>
    <row r="2268" spans="1:3" ht="15" x14ac:dyDescent="0.25">
      <c r="A2268" s="117">
        <v>41211</v>
      </c>
      <c r="B2268" s="118">
        <v>0.39400000000000002</v>
      </c>
      <c r="C2268" s="118">
        <v>0.19600000000000001</v>
      </c>
    </row>
    <row r="2269" spans="1:3" ht="15" x14ac:dyDescent="0.25">
      <c r="A2269" s="117">
        <v>41212</v>
      </c>
      <c r="B2269" s="118">
        <v>0.39100000000000001</v>
      </c>
      <c r="C2269" s="118">
        <v>0.19800000000000001</v>
      </c>
    </row>
    <row r="2270" spans="1:3" ht="15" x14ac:dyDescent="0.25">
      <c r="A2270" s="117">
        <v>41213</v>
      </c>
      <c r="B2270" s="118">
        <v>0.38900000000000001</v>
      </c>
      <c r="C2270" s="118">
        <v>0.19700000000000001</v>
      </c>
    </row>
    <row r="2271" spans="1:3" ht="15" x14ac:dyDescent="0.25">
      <c r="A2271" s="117">
        <v>41214</v>
      </c>
      <c r="B2271" s="118">
        <v>0.38700000000000001</v>
      </c>
      <c r="C2271" s="118">
        <v>0.19700000000000001</v>
      </c>
    </row>
    <row r="2272" spans="1:3" ht="15" x14ac:dyDescent="0.25">
      <c r="A2272" s="117">
        <v>41215</v>
      </c>
      <c r="B2272" s="118">
        <v>0.38500000000000001</v>
      </c>
      <c r="C2272" s="118">
        <v>0.19700000000000001</v>
      </c>
    </row>
    <row r="2273" spans="1:3" ht="15" x14ac:dyDescent="0.25">
      <c r="A2273" s="117">
        <v>41218</v>
      </c>
      <c r="B2273" s="118">
        <v>0.38100000000000001</v>
      </c>
      <c r="C2273" s="118">
        <v>0.19600000000000001</v>
      </c>
    </row>
    <row r="2274" spans="1:3" ht="15" x14ac:dyDescent="0.25">
      <c r="A2274" s="117">
        <v>41219</v>
      </c>
      <c r="B2274" s="118">
        <v>0.377</v>
      </c>
      <c r="C2274" s="118">
        <v>0.19600000000000001</v>
      </c>
    </row>
    <row r="2275" spans="1:3" ht="15" x14ac:dyDescent="0.25">
      <c r="A2275" s="117">
        <v>41220</v>
      </c>
      <c r="B2275" s="118">
        <v>0.375</v>
      </c>
      <c r="C2275" s="118">
        <v>0.19600000000000001</v>
      </c>
    </row>
    <row r="2276" spans="1:3" ht="15" x14ac:dyDescent="0.25">
      <c r="A2276" s="117">
        <v>41221</v>
      </c>
      <c r="B2276" s="118">
        <v>0.37</v>
      </c>
      <c r="C2276" s="118">
        <v>0.19400000000000001</v>
      </c>
    </row>
    <row r="2277" spans="1:3" ht="15" x14ac:dyDescent="0.25">
      <c r="A2277" s="117">
        <v>41222</v>
      </c>
      <c r="B2277" s="118">
        <v>0.36599999999999999</v>
      </c>
      <c r="C2277" s="118">
        <v>0.193</v>
      </c>
    </row>
    <row r="2278" spans="1:3" ht="15" x14ac:dyDescent="0.25">
      <c r="A2278" s="117">
        <v>41225</v>
      </c>
      <c r="B2278" s="118">
        <v>0.36299999999999999</v>
      </c>
      <c r="C2278" s="118">
        <v>0.192</v>
      </c>
    </row>
    <row r="2279" spans="1:3" ht="15" x14ac:dyDescent="0.25">
      <c r="A2279" s="117">
        <v>41226</v>
      </c>
      <c r="B2279" s="118">
        <v>0.36099999999999999</v>
      </c>
      <c r="C2279" s="118">
        <v>0.192</v>
      </c>
    </row>
    <row r="2280" spans="1:3" ht="15" x14ac:dyDescent="0.25">
      <c r="A2280" s="117">
        <v>41227</v>
      </c>
      <c r="B2280" s="118">
        <v>0.35799999999999998</v>
      </c>
      <c r="C2280" s="118">
        <v>0.191</v>
      </c>
    </row>
    <row r="2281" spans="1:3" ht="15" x14ac:dyDescent="0.25">
      <c r="A2281" s="117">
        <v>41228</v>
      </c>
      <c r="B2281" s="118">
        <v>0.35699999999999998</v>
      </c>
      <c r="C2281" s="118">
        <v>0.191</v>
      </c>
    </row>
    <row r="2282" spans="1:3" ht="15" x14ac:dyDescent="0.25">
      <c r="A2282" s="117">
        <v>41229</v>
      </c>
      <c r="B2282" s="118">
        <v>0.35599999999999998</v>
      </c>
      <c r="C2282" s="118">
        <v>0.191</v>
      </c>
    </row>
    <row r="2283" spans="1:3" ht="15" x14ac:dyDescent="0.25">
      <c r="A2283" s="117">
        <v>41232</v>
      </c>
      <c r="B2283" s="118">
        <v>0.35399999999999998</v>
      </c>
      <c r="C2283" s="118">
        <v>0.191</v>
      </c>
    </row>
    <row r="2284" spans="1:3" ht="15" x14ac:dyDescent="0.25">
      <c r="A2284" s="117">
        <v>41233</v>
      </c>
      <c r="B2284" s="118">
        <v>0.35199999999999998</v>
      </c>
      <c r="C2284" s="118">
        <v>0.19</v>
      </c>
    </row>
    <row r="2285" spans="1:3" ht="15" x14ac:dyDescent="0.25">
      <c r="A2285" s="117">
        <v>41234</v>
      </c>
      <c r="B2285" s="118">
        <v>0.35199999999999998</v>
      </c>
      <c r="C2285" s="118">
        <v>0.19</v>
      </c>
    </row>
    <row r="2286" spans="1:3" ht="15" x14ac:dyDescent="0.25">
      <c r="A2286" s="117">
        <v>41235</v>
      </c>
      <c r="B2286" s="118">
        <v>0.35099999999999998</v>
      </c>
      <c r="C2286" s="118">
        <v>0.19</v>
      </c>
    </row>
    <row r="2287" spans="1:3" ht="15" x14ac:dyDescent="0.25">
      <c r="A2287" s="117">
        <v>41236</v>
      </c>
      <c r="B2287" s="118">
        <v>0.35099999999999998</v>
      </c>
      <c r="C2287" s="118">
        <v>0.19</v>
      </c>
    </row>
    <row r="2288" spans="1:3" ht="15" x14ac:dyDescent="0.25">
      <c r="A2288" s="117">
        <v>41239</v>
      </c>
      <c r="B2288" s="118">
        <v>0.34899999999999998</v>
      </c>
      <c r="C2288" s="118">
        <v>0.189</v>
      </c>
    </row>
    <row r="2289" spans="1:3" ht="15" x14ac:dyDescent="0.25">
      <c r="A2289" s="117">
        <v>41240</v>
      </c>
      <c r="B2289" s="118">
        <v>0.34799999999999998</v>
      </c>
      <c r="C2289" s="118">
        <v>0.189</v>
      </c>
    </row>
    <row r="2290" spans="1:3" ht="15" x14ac:dyDescent="0.25">
      <c r="A2290" s="117">
        <v>41241</v>
      </c>
      <c r="B2290" s="118">
        <v>0.34699999999999998</v>
      </c>
      <c r="C2290" s="118">
        <v>0.188</v>
      </c>
    </row>
    <row r="2291" spans="1:3" ht="15" x14ac:dyDescent="0.25">
      <c r="A2291" s="117">
        <v>41242</v>
      </c>
      <c r="B2291" s="118">
        <v>0.34499999999999997</v>
      </c>
      <c r="C2291" s="118">
        <v>0.19</v>
      </c>
    </row>
    <row r="2292" spans="1:3" ht="15" x14ac:dyDescent="0.25">
      <c r="A2292" s="117">
        <v>41243</v>
      </c>
      <c r="B2292" s="118">
        <v>0.34399999999999997</v>
      </c>
      <c r="C2292" s="118">
        <v>0.191</v>
      </c>
    </row>
    <row r="2293" spans="1:3" ht="15" x14ac:dyDescent="0.25">
      <c r="A2293" s="117">
        <v>41246</v>
      </c>
      <c r="B2293" s="118">
        <v>0.34200000000000003</v>
      </c>
      <c r="C2293" s="118">
        <v>0.19</v>
      </c>
    </row>
    <row r="2294" spans="1:3" ht="15" x14ac:dyDescent="0.25">
      <c r="A2294" s="117">
        <v>41247</v>
      </c>
      <c r="B2294" s="118">
        <v>0.34100000000000003</v>
      </c>
      <c r="C2294" s="118">
        <v>0.191</v>
      </c>
    </row>
    <row r="2295" spans="1:3" ht="15" x14ac:dyDescent="0.25">
      <c r="A2295" s="117">
        <v>41248</v>
      </c>
      <c r="B2295" s="118">
        <v>0.34</v>
      </c>
      <c r="C2295" s="118">
        <v>0.19</v>
      </c>
    </row>
    <row r="2296" spans="1:3" ht="15" x14ac:dyDescent="0.25">
      <c r="A2296" s="117">
        <v>41249</v>
      </c>
      <c r="B2296" s="118">
        <v>0.33900000000000002</v>
      </c>
      <c r="C2296" s="118">
        <v>0.19</v>
      </c>
    </row>
    <row r="2297" spans="1:3" ht="15" x14ac:dyDescent="0.25">
      <c r="A2297" s="117">
        <v>41250</v>
      </c>
      <c r="B2297" s="118">
        <v>0.33</v>
      </c>
      <c r="C2297" s="118">
        <v>0.187</v>
      </c>
    </row>
    <row r="2298" spans="1:3" ht="15" x14ac:dyDescent="0.25">
      <c r="A2298" s="117">
        <v>41253</v>
      </c>
      <c r="B2298" s="118">
        <v>0.32200000000000001</v>
      </c>
      <c r="C2298" s="118">
        <v>0.183</v>
      </c>
    </row>
    <row r="2299" spans="1:3" ht="15" x14ac:dyDescent="0.25">
      <c r="A2299" s="117">
        <v>41254</v>
      </c>
      <c r="B2299" s="118">
        <v>0.316</v>
      </c>
      <c r="C2299" s="118">
        <v>0.18099999999999999</v>
      </c>
    </row>
    <row r="2300" spans="1:3" ht="15" x14ac:dyDescent="0.25">
      <c r="A2300" s="117">
        <v>41255</v>
      </c>
      <c r="B2300" s="118">
        <v>0.318</v>
      </c>
      <c r="C2300" s="118">
        <v>0.183</v>
      </c>
    </row>
    <row r="2301" spans="1:3" ht="15" x14ac:dyDescent="0.25">
      <c r="A2301" s="117">
        <v>41256</v>
      </c>
      <c r="B2301" s="118">
        <v>0.317</v>
      </c>
      <c r="C2301" s="118">
        <v>0.183</v>
      </c>
    </row>
    <row r="2302" spans="1:3" ht="15" x14ac:dyDescent="0.25">
      <c r="A2302" s="117">
        <v>41257</v>
      </c>
      <c r="B2302" s="118">
        <v>0.316</v>
      </c>
      <c r="C2302" s="118">
        <v>0.184</v>
      </c>
    </row>
    <row r="2303" spans="1:3" ht="15" x14ac:dyDescent="0.25">
      <c r="A2303" s="117">
        <v>41260</v>
      </c>
      <c r="B2303" s="118">
        <v>0.317</v>
      </c>
      <c r="C2303" s="118">
        <v>0.184</v>
      </c>
    </row>
    <row r="2304" spans="1:3" ht="15" x14ac:dyDescent="0.25">
      <c r="A2304" s="117">
        <v>41261</v>
      </c>
      <c r="B2304" s="118">
        <v>0.318</v>
      </c>
      <c r="C2304" s="118">
        <v>0.184</v>
      </c>
    </row>
    <row r="2305" spans="1:3" ht="15" x14ac:dyDescent="0.25">
      <c r="A2305" s="117">
        <v>41262</v>
      </c>
      <c r="B2305" s="118">
        <v>0.318</v>
      </c>
      <c r="C2305" s="118">
        <v>0.183</v>
      </c>
    </row>
    <row r="2306" spans="1:3" ht="15" x14ac:dyDescent="0.25">
      <c r="A2306" s="117">
        <v>41263</v>
      </c>
      <c r="B2306" s="118">
        <v>0.318</v>
      </c>
      <c r="C2306" s="118">
        <v>0.183</v>
      </c>
    </row>
    <row r="2307" spans="1:3" ht="15" x14ac:dyDescent="0.25">
      <c r="A2307" s="117">
        <v>41264</v>
      </c>
      <c r="B2307" s="118">
        <v>0.318</v>
      </c>
      <c r="C2307" s="118">
        <v>0.184</v>
      </c>
    </row>
    <row r="2308" spans="1:3" ht="15" x14ac:dyDescent="0.25">
      <c r="A2308" s="117">
        <v>41267</v>
      </c>
      <c r="B2308" s="118">
        <v>0.31900000000000001</v>
      </c>
      <c r="C2308" s="118">
        <v>0.186</v>
      </c>
    </row>
    <row r="2309" spans="1:3" ht="15" x14ac:dyDescent="0.25">
      <c r="A2309" s="117">
        <v>41270</v>
      </c>
      <c r="B2309" s="118">
        <v>0.31900000000000001</v>
      </c>
      <c r="C2309" s="118">
        <v>0.185</v>
      </c>
    </row>
    <row r="2310" spans="1:3" ht="15" x14ac:dyDescent="0.25">
      <c r="A2310" s="117">
        <v>41271</v>
      </c>
      <c r="B2310" s="118">
        <v>0.32</v>
      </c>
      <c r="C2310" s="118">
        <v>0.186</v>
      </c>
    </row>
    <row r="2311" spans="1:3" ht="15" x14ac:dyDescent="0.25">
      <c r="A2311" s="117">
        <v>41274</v>
      </c>
      <c r="B2311" s="118">
        <v>0.32</v>
      </c>
      <c r="C2311" s="118">
        <v>0.187</v>
      </c>
    </row>
    <row r="2312" spans="1:3" ht="15" x14ac:dyDescent="0.25">
      <c r="A2312" s="117">
        <v>41276</v>
      </c>
      <c r="B2312" s="118">
        <v>0.31900000000000001</v>
      </c>
      <c r="C2312" s="118">
        <v>0.188</v>
      </c>
    </row>
    <row r="2313" spans="1:3" ht="15" x14ac:dyDescent="0.25">
      <c r="A2313" s="117">
        <v>41277</v>
      </c>
      <c r="B2313" s="118">
        <v>0.32</v>
      </c>
      <c r="C2313" s="118">
        <v>0.189</v>
      </c>
    </row>
    <row r="2314" spans="1:3" ht="15" x14ac:dyDescent="0.25">
      <c r="A2314" s="117">
        <v>41278</v>
      </c>
      <c r="B2314" s="118">
        <v>0.32400000000000001</v>
      </c>
      <c r="C2314" s="118">
        <v>0.191</v>
      </c>
    </row>
    <row r="2315" spans="1:3" ht="15" x14ac:dyDescent="0.25">
      <c r="A2315" s="117">
        <v>41281</v>
      </c>
      <c r="B2315" s="118">
        <v>0.32500000000000001</v>
      </c>
      <c r="C2315" s="118">
        <v>0.192</v>
      </c>
    </row>
    <row r="2316" spans="1:3" ht="15" x14ac:dyDescent="0.25">
      <c r="A2316" s="117">
        <v>41282</v>
      </c>
      <c r="B2316" s="118">
        <v>0.32600000000000001</v>
      </c>
      <c r="C2316" s="118">
        <v>0.192</v>
      </c>
    </row>
    <row r="2317" spans="1:3" ht="15" x14ac:dyDescent="0.25">
      <c r="A2317" s="117">
        <v>41283</v>
      </c>
      <c r="B2317" s="118">
        <v>0.32600000000000001</v>
      </c>
      <c r="C2317" s="118">
        <v>0.192</v>
      </c>
    </row>
    <row r="2318" spans="1:3" ht="15" x14ac:dyDescent="0.25">
      <c r="A2318" s="117">
        <v>41284</v>
      </c>
      <c r="B2318" s="118">
        <v>0.32500000000000001</v>
      </c>
      <c r="C2318" s="118">
        <v>0.19</v>
      </c>
    </row>
    <row r="2319" spans="1:3" ht="15" x14ac:dyDescent="0.25">
      <c r="A2319" s="117">
        <v>41285</v>
      </c>
      <c r="B2319" s="118">
        <v>0.33100000000000002</v>
      </c>
      <c r="C2319" s="118">
        <v>0.19500000000000001</v>
      </c>
    </row>
    <row r="2320" spans="1:3" ht="15" x14ac:dyDescent="0.25">
      <c r="A2320" s="117">
        <v>41288</v>
      </c>
      <c r="B2320" s="118">
        <v>0.33700000000000002</v>
      </c>
      <c r="C2320" s="118">
        <v>0.19900000000000001</v>
      </c>
    </row>
    <row r="2321" spans="1:3" ht="15" x14ac:dyDescent="0.25">
      <c r="A2321" s="117">
        <v>41289</v>
      </c>
      <c r="B2321" s="118">
        <v>0.34100000000000003</v>
      </c>
      <c r="C2321" s="118">
        <v>0.20200000000000001</v>
      </c>
    </row>
    <row r="2322" spans="1:3" ht="15" x14ac:dyDescent="0.25">
      <c r="A2322" s="117">
        <v>41290</v>
      </c>
      <c r="B2322" s="118">
        <v>0.34</v>
      </c>
      <c r="C2322" s="118">
        <v>0.20100000000000001</v>
      </c>
    </row>
    <row r="2323" spans="1:3" ht="15" x14ac:dyDescent="0.25">
      <c r="A2323" s="117">
        <v>41291</v>
      </c>
      <c r="B2323" s="118">
        <v>0.34399999999999997</v>
      </c>
      <c r="C2323" s="118">
        <v>0.20399999999999999</v>
      </c>
    </row>
    <row r="2324" spans="1:3" ht="15" x14ac:dyDescent="0.25">
      <c r="A2324" s="117">
        <v>41292</v>
      </c>
      <c r="B2324" s="118">
        <v>0.35099999999999998</v>
      </c>
      <c r="C2324" s="118">
        <v>0.20899999999999999</v>
      </c>
    </row>
    <row r="2325" spans="1:3" ht="15" x14ac:dyDescent="0.25">
      <c r="A2325" s="117">
        <v>41295</v>
      </c>
      <c r="B2325" s="118">
        <v>0.35299999999999998</v>
      </c>
      <c r="C2325" s="118">
        <v>0.20899999999999999</v>
      </c>
    </row>
    <row r="2326" spans="1:3" ht="15" x14ac:dyDescent="0.25">
      <c r="A2326" s="117">
        <v>41296</v>
      </c>
      <c r="B2326" s="118">
        <v>0.35299999999999998</v>
      </c>
      <c r="C2326" s="118">
        <v>0.20899999999999999</v>
      </c>
    </row>
    <row r="2327" spans="1:3" ht="15" x14ac:dyDescent="0.25">
      <c r="A2327" s="117">
        <v>41297</v>
      </c>
      <c r="B2327" s="118">
        <v>0.35299999999999998</v>
      </c>
      <c r="C2327" s="118">
        <v>0.20899999999999999</v>
      </c>
    </row>
    <row r="2328" spans="1:3" ht="15" x14ac:dyDescent="0.25">
      <c r="A2328" s="117">
        <v>41298</v>
      </c>
      <c r="B2328" s="118">
        <v>0.35299999999999998</v>
      </c>
      <c r="C2328" s="118">
        <v>0.21099999999999999</v>
      </c>
    </row>
    <row r="2329" spans="1:3" ht="15" x14ac:dyDescent="0.25">
      <c r="A2329" s="117">
        <v>41299</v>
      </c>
      <c r="B2329" s="118">
        <v>0.35599999999999998</v>
      </c>
      <c r="C2329" s="118">
        <v>0.214</v>
      </c>
    </row>
    <row r="2330" spans="1:3" ht="15" x14ac:dyDescent="0.25">
      <c r="A2330" s="117">
        <v>41302</v>
      </c>
      <c r="B2330" s="118">
        <v>0.37</v>
      </c>
      <c r="C2330" s="118">
        <v>0.224</v>
      </c>
    </row>
    <row r="2331" spans="1:3" ht="15" x14ac:dyDescent="0.25">
      <c r="A2331" s="117">
        <v>41303</v>
      </c>
      <c r="B2331" s="118">
        <v>0.373</v>
      </c>
      <c r="C2331" s="118">
        <v>0.22600000000000001</v>
      </c>
    </row>
    <row r="2332" spans="1:3" ht="15" x14ac:dyDescent="0.25">
      <c r="A2332" s="117">
        <v>41304</v>
      </c>
      <c r="B2332" s="118">
        <v>0.376</v>
      </c>
      <c r="C2332" s="118">
        <v>0.23</v>
      </c>
    </row>
    <row r="2333" spans="1:3" ht="15" x14ac:dyDescent="0.25">
      <c r="A2333" s="117">
        <v>41305</v>
      </c>
      <c r="B2333" s="118">
        <v>0.378</v>
      </c>
      <c r="C2333" s="118">
        <v>0.23200000000000001</v>
      </c>
    </row>
    <row r="2334" spans="1:3" ht="15" x14ac:dyDescent="0.25">
      <c r="A2334" s="117">
        <v>41306</v>
      </c>
      <c r="B2334" s="118">
        <v>0.38</v>
      </c>
      <c r="C2334" s="118">
        <v>0.23400000000000001</v>
      </c>
    </row>
    <row r="2335" spans="1:3" ht="15" x14ac:dyDescent="0.25">
      <c r="A2335" s="117">
        <v>41309</v>
      </c>
      <c r="B2335" s="118">
        <v>0.38</v>
      </c>
      <c r="C2335" s="118">
        <v>0.23300000000000001</v>
      </c>
    </row>
    <row r="2336" spans="1:3" ht="15" x14ac:dyDescent="0.25">
      <c r="A2336" s="117">
        <v>41310</v>
      </c>
      <c r="B2336" s="118">
        <v>0.38</v>
      </c>
      <c r="C2336" s="118">
        <v>0.23300000000000001</v>
      </c>
    </row>
    <row r="2337" spans="1:3" ht="15" x14ac:dyDescent="0.25">
      <c r="A2337" s="117">
        <v>41311</v>
      </c>
      <c r="B2337" s="118">
        <v>0.379</v>
      </c>
      <c r="C2337" s="118">
        <v>0.23300000000000001</v>
      </c>
    </row>
    <row r="2338" spans="1:3" ht="15" x14ac:dyDescent="0.25">
      <c r="A2338" s="117">
        <v>41312</v>
      </c>
      <c r="B2338" s="118">
        <v>0.378</v>
      </c>
      <c r="C2338" s="118">
        <v>0.23200000000000001</v>
      </c>
    </row>
    <row r="2339" spans="1:3" ht="15" x14ac:dyDescent="0.25">
      <c r="A2339" s="117">
        <v>41313</v>
      </c>
      <c r="B2339" s="118">
        <v>0.372</v>
      </c>
      <c r="C2339" s="118">
        <v>0.22700000000000001</v>
      </c>
    </row>
    <row r="2340" spans="1:3" ht="15" x14ac:dyDescent="0.25">
      <c r="A2340" s="117">
        <v>41316</v>
      </c>
      <c r="B2340" s="118">
        <v>0.371</v>
      </c>
      <c r="C2340" s="118">
        <v>0.22700000000000001</v>
      </c>
    </row>
    <row r="2341" spans="1:3" ht="15" x14ac:dyDescent="0.25">
      <c r="A2341" s="117">
        <v>41317</v>
      </c>
      <c r="B2341" s="118">
        <v>0.36899999999999999</v>
      </c>
      <c r="C2341" s="118">
        <v>0.22600000000000001</v>
      </c>
    </row>
    <row r="2342" spans="1:3" ht="15" x14ac:dyDescent="0.25">
      <c r="A2342" s="117">
        <v>41318</v>
      </c>
      <c r="B2342" s="118">
        <v>0.36899999999999999</v>
      </c>
      <c r="C2342" s="118">
        <v>0.22600000000000001</v>
      </c>
    </row>
    <row r="2343" spans="1:3" ht="15" x14ac:dyDescent="0.25">
      <c r="A2343" s="117">
        <v>41319</v>
      </c>
      <c r="B2343" s="118">
        <v>0.36699999999999999</v>
      </c>
      <c r="C2343" s="118">
        <v>0.22600000000000001</v>
      </c>
    </row>
    <row r="2344" spans="1:3" ht="15" x14ac:dyDescent="0.25">
      <c r="A2344" s="117">
        <v>41320</v>
      </c>
      <c r="B2344" s="118">
        <v>0.36299999999999999</v>
      </c>
      <c r="C2344" s="118">
        <v>0.22500000000000001</v>
      </c>
    </row>
    <row r="2345" spans="1:3" ht="15" x14ac:dyDescent="0.25">
      <c r="A2345" s="117">
        <v>41323</v>
      </c>
      <c r="B2345" s="118">
        <v>0.35899999999999999</v>
      </c>
      <c r="C2345" s="118">
        <v>0.223</v>
      </c>
    </row>
    <row r="2346" spans="1:3" ht="15" x14ac:dyDescent="0.25">
      <c r="A2346" s="117">
        <v>41324</v>
      </c>
      <c r="B2346" s="118">
        <v>0.35699999999999998</v>
      </c>
      <c r="C2346" s="118">
        <v>0.221</v>
      </c>
    </row>
    <row r="2347" spans="1:3" ht="15" x14ac:dyDescent="0.25">
      <c r="A2347" s="117">
        <v>41325</v>
      </c>
      <c r="B2347" s="118">
        <v>0.35599999999999998</v>
      </c>
      <c r="C2347" s="118">
        <v>0.221</v>
      </c>
    </row>
    <row r="2348" spans="1:3" ht="15" x14ac:dyDescent="0.25">
      <c r="A2348" s="117">
        <v>41326</v>
      </c>
      <c r="B2348" s="118">
        <v>0.35399999999999998</v>
      </c>
      <c r="C2348" s="118">
        <v>0.22</v>
      </c>
    </row>
    <row r="2349" spans="1:3" ht="15" x14ac:dyDescent="0.25">
      <c r="A2349" s="117">
        <v>41327</v>
      </c>
      <c r="B2349" s="118">
        <v>0.35199999999999998</v>
      </c>
      <c r="C2349" s="118">
        <v>0.218</v>
      </c>
    </row>
    <row r="2350" spans="1:3" ht="15" x14ac:dyDescent="0.25">
      <c r="A2350" s="117">
        <v>41330</v>
      </c>
      <c r="B2350" s="118">
        <v>0.34300000000000003</v>
      </c>
      <c r="C2350" s="118">
        <v>0.21299999999999999</v>
      </c>
    </row>
    <row r="2351" spans="1:3" ht="15" x14ac:dyDescent="0.25">
      <c r="A2351" s="117">
        <v>41331</v>
      </c>
      <c r="B2351" s="118">
        <v>0.33800000000000002</v>
      </c>
      <c r="C2351" s="118">
        <v>0.21</v>
      </c>
    </row>
    <row r="2352" spans="1:3" ht="15" x14ac:dyDescent="0.25">
      <c r="A2352" s="117">
        <v>41332</v>
      </c>
      <c r="B2352" s="118">
        <v>0.33600000000000002</v>
      </c>
      <c r="C2352" s="118">
        <v>0.21</v>
      </c>
    </row>
    <row r="2353" spans="1:3" ht="15" x14ac:dyDescent="0.25">
      <c r="A2353" s="117">
        <v>41333</v>
      </c>
      <c r="B2353" s="118">
        <v>0.33400000000000002</v>
      </c>
      <c r="C2353" s="118">
        <v>0.20899999999999999</v>
      </c>
    </row>
    <row r="2354" spans="1:3" ht="15" x14ac:dyDescent="0.25">
      <c r="A2354" s="117">
        <v>41334</v>
      </c>
      <c r="B2354" s="118">
        <v>0.32800000000000001</v>
      </c>
      <c r="C2354" s="118">
        <v>0.20599999999999999</v>
      </c>
    </row>
    <row r="2355" spans="1:3" ht="15" x14ac:dyDescent="0.25">
      <c r="A2355" s="117">
        <v>41337</v>
      </c>
      <c r="B2355" s="118">
        <v>0.32400000000000001</v>
      </c>
      <c r="C2355" s="118">
        <v>0.20200000000000001</v>
      </c>
    </row>
    <row r="2356" spans="1:3" ht="15" x14ac:dyDescent="0.25">
      <c r="A2356" s="117">
        <v>41338</v>
      </c>
      <c r="B2356" s="118">
        <v>0.32200000000000001</v>
      </c>
      <c r="C2356" s="118">
        <v>0.2</v>
      </c>
    </row>
    <row r="2357" spans="1:3" ht="15" x14ac:dyDescent="0.25">
      <c r="A2357" s="117">
        <v>41339</v>
      </c>
      <c r="B2357" s="118">
        <v>0.32100000000000001</v>
      </c>
      <c r="C2357" s="118">
        <v>0.2</v>
      </c>
    </row>
    <row r="2358" spans="1:3" ht="15" x14ac:dyDescent="0.25">
      <c r="A2358" s="117">
        <v>41340</v>
      </c>
      <c r="B2358" s="118">
        <v>0.32100000000000001</v>
      </c>
      <c r="C2358" s="118">
        <v>0.2</v>
      </c>
    </row>
    <row r="2359" spans="1:3" ht="15" x14ac:dyDescent="0.25">
      <c r="A2359" s="117">
        <v>41341</v>
      </c>
      <c r="B2359" s="118">
        <v>0.32400000000000001</v>
      </c>
      <c r="C2359" s="118">
        <v>0.20100000000000001</v>
      </c>
    </row>
    <row r="2360" spans="1:3" ht="15" x14ac:dyDescent="0.25">
      <c r="A2360" s="117">
        <v>41344</v>
      </c>
      <c r="B2360" s="118">
        <v>0.32600000000000001</v>
      </c>
      <c r="C2360" s="118">
        <v>0.20100000000000001</v>
      </c>
    </row>
    <row r="2361" spans="1:3" ht="15" x14ac:dyDescent="0.25">
      <c r="A2361" s="117">
        <v>41345</v>
      </c>
      <c r="B2361" s="118">
        <v>0.32600000000000001</v>
      </c>
      <c r="C2361" s="118">
        <v>0.20100000000000001</v>
      </c>
    </row>
    <row r="2362" spans="1:3" ht="15" x14ac:dyDescent="0.25">
      <c r="A2362" s="117">
        <v>41346</v>
      </c>
      <c r="B2362" s="118">
        <v>0.32500000000000001</v>
      </c>
      <c r="C2362" s="118">
        <v>0.20300000000000001</v>
      </c>
    </row>
    <row r="2363" spans="1:3" ht="15" x14ac:dyDescent="0.25">
      <c r="A2363" s="117">
        <v>41347</v>
      </c>
      <c r="B2363" s="118">
        <v>0.32600000000000001</v>
      </c>
      <c r="C2363" s="118">
        <v>0.20399999999999999</v>
      </c>
    </row>
    <row r="2364" spans="1:3" ht="15" x14ac:dyDescent="0.25">
      <c r="A2364" s="117">
        <v>41348</v>
      </c>
      <c r="B2364" s="118">
        <v>0.32600000000000001</v>
      </c>
      <c r="C2364" s="118">
        <v>0.20399999999999999</v>
      </c>
    </row>
    <row r="2365" spans="1:3" ht="15" x14ac:dyDescent="0.25">
      <c r="A2365" s="117">
        <v>41351</v>
      </c>
      <c r="B2365" s="118">
        <v>0.32600000000000001</v>
      </c>
      <c r="C2365" s="118">
        <v>0.20599999999999999</v>
      </c>
    </row>
    <row r="2366" spans="1:3" ht="15" x14ac:dyDescent="0.25">
      <c r="A2366" s="117">
        <v>41352</v>
      </c>
      <c r="B2366" s="118">
        <v>0.33</v>
      </c>
      <c r="C2366" s="118">
        <v>0.20699999999999999</v>
      </c>
    </row>
    <row r="2367" spans="1:3" ht="15" x14ac:dyDescent="0.25">
      <c r="A2367" s="117">
        <v>41353</v>
      </c>
      <c r="B2367" s="118">
        <v>0.33500000000000002</v>
      </c>
      <c r="C2367" s="118">
        <v>0.21</v>
      </c>
    </row>
    <row r="2368" spans="1:3" ht="15" x14ac:dyDescent="0.25">
      <c r="A2368" s="117">
        <v>41354</v>
      </c>
      <c r="B2368" s="118">
        <v>0.33400000000000002</v>
      </c>
      <c r="C2368" s="118">
        <v>0.21099999999999999</v>
      </c>
    </row>
    <row r="2369" spans="1:3" ht="15" x14ac:dyDescent="0.25">
      <c r="A2369" s="117">
        <v>41355</v>
      </c>
      <c r="B2369" s="118">
        <v>0.33900000000000002</v>
      </c>
      <c r="C2369" s="118">
        <v>0.215</v>
      </c>
    </row>
    <row r="2370" spans="1:3" ht="15" x14ac:dyDescent="0.25">
      <c r="A2370" s="117">
        <v>41358</v>
      </c>
      <c r="B2370" s="118">
        <v>0.33600000000000002</v>
      </c>
      <c r="C2370" s="118">
        <v>0.214</v>
      </c>
    </row>
    <row r="2371" spans="1:3" ht="15" x14ac:dyDescent="0.25">
      <c r="A2371" s="117">
        <v>41359</v>
      </c>
      <c r="B2371" s="118">
        <v>0.33700000000000002</v>
      </c>
      <c r="C2371" s="118">
        <v>0.21299999999999999</v>
      </c>
    </row>
    <row r="2372" spans="1:3" ht="15" x14ac:dyDescent="0.25">
      <c r="A2372" s="117">
        <v>41360</v>
      </c>
      <c r="B2372" s="118">
        <v>0.33500000000000002</v>
      </c>
      <c r="C2372" s="118">
        <v>0.21199999999999999</v>
      </c>
    </row>
    <row r="2373" spans="1:3" ht="15" x14ac:dyDescent="0.25">
      <c r="A2373" s="117">
        <v>41361</v>
      </c>
      <c r="B2373" s="118">
        <v>0.33500000000000002</v>
      </c>
      <c r="C2373" s="118">
        <v>0.21099999999999999</v>
      </c>
    </row>
    <row r="2374" spans="1:3" ht="15" x14ac:dyDescent="0.25">
      <c r="A2374" s="117">
        <v>41366</v>
      </c>
      <c r="B2374" s="118">
        <v>0.33200000000000002</v>
      </c>
      <c r="C2374" s="118">
        <v>0.21</v>
      </c>
    </row>
    <row r="2375" spans="1:3" ht="15" x14ac:dyDescent="0.25">
      <c r="A2375" s="117">
        <v>41367</v>
      </c>
      <c r="B2375" s="118">
        <v>0.33100000000000002</v>
      </c>
      <c r="C2375" s="118">
        <v>0.21</v>
      </c>
    </row>
    <row r="2376" spans="1:3" ht="15" x14ac:dyDescent="0.25">
      <c r="A2376" s="117">
        <v>41368</v>
      </c>
      <c r="B2376" s="118">
        <v>0.33</v>
      </c>
      <c r="C2376" s="118">
        <v>0.21</v>
      </c>
    </row>
    <row r="2377" spans="1:3" ht="15" x14ac:dyDescent="0.25">
      <c r="A2377" s="117">
        <v>41369</v>
      </c>
      <c r="B2377" s="118">
        <v>0.32600000000000001</v>
      </c>
      <c r="C2377" s="118">
        <v>0.21</v>
      </c>
    </row>
    <row r="2378" spans="1:3" ht="15" x14ac:dyDescent="0.25">
      <c r="A2378" s="117">
        <v>41372</v>
      </c>
      <c r="B2378" s="118">
        <v>0.32700000000000001</v>
      </c>
      <c r="C2378" s="118">
        <v>0.21</v>
      </c>
    </row>
    <row r="2379" spans="1:3" ht="15" x14ac:dyDescent="0.25">
      <c r="A2379" s="117">
        <v>41373</v>
      </c>
      <c r="B2379" s="118">
        <v>0.32800000000000001</v>
      </c>
      <c r="C2379" s="118">
        <v>0.21099999999999999</v>
      </c>
    </row>
    <row r="2380" spans="1:3" ht="15" x14ac:dyDescent="0.25">
      <c r="A2380" s="117">
        <v>41374</v>
      </c>
      <c r="B2380" s="118">
        <v>0.32900000000000001</v>
      </c>
      <c r="C2380" s="118">
        <v>0.21099999999999999</v>
      </c>
    </row>
    <row r="2381" spans="1:3" ht="15" x14ac:dyDescent="0.25">
      <c r="A2381" s="117">
        <v>41375</v>
      </c>
      <c r="B2381" s="118">
        <v>0.32900000000000001</v>
      </c>
      <c r="C2381" s="118">
        <v>0.21099999999999999</v>
      </c>
    </row>
    <row r="2382" spans="1:3" ht="15" x14ac:dyDescent="0.25">
      <c r="A2382" s="117">
        <v>41376</v>
      </c>
      <c r="B2382" s="118">
        <v>0.32700000000000001</v>
      </c>
      <c r="C2382" s="118">
        <v>0.21</v>
      </c>
    </row>
    <row r="2383" spans="1:3" ht="15" x14ac:dyDescent="0.25">
      <c r="A2383" s="117">
        <v>41379</v>
      </c>
      <c r="B2383" s="118">
        <v>0.32700000000000001</v>
      </c>
      <c r="C2383" s="118">
        <v>0.21</v>
      </c>
    </row>
    <row r="2384" spans="1:3" ht="15" x14ac:dyDescent="0.25">
      <c r="A2384" s="117">
        <v>41380</v>
      </c>
      <c r="B2384" s="118">
        <v>0.32600000000000001</v>
      </c>
      <c r="C2384" s="118">
        <v>0.21</v>
      </c>
    </row>
    <row r="2385" spans="1:3" ht="15" x14ac:dyDescent="0.25">
      <c r="A2385" s="117">
        <v>41381</v>
      </c>
      <c r="B2385" s="118">
        <v>0.32500000000000001</v>
      </c>
      <c r="C2385" s="118">
        <v>0.21</v>
      </c>
    </row>
    <row r="2386" spans="1:3" ht="15" x14ac:dyDescent="0.25">
      <c r="A2386" s="117">
        <v>41382</v>
      </c>
      <c r="B2386" s="118">
        <v>0.32200000000000001</v>
      </c>
      <c r="C2386" s="118">
        <v>0.20799999999999999</v>
      </c>
    </row>
    <row r="2387" spans="1:3" ht="15" x14ac:dyDescent="0.25">
      <c r="A2387" s="117">
        <v>41383</v>
      </c>
      <c r="B2387" s="118">
        <v>0.32200000000000001</v>
      </c>
      <c r="C2387" s="118">
        <v>0.20799999999999999</v>
      </c>
    </row>
    <row r="2388" spans="1:3" ht="15" x14ac:dyDescent="0.25">
      <c r="A2388" s="117">
        <v>41386</v>
      </c>
      <c r="B2388" s="118">
        <v>0.32200000000000001</v>
      </c>
      <c r="C2388" s="118">
        <v>0.20799999999999999</v>
      </c>
    </row>
    <row r="2389" spans="1:3" ht="15" x14ac:dyDescent="0.25">
      <c r="A2389" s="117">
        <v>41387</v>
      </c>
      <c r="B2389" s="118">
        <v>0.32</v>
      </c>
      <c r="C2389" s="118">
        <v>0.20699999999999999</v>
      </c>
    </row>
    <row r="2390" spans="1:3" ht="15" x14ac:dyDescent="0.25">
      <c r="A2390" s="117">
        <v>41388</v>
      </c>
      <c r="B2390" s="118">
        <v>0.31900000000000001</v>
      </c>
      <c r="C2390" s="118">
        <v>0.20599999999999999</v>
      </c>
    </row>
    <row r="2391" spans="1:3" ht="15" x14ac:dyDescent="0.25">
      <c r="A2391" s="117">
        <v>41389</v>
      </c>
      <c r="B2391" s="118">
        <v>0.318</v>
      </c>
      <c r="C2391" s="118">
        <v>0.20599999999999999</v>
      </c>
    </row>
    <row r="2392" spans="1:3" ht="15" x14ac:dyDescent="0.25">
      <c r="A2392" s="117">
        <v>41390</v>
      </c>
      <c r="B2392" s="118">
        <v>0.318</v>
      </c>
      <c r="C2392" s="118">
        <v>0.20699999999999999</v>
      </c>
    </row>
    <row r="2393" spans="1:3" ht="15" x14ac:dyDescent="0.25">
      <c r="A2393" s="117">
        <v>41393</v>
      </c>
      <c r="B2393" s="118">
        <v>0.317</v>
      </c>
      <c r="C2393" s="118">
        <v>0.20699999999999999</v>
      </c>
    </row>
    <row r="2394" spans="1:3" ht="15" x14ac:dyDescent="0.25">
      <c r="A2394" s="117">
        <v>41394</v>
      </c>
      <c r="B2394" s="118">
        <v>0.315</v>
      </c>
      <c r="C2394" s="118">
        <v>0.20699999999999999</v>
      </c>
    </row>
    <row r="2395" spans="1:3" ht="15" x14ac:dyDescent="0.25">
      <c r="A2395" s="117">
        <v>41396</v>
      </c>
      <c r="B2395" s="118">
        <v>0.313</v>
      </c>
      <c r="C2395" s="118">
        <v>0.20699999999999999</v>
      </c>
    </row>
    <row r="2396" spans="1:3" ht="15" x14ac:dyDescent="0.25">
      <c r="A2396" s="117">
        <v>41397</v>
      </c>
      <c r="B2396" s="118">
        <v>0.30199999999999999</v>
      </c>
      <c r="C2396" s="118">
        <v>0.20100000000000001</v>
      </c>
    </row>
    <row r="2397" spans="1:3" ht="15" x14ac:dyDescent="0.25">
      <c r="A2397" s="117">
        <v>41400</v>
      </c>
      <c r="B2397" s="118">
        <v>0.30199999999999999</v>
      </c>
      <c r="C2397" s="118">
        <v>0.20200000000000001</v>
      </c>
    </row>
    <row r="2398" spans="1:3" ht="15" x14ac:dyDescent="0.25">
      <c r="A2398" s="117">
        <v>41401</v>
      </c>
      <c r="B2398" s="118">
        <v>0.30199999999999999</v>
      </c>
      <c r="C2398" s="118">
        <v>0.20200000000000001</v>
      </c>
    </row>
    <row r="2399" spans="1:3" ht="15" x14ac:dyDescent="0.25">
      <c r="A2399" s="117">
        <v>41402</v>
      </c>
      <c r="B2399" s="118">
        <v>0.30299999999999999</v>
      </c>
      <c r="C2399" s="118">
        <v>0.20300000000000001</v>
      </c>
    </row>
    <row r="2400" spans="1:3" ht="15" x14ac:dyDescent="0.25">
      <c r="A2400" s="117">
        <v>41403</v>
      </c>
      <c r="B2400" s="118">
        <v>0.30199999999999999</v>
      </c>
      <c r="C2400" s="118">
        <v>0.20300000000000001</v>
      </c>
    </row>
    <row r="2401" spans="1:3" ht="15" x14ac:dyDescent="0.25">
      <c r="A2401" s="117">
        <v>41404</v>
      </c>
      <c r="B2401" s="118">
        <v>0.30299999999999999</v>
      </c>
      <c r="C2401" s="118">
        <v>0.20300000000000001</v>
      </c>
    </row>
    <row r="2402" spans="1:3" ht="15" x14ac:dyDescent="0.25">
      <c r="A2402" s="117">
        <v>41407</v>
      </c>
      <c r="B2402" s="118">
        <v>0.30299999999999999</v>
      </c>
      <c r="C2402" s="118">
        <v>0.20300000000000001</v>
      </c>
    </row>
    <row r="2403" spans="1:3" ht="15" x14ac:dyDescent="0.25">
      <c r="A2403" s="117">
        <v>41408</v>
      </c>
      <c r="B2403" s="118">
        <v>0.30299999999999999</v>
      </c>
      <c r="C2403" s="118">
        <v>0.20300000000000001</v>
      </c>
    </row>
    <row r="2404" spans="1:3" ht="15" x14ac:dyDescent="0.25">
      <c r="A2404" s="117">
        <v>41409</v>
      </c>
      <c r="B2404" s="118">
        <v>0.30299999999999999</v>
      </c>
      <c r="C2404" s="118">
        <v>0.20300000000000001</v>
      </c>
    </row>
    <row r="2405" spans="1:3" ht="15" x14ac:dyDescent="0.25">
      <c r="A2405" s="117">
        <v>41410</v>
      </c>
      <c r="B2405" s="118">
        <v>0.30099999999999999</v>
      </c>
      <c r="C2405" s="118">
        <v>0.20200000000000001</v>
      </c>
    </row>
    <row r="2406" spans="1:3" ht="15" x14ac:dyDescent="0.25">
      <c r="A2406" s="117">
        <v>41411</v>
      </c>
      <c r="B2406" s="118">
        <v>0.29699999999999999</v>
      </c>
      <c r="C2406" s="118">
        <v>0.2</v>
      </c>
    </row>
    <row r="2407" spans="1:3" ht="15" x14ac:dyDescent="0.25">
      <c r="A2407" s="117">
        <v>41414</v>
      </c>
      <c r="B2407" s="118">
        <v>0.29399999999999998</v>
      </c>
      <c r="C2407" s="118">
        <v>0.19900000000000001</v>
      </c>
    </row>
    <row r="2408" spans="1:3" ht="15" x14ac:dyDescent="0.25">
      <c r="A2408" s="117">
        <v>41415</v>
      </c>
      <c r="B2408" s="118">
        <v>0.29299999999999998</v>
      </c>
      <c r="C2408" s="118">
        <v>0.19800000000000001</v>
      </c>
    </row>
    <row r="2409" spans="1:3" ht="15" x14ac:dyDescent="0.25">
      <c r="A2409" s="117">
        <v>41416</v>
      </c>
      <c r="B2409" s="118">
        <v>0.29299999999999998</v>
      </c>
      <c r="C2409" s="118">
        <v>0.19900000000000001</v>
      </c>
    </row>
    <row r="2410" spans="1:3" ht="15" x14ac:dyDescent="0.25">
      <c r="A2410" s="117">
        <v>41417</v>
      </c>
      <c r="B2410" s="118">
        <v>0.29299999999999998</v>
      </c>
      <c r="C2410" s="118">
        <v>0.19900000000000001</v>
      </c>
    </row>
    <row r="2411" spans="1:3" ht="15" x14ac:dyDescent="0.25">
      <c r="A2411" s="117">
        <v>41418</v>
      </c>
      <c r="B2411" s="118">
        <v>0.29399999999999998</v>
      </c>
      <c r="C2411" s="118">
        <v>0.2</v>
      </c>
    </row>
    <row r="2412" spans="1:3" ht="15" x14ac:dyDescent="0.25">
      <c r="A2412" s="117">
        <v>41421</v>
      </c>
      <c r="B2412" s="118">
        <v>0.29499999999999998</v>
      </c>
      <c r="C2412" s="118">
        <v>0.20100000000000001</v>
      </c>
    </row>
    <row r="2413" spans="1:3" ht="15" x14ac:dyDescent="0.25">
      <c r="A2413" s="117">
        <v>41422</v>
      </c>
      <c r="B2413" s="118">
        <v>0.29699999999999999</v>
      </c>
      <c r="C2413" s="118">
        <v>0.19900000000000001</v>
      </c>
    </row>
    <row r="2414" spans="1:3" ht="15" x14ac:dyDescent="0.25">
      <c r="A2414" s="117">
        <v>41423</v>
      </c>
      <c r="B2414" s="118">
        <v>0.29799999999999999</v>
      </c>
      <c r="C2414" s="118">
        <v>0.2</v>
      </c>
    </row>
    <row r="2415" spans="1:3" ht="15" x14ac:dyDescent="0.25">
      <c r="A2415" s="117">
        <v>41424</v>
      </c>
      <c r="B2415" s="118">
        <v>0.29899999999999999</v>
      </c>
      <c r="C2415" s="118">
        <v>0.2</v>
      </c>
    </row>
    <row r="2416" spans="1:3" ht="15" x14ac:dyDescent="0.25">
      <c r="A2416" s="117">
        <v>41425</v>
      </c>
      <c r="B2416" s="118">
        <v>0.29799999999999999</v>
      </c>
      <c r="C2416" s="118">
        <v>0.2</v>
      </c>
    </row>
    <row r="2417" spans="1:3" ht="15" x14ac:dyDescent="0.25">
      <c r="A2417" s="117">
        <v>41428</v>
      </c>
      <c r="B2417" s="118">
        <v>0.29899999999999999</v>
      </c>
      <c r="C2417" s="118">
        <v>0.2</v>
      </c>
    </row>
    <row r="2418" spans="1:3" ht="15" x14ac:dyDescent="0.25">
      <c r="A2418" s="117">
        <v>41429</v>
      </c>
      <c r="B2418" s="118">
        <v>0.3</v>
      </c>
      <c r="C2418" s="118">
        <v>0.2</v>
      </c>
    </row>
    <row r="2419" spans="1:3" ht="15" x14ac:dyDescent="0.25">
      <c r="A2419" s="117">
        <v>41430</v>
      </c>
      <c r="B2419" s="118">
        <v>0.3</v>
      </c>
      <c r="C2419" s="118">
        <v>0.2</v>
      </c>
    </row>
    <row r="2420" spans="1:3" ht="15" x14ac:dyDescent="0.25">
      <c r="A2420" s="117">
        <v>41431</v>
      </c>
      <c r="B2420" s="118">
        <v>0.3</v>
      </c>
      <c r="C2420" s="118">
        <v>0.2</v>
      </c>
    </row>
    <row r="2421" spans="1:3" ht="15" x14ac:dyDescent="0.25">
      <c r="A2421" s="117">
        <v>41432</v>
      </c>
      <c r="B2421" s="118">
        <v>0.308</v>
      </c>
      <c r="C2421" s="118">
        <v>0.20300000000000001</v>
      </c>
    </row>
    <row r="2422" spans="1:3" ht="15" x14ac:dyDescent="0.25">
      <c r="A2422" s="117">
        <v>41435</v>
      </c>
      <c r="B2422" s="118">
        <v>0.312</v>
      </c>
      <c r="C2422" s="118">
        <v>0.20399999999999999</v>
      </c>
    </row>
    <row r="2423" spans="1:3" ht="15" x14ac:dyDescent="0.25">
      <c r="A2423" s="117">
        <v>41436</v>
      </c>
      <c r="B2423" s="118">
        <v>0.315</v>
      </c>
      <c r="C2423" s="118">
        <v>0.20499999999999999</v>
      </c>
    </row>
    <row r="2424" spans="1:3" ht="15" x14ac:dyDescent="0.25">
      <c r="A2424" s="117">
        <v>41437</v>
      </c>
      <c r="B2424" s="118">
        <v>0.31900000000000001</v>
      </c>
      <c r="C2424" s="118">
        <v>0.20799999999999999</v>
      </c>
    </row>
    <row r="2425" spans="1:3" ht="15" x14ac:dyDescent="0.25">
      <c r="A2425" s="117">
        <v>41438</v>
      </c>
      <c r="B2425" s="118">
        <v>0.32</v>
      </c>
      <c r="C2425" s="118">
        <v>0.20899999999999999</v>
      </c>
    </row>
    <row r="2426" spans="1:3" ht="15" x14ac:dyDescent="0.25">
      <c r="A2426" s="117">
        <v>41439</v>
      </c>
      <c r="B2426" s="118">
        <v>0.31900000000000001</v>
      </c>
      <c r="C2426" s="118">
        <v>0.20899999999999999</v>
      </c>
    </row>
    <row r="2427" spans="1:3" ht="15" x14ac:dyDescent="0.25">
      <c r="A2427" s="117">
        <v>41442</v>
      </c>
      <c r="B2427" s="118">
        <v>0.31900000000000001</v>
      </c>
      <c r="C2427" s="118">
        <v>0.21</v>
      </c>
    </row>
    <row r="2428" spans="1:3" ht="15" x14ac:dyDescent="0.25">
      <c r="A2428" s="117">
        <v>41443</v>
      </c>
      <c r="B2428" s="118">
        <v>0.32</v>
      </c>
      <c r="C2428" s="118">
        <v>0.21</v>
      </c>
    </row>
    <row r="2429" spans="1:3" ht="15" x14ac:dyDescent="0.25">
      <c r="A2429" s="117">
        <v>41444</v>
      </c>
      <c r="B2429" s="118">
        <v>0.32300000000000001</v>
      </c>
      <c r="C2429" s="118">
        <v>0.21199999999999999</v>
      </c>
    </row>
    <row r="2430" spans="1:3" ht="15" x14ac:dyDescent="0.25">
      <c r="A2430" s="117">
        <v>41445</v>
      </c>
      <c r="B2430" s="118">
        <v>0.32900000000000001</v>
      </c>
      <c r="C2430" s="118">
        <v>0.214</v>
      </c>
    </row>
    <row r="2431" spans="1:3" ht="15" x14ac:dyDescent="0.25">
      <c r="A2431" s="117">
        <v>41446</v>
      </c>
      <c r="B2431" s="118">
        <v>0.33300000000000002</v>
      </c>
      <c r="C2431" s="118">
        <v>0.216</v>
      </c>
    </row>
    <row r="2432" spans="1:3" ht="15" x14ac:dyDescent="0.25">
      <c r="A2432" s="117">
        <v>41449</v>
      </c>
      <c r="B2432" s="118">
        <v>0.34100000000000003</v>
      </c>
      <c r="C2432" s="118">
        <v>0.221</v>
      </c>
    </row>
    <row r="2433" spans="1:3" ht="15" x14ac:dyDescent="0.25">
      <c r="A2433" s="117">
        <v>41450</v>
      </c>
      <c r="B2433" s="118">
        <v>0.34499999999999997</v>
      </c>
      <c r="C2433" s="118">
        <v>0.22500000000000001</v>
      </c>
    </row>
    <row r="2434" spans="1:3" ht="15" x14ac:dyDescent="0.25">
      <c r="A2434" s="117">
        <v>41451</v>
      </c>
      <c r="B2434" s="118">
        <v>0.34300000000000003</v>
      </c>
      <c r="C2434" s="118">
        <v>0.222</v>
      </c>
    </row>
    <row r="2435" spans="1:3" ht="15" x14ac:dyDescent="0.25">
      <c r="A2435" s="117">
        <v>41452</v>
      </c>
      <c r="B2435" s="118">
        <v>0.33700000000000002</v>
      </c>
      <c r="C2435" s="118">
        <v>0.219</v>
      </c>
    </row>
    <row r="2436" spans="1:3" ht="15" x14ac:dyDescent="0.25">
      <c r="A2436" s="117">
        <v>41453</v>
      </c>
      <c r="B2436" s="118">
        <v>0.33500000000000002</v>
      </c>
      <c r="C2436" s="118">
        <v>0.218</v>
      </c>
    </row>
    <row r="2437" spans="1:3" ht="15" x14ac:dyDescent="0.25">
      <c r="A2437" s="117">
        <v>41456</v>
      </c>
      <c r="B2437" s="118">
        <v>0.34</v>
      </c>
      <c r="C2437" s="118">
        <v>0.222</v>
      </c>
    </row>
    <row r="2438" spans="1:3" ht="15" x14ac:dyDescent="0.25">
      <c r="A2438" s="117">
        <v>41457</v>
      </c>
      <c r="B2438" s="118">
        <v>0.34100000000000003</v>
      </c>
      <c r="C2438" s="118">
        <v>0.221</v>
      </c>
    </row>
    <row r="2439" spans="1:3" ht="15" x14ac:dyDescent="0.25">
      <c r="A2439" s="117">
        <v>41458</v>
      </c>
      <c r="B2439" s="118">
        <v>0.34200000000000003</v>
      </c>
      <c r="C2439" s="118">
        <v>0.222</v>
      </c>
    </row>
    <row r="2440" spans="1:3" ht="15" x14ac:dyDescent="0.25">
      <c r="A2440" s="117">
        <v>41459</v>
      </c>
      <c r="B2440" s="118">
        <v>0.34200000000000003</v>
      </c>
      <c r="C2440" s="118">
        <v>0.222</v>
      </c>
    </row>
    <row r="2441" spans="1:3" ht="15" x14ac:dyDescent="0.25">
      <c r="A2441" s="117">
        <v>41460</v>
      </c>
      <c r="B2441" s="118">
        <v>0.33</v>
      </c>
      <c r="C2441" s="118">
        <v>0.217</v>
      </c>
    </row>
    <row r="2442" spans="1:3" ht="15" x14ac:dyDescent="0.25">
      <c r="A2442" s="117">
        <v>41463</v>
      </c>
      <c r="B2442" s="118">
        <v>0.32800000000000001</v>
      </c>
      <c r="C2442" s="118">
        <v>0.217</v>
      </c>
    </row>
    <row r="2443" spans="1:3" ht="15" x14ac:dyDescent="0.25">
      <c r="A2443" s="117">
        <v>41464</v>
      </c>
      <c r="B2443" s="118">
        <v>0.32800000000000001</v>
      </c>
      <c r="C2443" s="118">
        <v>0.217</v>
      </c>
    </row>
    <row r="2444" spans="1:3" ht="15" x14ac:dyDescent="0.25">
      <c r="A2444" s="117">
        <v>41465</v>
      </c>
      <c r="B2444" s="118">
        <v>0.33</v>
      </c>
      <c r="C2444" s="118">
        <v>0.217</v>
      </c>
    </row>
    <row r="2445" spans="1:3" ht="15" x14ac:dyDescent="0.25">
      <c r="A2445" s="117">
        <v>41466</v>
      </c>
      <c r="B2445" s="118">
        <v>0.33</v>
      </c>
      <c r="C2445" s="118">
        <v>0.218</v>
      </c>
    </row>
    <row r="2446" spans="1:3" ht="15" x14ac:dyDescent="0.25">
      <c r="A2446" s="117">
        <v>41467</v>
      </c>
      <c r="B2446" s="118">
        <v>0.33100000000000002</v>
      </c>
      <c r="C2446" s="118">
        <v>0.22</v>
      </c>
    </row>
    <row r="2447" spans="1:3" ht="15" x14ac:dyDescent="0.25">
      <c r="A2447" s="117">
        <v>41470</v>
      </c>
      <c r="B2447" s="118">
        <v>0.33200000000000002</v>
      </c>
      <c r="C2447" s="118">
        <v>0.219</v>
      </c>
    </row>
    <row r="2448" spans="1:3" ht="15" x14ac:dyDescent="0.25">
      <c r="A2448" s="117">
        <v>41471</v>
      </c>
      <c r="B2448" s="118">
        <v>0.33200000000000002</v>
      </c>
      <c r="C2448" s="118">
        <v>0.219</v>
      </c>
    </row>
    <row r="2449" spans="1:3" ht="15" x14ac:dyDescent="0.25">
      <c r="A2449" s="117">
        <v>41472</v>
      </c>
      <c r="B2449" s="118">
        <v>0.33100000000000002</v>
      </c>
      <c r="C2449" s="118">
        <v>0.22</v>
      </c>
    </row>
    <row r="2450" spans="1:3" ht="15" x14ac:dyDescent="0.25">
      <c r="A2450" s="117">
        <v>41473</v>
      </c>
      <c r="B2450" s="118">
        <v>0.32900000000000001</v>
      </c>
      <c r="C2450" s="118">
        <v>0.22</v>
      </c>
    </row>
    <row r="2451" spans="1:3" ht="15" x14ac:dyDescent="0.25">
      <c r="A2451" s="117">
        <v>41474</v>
      </c>
      <c r="B2451" s="118">
        <v>0.33</v>
      </c>
      <c r="C2451" s="118">
        <v>0.22</v>
      </c>
    </row>
    <row r="2452" spans="1:3" ht="15" x14ac:dyDescent="0.25">
      <c r="A2452" s="117">
        <v>41477</v>
      </c>
      <c r="B2452" s="118">
        <v>0.33400000000000002</v>
      </c>
      <c r="C2452" s="118">
        <v>0.221</v>
      </c>
    </row>
    <row r="2453" spans="1:3" ht="15" x14ac:dyDescent="0.25">
      <c r="A2453" s="117">
        <v>41478</v>
      </c>
      <c r="B2453" s="118">
        <v>0.34</v>
      </c>
      <c r="C2453" s="118">
        <v>0.224</v>
      </c>
    </row>
    <row r="2454" spans="1:3" ht="15" x14ac:dyDescent="0.25">
      <c r="A2454" s="117">
        <v>41479</v>
      </c>
      <c r="B2454" s="118">
        <v>0.34300000000000003</v>
      </c>
      <c r="C2454" s="118">
        <v>0.22500000000000001</v>
      </c>
    </row>
    <row r="2455" spans="1:3" ht="15" x14ac:dyDescent="0.25">
      <c r="A2455" s="117">
        <v>41480</v>
      </c>
      <c r="B2455" s="118">
        <v>0.34399999999999997</v>
      </c>
      <c r="C2455" s="118">
        <v>0.22500000000000001</v>
      </c>
    </row>
    <row r="2456" spans="1:3" ht="15" x14ac:dyDescent="0.25">
      <c r="A2456" s="117">
        <v>41481</v>
      </c>
      <c r="B2456" s="118">
        <v>0.34300000000000003</v>
      </c>
      <c r="C2456" s="118">
        <v>0.22600000000000001</v>
      </c>
    </row>
    <row r="2457" spans="1:3" ht="15" x14ac:dyDescent="0.25">
      <c r="A2457" s="117">
        <v>41484</v>
      </c>
      <c r="B2457" s="118">
        <v>0.34200000000000003</v>
      </c>
      <c r="C2457" s="118">
        <v>0.22600000000000001</v>
      </c>
    </row>
    <row r="2458" spans="1:3" ht="15" x14ac:dyDescent="0.25">
      <c r="A2458" s="117">
        <v>41485</v>
      </c>
      <c r="B2458" s="118">
        <v>0.34100000000000003</v>
      </c>
      <c r="C2458" s="118">
        <v>0.22700000000000001</v>
      </c>
    </row>
    <row r="2459" spans="1:3" ht="15" x14ac:dyDescent="0.25">
      <c r="A2459" s="117">
        <v>41486</v>
      </c>
      <c r="B2459" s="118">
        <v>0.34100000000000003</v>
      </c>
      <c r="C2459" s="118">
        <v>0.22800000000000001</v>
      </c>
    </row>
    <row r="2460" spans="1:3" ht="15" x14ac:dyDescent="0.25">
      <c r="A2460" s="117">
        <v>41487</v>
      </c>
      <c r="B2460" s="118">
        <v>0.34</v>
      </c>
      <c r="C2460" s="118">
        <v>0.22800000000000001</v>
      </c>
    </row>
    <row r="2461" spans="1:3" ht="15" x14ac:dyDescent="0.25">
      <c r="A2461" s="117">
        <v>41488</v>
      </c>
      <c r="B2461" s="118">
        <v>0.34100000000000003</v>
      </c>
      <c r="C2461" s="118">
        <v>0.22800000000000001</v>
      </c>
    </row>
    <row r="2462" spans="1:3" ht="15" x14ac:dyDescent="0.25">
      <c r="A2462" s="117">
        <v>41491</v>
      </c>
      <c r="B2462" s="118">
        <v>0.34100000000000003</v>
      </c>
      <c r="C2462" s="118">
        <v>0.22700000000000001</v>
      </c>
    </row>
    <row r="2463" spans="1:3" ht="15" x14ac:dyDescent="0.25">
      <c r="A2463" s="117">
        <v>41492</v>
      </c>
      <c r="B2463" s="118">
        <v>0.34200000000000003</v>
      </c>
      <c r="C2463" s="118">
        <v>0.22800000000000001</v>
      </c>
    </row>
    <row r="2464" spans="1:3" ht="15" x14ac:dyDescent="0.25">
      <c r="A2464" s="117">
        <v>41493</v>
      </c>
      <c r="B2464" s="118">
        <v>0.34100000000000003</v>
      </c>
      <c r="C2464" s="118">
        <v>0.22700000000000001</v>
      </c>
    </row>
    <row r="2465" spans="1:3" ht="15" x14ac:dyDescent="0.25">
      <c r="A2465" s="117">
        <v>41494</v>
      </c>
      <c r="B2465" s="118">
        <v>0.34100000000000003</v>
      </c>
      <c r="C2465" s="118">
        <v>0.22700000000000001</v>
      </c>
    </row>
    <row r="2466" spans="1:3" ht="15" x14ac:dyDescent="0.25">
      <c r="A2466" s="117">
        <v>41495</v>
      </c>
      <c r="B2466" s="118">
        <v>0.34100000000000003</v>
      </c>
      <c r="C2466" s="118">
        <v>0.22700000000000001</v>
      </c>
    </row>
    <row r="2467" spans="1:3" ht="15" x14ac:dyDescent="0.25">
      <c r="A2467" s="117">
        <v>41498</v>
      </c>
      <c r="B2467" s="118">
        <v>0.34100000000000003</v>
      </c>
      <c r="C2467" s="118">
        <v>0.22600000000000001</v>
      </c>
    </row>
    <row r="2468" spans="1:3" ht="15" x14ac:dyDescent="0.25">
      <c r="A2468" s="117">
        <v>41499</v>
      </c>
      <c r="B2468" s="118">
        <v>0.34</v>
      </c>
      <c r="C2468" s="118">
        <v>0.22500000000000001</v>
      </c>
    </row>
    <row r="2469" spans="1:3" ht="15" x14ac:dyDescent="0.25">
      <c r="A2469" s="117">
        <v>41500</v>
      </c>
      <c r="B2469" s="118">
        <v>0.34300000000000003</v>
      </c>
      <c r="C2469" s="118">
        <v>0.22600000000000001</v>
      </c>
    </row>
    <row r="2470" spans="1:3" ht="15" x14ac:dyDescent="0.25">
      <c r="A2470" s="117">
        <v>41501</v>
      </c>
      <c r="B2470" s="118">
        <v>0.34200000000000003</v>
      </c>
      <c r="C2470" s="118">
        <v>0.22600000000000001</v>
      </c>
    </row>
    <row r="2471" spans="1:3" ht="15" x14ac:dyDescent="0.25">
      <c r="A2471" s="117">
        <v>41502</v>
      </c>
      <c r="B2471" s="118">
        <v>0.34200000000000003</v>
      </c>
      <c r="C2471" s="118">
        <v>0.22600000000000001</v>
      </c>
    </row>
    <row r="2472" spans="1:3" ht="15" x14ac:dyDescent="0.25">
      <c r="A2472" s="117">
        <v>41505</v>
      </c>
      <c r="B2472" s="118">
        <v>0.34200000000000003</v>
      </c>
      <c r="C2472" s="118">
        <v>0.22600000000000001</v>
      </c>
    </row>
    <row r="2473" spans="1:3" ht="15" x14ac:dyDescent="0.25">
      <c r="A2473" s="117">
        <v>41506</v>
      </c>
      <c r="B2473" s="118">
        <v>0.34200000000000003</v>
      </c>
      <c r="C2473" s="118">
        <v>0.22500000000000001</v>
      </c>
    </row>
    <row r="2474" spans="1:3" ht="15" x14ac:dyDescent="0.25">
      <c r="A2474" s="117">
        <v>41507</v>
      </c>
      <c r="B2474" s="118">
        <v>0.34100000000000003</v>
      </c>
      <c r="C2474" s="118">
        <v>0.224</v>
      </c>
    </row>
    <row r="2475" spans="1:3" ht="15" x14ac:dyDescent="0.25">
      <c r="A2475" s="117">
        <v>41508</v>
      </c>
      <c r="B2475" s="118">
        <v>0.34300000000000003</v>
      </c>
      <c r="C2475" s="118">
        <v>0.224</v>
      </c>
    </row>
    <row r="2476" spans="1:3" ht="15" x14ac:dyDescent="0.25">
      <c r="A2476" s="117">
        <v>41509</v>
      </c>
      <c r="B2476" s="118">
        <v>0.34399999999999997</v>
      </c>
      <c r="C2476" s="118">
        <v>0.22500000000000001</v>
      </c>
    </row>
    <row r="2477" spans="1:3" ht="15" x14ac:dyDescent="0.25">
      <c r="A2477" s="117">
        <v>41512</v>
      </c>
      <c r="B2477" s="118">
        <v>0.34499999999999997</v>
      </c>
      <c r="C2477" s="118">
        <v>0.22500000000000001</v>
      </c>
    </row>
    <row r="2478" spans="1:3" ht="15" x14ac:dyDescent="0.25">
      <c r="A2478" s="117">
        <v>41513</v>
      </c>
      <c r="B2478" s="118">
        <v>0.34499999999999997</v>
      </c>
      <c r="C2478" s="118">
        <v>0.22500000000000001</v>
      </c>
    </row>
    <row r="2479" spans="1:3" ht="15" x14ac:dyDescent="0.25">
      <c r="A2479" s="117">
        <v>41514</v>
      </c>
      <c r="B2479" s="118">
        <v>0.34399999999999997</v>
      </c>
      <c r="C2479" s="118">
        <v>0.22500000000000001</v>
      </c>
    </row>
    <row r="2480" spans="1:3" ht="15" x14ac:dyDescent="0.25">
      <c r="A2480" s="117">
        <v>41515</v>
      </c>
      <c r="B2480" s="118">
        <v>0.34499999999999997</v>
      </c>
      <c r="C2480" s="118">
        <v>0.22500000000000001</v>
      </c>
    </row>
    <row r="2481" spans="1:3" ht="15" x14ac:dyDescent="0.25">
      <c r="A2481" s="117">
        <v>41516</v>
      </c>
      <c r="B2481" s="118">
        <v>0.34300000000000003</v>
      </c>
      <c r="C2481" s="118">
        <v>0.224</v>
      </c>
    </row>
    <row r="2482" spans="1:3" ht="15" x14ac:dyDescent="0.25">
      <c r="A2482" s="117">
        <v>41519</v>
      </c>
      <c r="B2482" s="118">
        <v>0.34399999999999997</v>
      </c>
      <c r="C2482" s="118">
        <v>0.22500000000000001</v>
      </c>
    </row>
    <row r="2483" spans="1:3" ht="15" x14ac:dyDescent="0.25">
      <c r="A2483" s="117">
        <v>41520</v>
      </c>
      <c r="B2483" s="118">
        <v>0.34200000000000003</v>
      </c>
      <c r="C2483" s="118">
        <v>0.22500000000000001</v>
      </c>
    </row>
    <row r="2484" spans="1:3" ht="15" x14ac:dyDescent="0.25">
      <c r="A2484" s="117">
        <v>41521</v>
      </c>
      <c r="B2484" s="118">
        <v>0.34300000000000003</v>
      </c>
      <c r="C2484" s="118">
        <v>0.22500000000000001</v>
      </c>
    </row>
    <row r="2485" spans="1:3" ht="15" x14ac:dyDescent="0.25">
      <c r="A2485" s="117">
        <v>41522</v>
      </c>
      <c r="B2485" s="118">
        <v>0.34399999999999997</v>
      </c>
      <c r="C2485" s="118">
        <v>0.22500000000000001</v>
      </c>
    </row>
    <row r="2486" spans="1:3" ht="15" x14ac:dyDescent="0.25">
      <c r="A2486" s="117">
        <v>41523</v>
      </c>
      <c r="B2486" s="118">
        <v>0.34399999999999997</v>
      </c>
      <c r="C2486" s="118">
        <v>0.22500000000000001</v>
      </c>
    </row>
    <row r="2487" spans="1:3" ht="15" x14ac:dyDescent="0.25">
      <c r="A2487" s="117">
        <v>41526</v>
      </c>
      <c r="B2487" s="118">
        <v>0.34200000000000003</v>
      </c>
      <c r="C2487" s="118">
        <v>0.22500000000000001</v>
      </c>
    </row>
    <row r="2488" spans="1:3" ht="15" x14ac:dyDescent="0.25">
      <c r="A2488" s="117">
        <v>41527</v>
      </c>
      <c r="B2488" s="118">
        <v>0.34300000000000003</v>
      </c>
      <c r="C2488" s="118">
        <v>0.22500000000000001</v>
      </c>
    </row>
    <row r="2489" spans="1:3" ht="15" x14ac:dyDescent="0.25">
      <c r="A2489" s="117">
        <v>41528</v>
      </c>
      <c r="B2489" s="118">
        <v>0.34200000000000003</v>
      </c>
      <c r="C2489" s="118">
        <v>0.224</v>
      </c>
    </row>
    <row r="2490" spans="1:3" ht="15" x14ac:dyDescent="0.25">
      <c r="A2490" s="117">
        <v>41529</v>
      </c>
      <c r="B2490" s="118">
        <v>0.34100000000000003</v>
      </c>
      <c r="C2490" s="118">
        <v>0.224</v>
      </c>
    </row>
    <row r="2491" spans="1:3" ht="15" x14ac:dyDescent="0.25">
      <c r="A2491" s="117">
        <v>41530</v>
      </c>
      <c r="B2491" s="118">
        <v>0.34200000000000003</v>
      </c>
      <c r="C2491" s="118">
        <v>0.223</v>
      </c>
    </row>
    <row r="2492" spans="1:3" ht="15" x14ac:dyDescent="0.25">
      <c r="A2492" s="117">
        <v>41533</v>
      </c>
      <c r="B2492" s="118">
        <v>0.33800000000000002</v>
      </c>
      <c r="C2492" s="118">
        <v>0.223</v>
      </c>
    </row>
    <row r="2493" spans="1:3" ht="15" x14ac:dyDescent="0.25">
      <c r="A2493" s="117">
        <v>41534</v>
      </c>
      <c r="B2493" s="118">
        <v>0.33900000000000002</v>
      </c>
      <c r="C2493" s="118">
        <v>0.222</v>
      </c>
    </row>
    <row r="2494" spans="1:3" ht="15" x14ac:dyDescent="0.25">
      <c r="A2494" s="117">
        <v>41535</v>
      </c>
      <c r="B2494" s="118">
        <v>0.34</v>
      </c>
      <c r="C2494" s="118">
        <v>0.222</v>
      </c>
    </row>
    <row r="2495" spans="1:3" ht="15" x14ac:dyDescent="0.25">
      <c r="A2495" s="117">
        <v>41536</v>
      </c>
      <c r="B2495" s="118">
        <v>0.33700000000000002</v>
      </c>
      <c r="C2495" s="118">
        <v>0.221</v>
      </c>
    </row>
    <row r="2496" spans="1:3" ht="15" x14ac:dyDescent="0.25">
      <c r="A2496" s="117">
        <v>41537</v>
      </c>
      <c r="B2496" s="118">
        <v>0.33500000000000002</v>
      </c>
      <c r="C2496" s="118">
        <v>0.221</v>
      </c>
    </row>
    <row r="2497" spans="1:3" ht="15" x14ac:dyDescent="0.25">
      <c r="A2497" s="117">
        <v>41540</v>
      </c>
      <c r="B2497" s="118">
        <v>0.33700000000000002</v>
      </c>
      <c r="C2497" s="118">
        <v>0.221</v>
      </c>
    </row>
    <row r="2498" spans="1:3" ht="15" x14ac:dyDescent="0.25">
      <c r="A2498" s="117">
        <v>41541</v>
      </c>
      <c r="B2498" s="118">
        <v>0.33600000000000002</v>
      </c>
      <c r="C2498" s="118">
        <v>0.221</v>
      </c>
    </row>
    <row r="2499" spans="1:3" ht="15" x14ac:dyDescent="0.25">
      <c r="A2499" s="117">
        <v>41542</v>
      </c>
      <c r="B2499" s="118">
        <v>0.33700000000000002</v>
      </c>
      <c r="C2499" s="118">
        <v>0.221</v>
      </c>
    </row>
    <row r="2500" spans="1:3" ht="15" x14ac:dyDescent="0.25">
      <c r="A2500" s="117">
        <v>41543</v>
      </c>
      <c r="B2500" s="118">
        <v>0.33700000000000002</v>
      </c>
      <c r="C2500" s="118">
        <v>0.221</v>
      </c>
    </row>
    <row r="2501" spans="1:3" ht="15" x14ac:dyDescent="0.25">
      <c r="A2501" s="117">
        <v>41544</v>
      </c>
      <c r="B2501" s="118">
        <v>0.33800000000000002</v>
      </c>
      <c r="C2501" s="118">
        <v>0.224</v>
      </c>
    </row>
    <row r="2502" spans="1:3" ht="15" x14ac:dyDescent="0.25">
      <c r="A2502" s="117">
        <v>41547</v>
      </c>
      <c r="B2502" s="118">
        <v>0.34</v>
      </c>
      <c r="C2502" s="118">
        <v>0.22500000000000001</v>
      </c>
    </row>
    <row r="2503" spans="1:3" ht="15" x14ac:dyDescent="0.25">
      <c r="A2503" s="117">
        <v>41548</v>
      </c>
      <c r="B2503" s="118">
        <v>0.33800000000000002</v>
      </c>
      <c r="C2503" s="118">
        <v>0.22500000000000001</v>
      </c>
    </row>
    <row r="2504" spans="1:3" ht="15" x14ac:dyDescent="0.25">
      <c r="A2504" s="117">
        <v>41549</v>
      </c>
      <c r="B2504" s="118">
        <v>0.33700000000000002</v>
      </c>
      <c r="C2504" s="118">
        <v>0.22500000000000001</v>
      </c>
    </row>
    <row r="2505" spans="1:3" ht="15" x14ac:dyDescent="0.25">
      <c r="A2505" s="117">
        <v>41550</v>
      </c>
      <c r="B2505" s="118">
        <v>0.33800000000000002</v>
      </c>
      <c r="C2505" s="118">
        <v>0.224</v>
      </c>
    </row>
    <row r="2506" spans="1:3" ht="15" x14ac:dyDescent="0.25">
      <c r="A2506" s="117">
        <v>41551</v>
      </c>
      <c r="B2506" s="118">
        <v>0.33800000000000002</v>
      </c>
      <c r="C2506" s="118">
        <v>0.22500000000000001</v>
      </c>
    </row>
    <row r="2507" spans="1:3" ht="15" x14ac:dyDescent="0.25">
      <c r="A2507" s="117">
        <v>41554</v>
      </c>
      <c r="B2507" s="118">
        <v>0.33900000000000002</v>
      </c>
      <c r="C2507" s="118">
        <v>0.22500000000000001</v>
      </c>
    </row>
    <row r="2508" spans="1:3" ht="15" x14ac:dyDescent="0.25">
      <c r="A2508" s="117">
        <v>41555</v>
      </c>
      <c r="B2508" s="118">
        <v>0.34</v>
      </c>
      <c r="C2508" s="118">
        <v>0.22700000000000001</v>
      </c>
    </row>
    <row r="2509" spans="1:3" ht="15" x14ac:dyDescent="0.25">
      <c r="A2509" s="117">
        <v>41556</v>
      </c>
      <c r="B2509" s="118">
        <v>0.34100000000000003</v>
      </c>
      <c r="C2509" s="118">
        <v>0.22800000000000001</v>
      </c>
    </row>
    <row r="2510" spans="1:3" ht="15" x14ac:dyDescent="0.25">
      <c r="A2510" s="117">
        <v>41557</v>
      </c>
      <c r="B2510" s="118">
        <v>0.34</v>
      </c>
      <c r="C2510" s="118">
        <v>0.22700000000000001</v>
      </c>
    </row>
    <row r="2511" spans="1:3" ht="15" x14ac:dyDescent="0.25">
      <c r="A2511" s="117">
        <v>41558</v>
      </c>
      <c r="B2511" s="118">
        <v>0.34</v>
      </c>
      <c r="C2511" s="118">
        <v>0.22700000000000001</v>
      </c>
    </row>
    <row r="2512" spans="1:3" ht="15" x14ac:dyDescent="0.25">
      <c r="A2512" s="117">
        <v>41561</v>
      </c>
      <c r="B2512" s="118">
        <v>0.34100000000000003</v>
      </c>
      <c r="C2512" s="118">
        <v>0.22700000000000001</v>
      </c>
    </row>
    <row r="2513" spans="1:3" ht="15" x14ac:dyDescent="0.25">
      <c r="A2513" s="117">
        <v>41562</v>
      </c>
      <c r="B2513" s="118">
        <v>0.34</v>
      </c>
      <c r="C2513" s="118">
        <v>0.22500000000000001</v>
      </c>
    </row>
    <row r="2514" spans="1:3" ht="15" x14ac:dyDescent="0.25">
      <c r="A2514" s="117">
        <v>41563</v>
      </c>
      <c r="B2514" s="118">
        <v>0.34</v>
      </c>
      <c r="C2514" s="118">
        <v>0.22500000000000001</v>
      </c>
    </row>
    <row r="2515" spans="1:3" ht="15" x14ac:dyDescent="0.25">
      <c r="A2515" s="117">
        <v>41564</v>
      </c>
      <c r="B2515" s="118">
        <v>0.34</v>
      </c>
      <c r="C2515" s="118">
        <v>0.224</v>
      </c>
    </row>
    <row r="2516" spans="1:3" ht="15" x14ac:dyDescent="0.25">
      <c r="A2516" s="117">
        <v>41565</v>
      </c>
      <c r="B2516" s="118">
        <v>0.33900000000000002</v>
      </c>
      <c r="C2516" s="118">
        <v>0.224</v>
      </c>
    </row>
    <row r="2517" spans="1:3" ht="15" x14ac:dyDescent="0.25">
      <c r="A2517" s="117">
        <v>41568</v>
      </c>
      <c r="B2517" s="118">
        <v>0.33900000000000002</v>
      </c>
      <c r="C2517" s="118">
        <v>0.223</v>
      </c>
    </row>
    <row r="2518" spans="1:3" ht="15" x14ac:dyDescent="0.25">
      <c r="A2518" s="117">
        <v>41569</v>
      </c>
      <c r="B2518" s="118">
        <v>0.34</v>
      </c>
      <c r="C2518" s="118">
        <v>0.223</v>
      </c>
    </row>
    <row r="2519" spans="1:3" ht="15" x14ac:dyDescent="0.25">
      <c r="A2519" s="117">
        <v>41570</v>
      </c>
      <c r="B2519" s="118">
        <v>0.34</v>
      </c>
      <c r="C2519" s="118">
        <v>0.222</v>
      </c>
    </row>
    <row r="2520" spans="1:3" ht="15" x14ac:dyDescent="0.25">
      <c r="A2520" s="117">
        <v>41571</v>
      </c>
      <c r="B2520" s="118">
        <v>0.34300000000000003</v>
      </c>
      <c r="C2520" s="118">
        <v>0.22500000000000001</v>
      </c>
    </row>
    <row r="2521" spans="1:3" ht="15" x14ac:dyDescent="0.25">
      <c r="A2521" s="117">
        <v>41572</v>
      </c>
      <c r="B2521" s="118">
        <v>0.34499999999999997</v>
      </c>
      <c r="C2521" s="118">
        <v>0.22800000000000001</v>
      </c>
    </row>
    <row r="2522" spans="1:3" ht="15" x14ac:dyDescent="0.25">
      <c r="A2522" s="117">
        <v>41575</v>
      </c>
      <c r="B2522" s="118">
        <v>0.34899999999999998</v>
      </c>
      <c r="C2522" s="118">
        <v>0.22900000000000001</v>
      </c>
    </row>
    <row r="2523" spans="1:3" ht="15" x14ac:dyDescent="0.25">
      <c r="A2523" s="117">
        <v>41576</v>
      </c>
      <c r="B2523" s="118">
        <v>0.34799999999999998</v>
      </c>
      <c r="C2523" s="118">
        <v>0.22800000000000001</v>
      </c>
    </row>
    <row r="2524" spans="1:3" ht="15" x14ac:dyDescent="0.25">
      <c r="A2524" s="117">
        <v>41577</v>
      </c>
      <c r="B2524" s="118">
        <v>0.34899999999999998</v>
      </c>
      <c r="C2524" s="118">
        <v>0.22800000000000001</v>
      </c>
    </row>
    <row r="2525" spans="1:3" ht="15" x14ac:dyDescent="0.25">
      <c r="A2525" s="117">
        <v>41578</v>
      </c>
      <c r="B2525" s="118">
        <v>0.35099999999999998</v>
      </c>
      <c r="C2525" s="118">
        <v>0.23</v>
      </c>
    </row>
    <row r="2526" spans="1:3" ht="15" x14ac:dyDescent="0.25">
      <c r="A2526" s="117">
        <v>41579</v>
      </c>
      <c r="B2526" s="118">
        <v>0.34100000000000003</v>
      </c>
      <c r="C2526" s="118">
        <v>0.22600000000000001</v>
      </c>
    </row>
    <row r="2527" spans="1:3" ht="15" x14ac:dyDescent="0.25">
      <c r="A2527" s="117">
        <v>41582</v>
      </c>
      <c r="B2527" s="118">
        <v>0.34200000000000003</v>
      </c>
      <c r="C2527" s="118">
        <v>0.22700000000000001</v>
      </c>
    </row>
    <row r="2528" spans="1:3" ht="15" x14ac:dyDescent="0.25">
      <c r="A2528" s="117">
        <v>41583</v>
      </c>
      <c r="B2528" s="118">
        <v>0.34100000000000003</v>
      </c>
      <c r="C2528" s="118">
        <v>0.22700000000000001</v>
      </c>
    </row>
    <row r="2529" spans="1:3" ht="15" x14ac:dyDescent="0.25">
      <c r="A2529" s="117">
        <v>41584</v>
      </c>
      <c r="B2529" s="118">
        <v>0.34</v>
      </c>
      <c r="C2529" s="118">
        <v>0.22800000000000001</v>
      </c>
    </row>
    <row r="2530" spans="1:3" ht="15" x14ac:dyDescent="0.25">
      <c r="A2530" s="117">
        <v>41585</v>
      </c>
      <c r="B2530" s="118">
        <v>0.34100000000000003</v>
      </c>
      <c r="C2530" s="118">
        <v>0.22800000000000001</v>
      </c>
    </row>
    <row r="2531" spans="1:3" ht="15" x14ac:dyDescent="0.25">
      <c r="A2531" s="117">
        <v>41586</v>
      </c>
      <c r="B2531" s="118">
        <v>0.32400000000000001</v>
      </c>
      <c r="C2531" s="118">
        <v>0.217</v>
      </c>
    </row>
    <row r="2532" spans="1:3" ht="15" x14ac:dyDescent="0.25">
      <c r="A2532" s="117">
        <v>41589</v>
      </c>
      <c r="B2532" s="118">
        <v>0.32200000000000001</v>
      </c>
      <c r="C2532" s="118">
        <v>0.218</v>
      </c>
    </row>
    <row r="2533" spans="1:3" ht="15" x14ac:dyDescent="0.25">
      <c r="A2533" s="117">
        <v>41590</v>
      </c>
      <c r="B2533" s="118">
        <v>0.32200000000000001</v>
      </c>
      <c r="C2533" s="118">
        <v>0.218</v>
      </c>
    </row>
    <row r="2534" spans="1:3" ht="15" x14ac:dyDescent="0.25">
      <c r="A2534" s="117">
        <v>41591</v>
      </c>
      <c r="B2534" s="118">
        <v>0.32</v>
      </c>
      <c r="C2534" s="118">
        <v>0.218</v>
      </c>
    </row>
    <row r="2535" spans="1:3" ht="15" x14ac:dyDescent="0.25">
      <c r="A2535" s="117">
        <v>41592</v>
      </c>
      <c r="B2535" s="118">
        <v>0.31900000000000001</v>
      </c>
      <c r="C2535" s="118">
        <v>0.217</v>
      </c>
    </row>
    <row r="2536" spans="1:3" ht="15" x14ac:dyDescent="0.25">
      <c r="A2536" s="117">
        <v>41593</v>
      </c>
      <c r="B2536" s="118">
        <v>0.318</v>
      </c>
      <c r="C2536" s="118">
        <v>0.218</v>
      </c>
    </row>
    <row r="2537" spans="1:3" ht="15" x14ac:dyDescent="0.25">
      <c r="A2537" s="117">
        <v>41596</v>
      </c>
      <c r="B2537" s="118">
        <v>0.31900000000000001</v>
      </c>
      <c r="C2537" s="118">
        <v>0.218</v>
      </c>
    </row>
    <row r="2538" spans="1:3" ht="15" x14ac:dyDescent="0.25">
      <c r="A2538" s="117">
        <v>41597</v>
      </c>
      <c r="B2538" s="118">
        <v>0.31900000000000001</v>
      </c>
      <c r="C2538" s="118">
        <v>0.218</v>
      </c>
    </row>
    <row r="2539" spans="1:3" ht="15" x14ac:dyDescent="0.25">
      <c r="A2539" s="117">
        <v>41598</v>
      </c>
      <c r="B2539" s="118">
        <v>0.318</v>
      </c>
      <c r="C2539" s="118">
        <v>0.219</v>
      </c>
    </row>
    <row r="2540" spans="1:3" ht="15" x14ac:dyDescent="0.25">
      <c r="A2540" s="117">
        <v>41599</v>
      </c>
      <c r="B2540" s="118">
        <v>0.316</v>
      </c>
      <c r="C2540" s="118">
        <v>0.217</v>
      </c>
    </row>
    <row r="2541" spans="1:3" ht="15" x14ac:dyDescent="0.25">
      <c r="A2541" s="117">
        <v>41600</v>
      </c>
      <c r="B2541" s="118">
        <v>0.32100000000000001</v>
      </c>
      <c r="C2541" s="118">
        <v>0.223</v>
      </c>
    </row>
    <row r="2542" spans="1:3" ht="15" x14ac:dyDescent="0.25">
      <c r="A2542" s="117">
        <v>41603</v>
      </c>
      <c r="B2542" s="118">
        <v>0.32600000000000001</v>
      </c>
      <c r="C2542" s="118">
        <v>0.22700000000000001</v>
      </c>
    </row>
    <row r="2543" spans="1:3" ht="15" x14ac:dyDescent="0.25">
      <c r="A2543" s="117">
        <v>41604</v>
      </c>
      <c r="B2543" s="118">
        <v>0.33</v>
      </c>
      <c r="C2543" s="118">
        <v>0.23</v>
      </c>
    </row>
    <row r="2544" spans="1:3" ht="15" x14ac:dyDescent="0.25">
      <c r="A2544" s="117">
        <v>41605</v>
      </c>
      <c r="B2544" s="118">
        <v>0.32700000000000001</v>
      </c>
      <c r="C2544" s="118">
        <v>0.23</v>
      </c>
    </row>
    <row r="2545" spans="1:3" ht="15" x14ac:dyDescent="0.25">
      <c r="A2545" s="117">
        <v>41606</v>
      </c>
      <c r="B2545" s="118">
        <v>0.32900000000000001</v>
      </c>
      <c r="C2545" s="118">
        <v>0.23300000000000001</v>
      </c>
    </row>
    <row r="2546" spans="1:3" ht="15" x14ac:dyDescent="0.25">
      <c r="A2546" s="117">
        <v>41607</v>
      </c>
      <c r="B2546" s="118">
        <v>0.33</v>
      </c>
      <c r="C2546" s="118">
        <v>0.23400000000000001</v>
      </c>
    </row>
    <row r="2547" spans="1:3" ht="15" x14ac:dyDescent="0.25">
      <c r="A2547" s="117">
        <v>41610</v>
      </c>
      <c r="B2547" s="118">
        <v>0.33100000000000002</v>
      </c>
      <c r="C2547" s="118">
        <v>0.23599999999999999</v>
      </c>
    </row>
    <row r="2548" spans="1:3" ht="15" x14ac:dyDescent="0.25">
      <c r="A2548" s="117">
        <v>41611</v>
      </c>
      <c r="B2548" s="118">
        <v>0.33200000000000002</v>
      </c>
      <c r="C2548" s="118">
        <v>0.23899999999999999</v>
      </c>
    </row>
    <row r="2549" spans="1:3" ht="15" x14ac:dyDescent="0.25">
      <c r="A2549" s="117">
        <v>41612</v>
      </c>
      <c r="B2549" s="118">
        <v>0.33400000000000002</v>
      </c>
      <c r="C2549" s="118">
        <v>0.23899999999999999</v>
      </c>
    </row>
    <row r="2550" spans="1:3" ht="15" x14ac:dyDescent="0.25">
      <c r="A2550" s="117">
        <v>41613</v>
      </c>
      <c r="B2550" s="118">
        <v>0.33400000000000002</v>
      </c>
      <c r="C2550" s="118">
        <v>0.24</v>
      </c>
    </row>
    <row r="2551" spans="1:3" ht="15" x14ac:dyDescent="0.25">
      <c r="A2551" s="117">
        <v>41614</v>
      </c>
      <c r="B2551" s="118">
        <v>0.34499999999999997</v>
      </c>
      <c r="C2551" s="118">
        <v>0.248</v>
      </c>
    </row>
    <row r="2552" spans="1:3" ht="15" x14ac:dyDescent="0.25">
      <c r="A2552" s="117">
        <v>41617</v>
      </c>
      <c r="B2552" s="118">
        <v>0.35299999999999998</v>
      </c>
      <c r="C2552" s="118">
        <v>0.255</v>
      </c>
    </row>
    <row r="2553" spans="1:3" ht="15" x14ac:dyDescent="0.25">
      <c r="A2553" s="117">
        <v>41618</v>
      </c>
      <c r="B2553" s="118">
        <v>0.36</v>
      </c>
      <c r="C2553" s="118">
        <v>0.26</v>
      </c>
    </row>
    <row r="2554" spans="1:3" ht="15" x14ac:dyDescent="0.25">
      <c r="A2554" s="117">
        <v>41619</v>
      </c>
      <c r="B2554" s="118">
        <v>0.36599999999999999</v>
      </c>
      <c r="C2554" s="118">
        <v>0.26700000000000002</v>
      </c>
    </row>
    <row r="2555" spans="1:3" ht="15" x14ac:dyDescent="0.25">
      <c r="A2555" s="117">
        <v>41620</v>
      </c>
      <c r="B2555" s="118">
        <v>0.374</v>
      </c>
      <c r="C2555" s="118">
        <v>0.27700000000000002</v>
      </c>
    </row>
    <row r="2556" spans="1:3" ht="15" x14ac:dyDescent="0.25">
      <c r="A2556" s="117">
        <v>41621</v>
      </c>
      <c r="B2556" s="118">
        <v>0.38</v>
      </c>
      <c r="C2556" s="118">
        <v>0.28199999999999997</v>
      </c>
    </row>
    <row r="2557" spans="1:3" ht="15" x14ac:dyDescent="0.25">
      <c r="A2557" s="117">
        <v>41624</v>
      </c>
      <c r="B2557" s="118">
        <v>0.38700000000000001</v>
      </c>
      <c r="C2557" s="118">
        <v>0.28999999999999998</v>
      </c>
    </row>
    <row r="2558" spans="1:3" ht="15" x14ac:dyDescent="0.25">
      <c r="A2558" s="117">
        <v>41625</v>
      </c>
      <c r="B2558" s="118">
        <v>0.39300000000000002</v>
      </c>
      <c r="C2558" s="118">
        <v>0.29799999999999999</v>
      </c>
    </row>
    <row r="2559" spans="1:3" ht="15" x14ac:dyDescent="0.25">
      <c r="A2559" s="117">
        <v>41626</v>
      </c>
      <c r="B2559" s="118">
        <v>0.39300000000000002</v>
      </c>
      <c r="C2559" s="118">
        <v>0.29799999999999999</v>
      </c>
    </row>
    <row r="2560" spans="1:3" ht="15" x14ac:dyDescent="0.25">
      <c r="A2560" s="117">
        <v>41627</v>
      </c>
      <c r="B2560" s="118">
        <v>0.38700000000000001</v>
      </c>
      <c r="C2560" s="118">
        <v>0.29299999999999998</v>
      </c>
    </row>
    <row r="2561" spans="1:3" ht="15" x14ac:dyDescent="0.25">
      <c r="A2561" s="117">
        <v>41628</v>
      </c>
      <c r="B2561" s="118">
        <v>0.38800000000000001</v>
      </c>
      <c r="C2561" s="118">
        <v>0.29199999999999998</v>
      </c>
    </row>
    <row r="2562" spans="1:3" ht="15" x14ac:dyDescent="0.25">
      <c r="A2562" s="117">
        <v>41631</v>
      </c>
      <c r="B2562" s="118">
        <v>0.39200000000000002</v>
      </c>
      <c r="C2562" s="118">
        <v>0.29399999999999998</v>
      </c>
    </row>
    <row r="2563" spans="1:3" ht="15" x14ac:dyDescent="0.25">
      <c r="A2563" s="117">
        <v>41632</v>
      </c>
      <c r="B2563" s="118">
        <v>0.39200000000000002</v>
      </c>
      <c r="C2563" s="118">
        <v>0.29399999999999998</v>
      </c>
    </row>
    <row r="2564" spans="1:3" ht="15" x14ac:dyDescent="0.25">
      <c r="A2564" s="117">
        <v>41635</v>
      </c>
      <c r="B2564" s="118">
        <v>0.39200000000000002</v>
      </c>
      <c r="C2564" s="118">
        <v>0.29299999999999998</v>
      </c>
    </row>
    <row r="2565" spans="1:3" ht="15" x14ac:dyDescent="0.25">
      <c r="A2565" s="117">
        <v>41638</v>
      </c>
      <c r="B2565" s="118">
        <v>0.38900000000000001</v>
      </c>
      <c r="C2565" s="118">
        <v>0.28799999999999998</v>
      </c>
    </row>
    <row r="2566" spans="1:3" ht="15" x14ac:dyDescent="0.25">
      <c r="A2566" s="117">
        <v>41639</v>
      </c>
      <c r="B2566" s="118">
        <v>0.38900000000000001</v>
      </c>
      <c r="C2566" s="118">
        <v>0.28699999999999998</v>
      </c>
    </row>
    <row r="2567" spans="1:3" ht="15" x14ac:dyDescent="0.25">
      <c r="A2567" s="117">
        <v>41641</v>
      </c>
      <c r="B2567" s="118">
        <v>0.38700000000000001</v>
      </c>
      <c r="C2567" s="118">
        <v>0.28399999999999997</v>
      </c>
    </row>
    <row r="2568" spans="1:3" ht="15" x14ac:dyDescent="0.25">
      <c r="A2568" s="117">
        <v>41642</v>
      </c>
      <c r="B2568" s="118">
        <v>0.38100000000000001</v>
      </c>
      <c r="C2568" s="118">
        <v>0.28000000000000003</v>
      </c>
    </row>
    <row r="2569" spans="1:3" ht="15" x14ac:dyDescent="0.25">
      <c r="A2569" s="117">
        <v>41645</v>
      </c>
      <c r="B2569" s="118">
        <v>0.38</v>
      </c>
      <c r="C2569" s="118">
        <v>0.28000000000000003</v>
      </c>
    </row>
    <row r="2570" spans="1:3" ht="15" x14ac:dyDescent="0.25">
      <c r="A2570" s="117">
        <v>41646</v>
      </c>
      <c r="B2570" s="118">
        <v>0.38100000000000001</v>
      </c>
      <c r="C2570" s="118">
        <v>0.28000000000000003</v>
      </c>
    </row>
    <row r="2571" spans="1:3" ht="15" x14ac:dyDescent="0.25">
      <c r="A2571" s="117">
        <v>41647</v>
      </c>
      <c r="B2571" s="118">
        <v>0.38300000000000001</v>
      </c>
      <c r="C2571" s="118">
        <v>0.28100000000000003</v>
      </c>
    </row>
    <row r="2572" spans="1:3" ht="15" x14ac:dyDescent="0.25">
      <c r="A2572" s="117">
        <v>41648</v>
      </c>
      <c r="B2572" s="118">
        <v>0.38800000000000001</v>
      </c>
      <c r="C2572" s="118">
        <v>0.28199999999999997</v>
      </c>
    </row>
    <row r="2573" spans="1:3" ht="15" x14ac:dyDescent="0.25">
      <c r="A2573" s="117">
        <v>41649</v>
      </c>
      <c r="B2573" s="118">
        <v>0.39</v>
      </c>
      <c r="C2573" s="118">
        <v>0.28199999999999997</v>
      </c>
    </row>
    <row r="2574" spans="1:3" ht="15" x14ac:dyDescent="0.25">
      <c r="A2574" s="117">
        <v>41652</v>
      </c>
      <c r="B2574" s="118">
        <v>0.38900000000000001</v>
      </c>
      <c r="C2574" s="118">
        <v>0.28199999999999997</v>
      </c>
    </row>
    <row r="2575" spans="1:3" ht="15" x14ac:dyDescent="0.25">
      <c r="A2575" s="117">
        <v>41653</v>
      </c>
      <c r="B2575" s="118">
        <v>0.39</v>
      </c>
      <c r="C2575" s="118">
        <v>0.28199999999999997</v>
      </c>
    </row>
    <row r="2576" spans="1:3" ht="15" x14ac:dyDescent="0.25">
      <c r="A2576" s="117">
        <v>41654</v>
      </c>
      <c r="B2576" s="118">
        <v>0.39700000000000002</v>
      </c>
      <c r="C2576" s="118">
        <v>0.28999999999999998</v>
      </c>
    </row>
    <row r="2577" spans="1:3" ht="15" x14ac:dyDescent="0.25">
      <c r="A2577" s="117">
        <v>41655</v>
      </c>
      <c r="B2577" s="118">
        <v>0.40500000000000003</v>
      </c>
      <c r="C2577" s="118">
        <v>0.3</v>
      </c>
    </row>
    <row r="2578" spans="1:3" ht="15" x14ac:dyDescent="0.25">
      <c r="A2578" s="117">
        <v>41656</v>
      </c>
      <c r="B2578" s="118">
        <v>0.40799999999999997</v>
      </c>
      <c r="C2578" s="118">
        <v>0.30199999999999999</v>
      </c>
    </row>
    <row r="2579" spans="1:3" ht="15" x14ac:dyDescent="0.25">
      <c r="A2579" s="117">
        <v>41659</v>
      </c>
      <c r="B2579" s="118">
        <v>0.40799999999999997</v>
      </c>
      <c r="C2579" s="118">
        <v>0.30199999999999999</v>
      </c>
    </row>
    <row r="2580" spans="1:3" ht="15" x14ac:dyDescent="0.25">
      <c r="A2580" s="117">
        <v>41660</v>
      </c>
      <c r="B2580" s="118">
        <v>0.40899999999999997</v>
      </c>
      <c r="C2580" s="118">
        <v>0.30199999999999999</v>
      </c>
    </row>
    <row r="2581" spans="1:3" ht="15" x14ac:dyDescent="0.25">
      <c r="A2581" s="117">
        <v>41661</v>
      </c>
      <c r="B2581" s="118">
        <v>0.40600000000000003</v>
      </c>
      <c r="C2581" s="118">
        <v>0.30099999999999999</v>
      </c>
    </row>
    <row r="2582" spans="1:3" ht="15" x14ac:dyDescent="0.25">
      <c r="A2582" s="117">
        <v>41662</v>
      </c>
      <c r="B2582" s="118">
        <v>0.40400000000000003</v>
      </c>
      <c r="C2582" s="118">
        <v>0.3</v>
      </c>
    </row>
    <row r="2583" spans="1:3" ht="15" x14ac:dyDescent="0.25">
      <c r="A2583" s="117">
        <v>41663</v>
      </c>
      <c r="B2583" s="118">
        <v>0.40100000000000002</v>
      </c>
      <c r="C2583" s="118">
        <v>0.3</v>
      </c>
    </row>
    <row r="2584" spans="1:3" ht="15" x14ac:dyDescent="0.25">
      <c r="A2584" s="117">
        <v>41666</v>
      </c>
      <c r="B2584" s="118">
        <v>0.40400000000000003</v>
      </c>
      <c r="C2584" s="118">
        <v>0.3</v>
      </c>
    </row>
    <row r="2585" spans="1:3" ht="15" x14ac:dyDescent="0.25">
      <c r="A2585" s="117">
        <v>41667</v>
      </c>
      <c r="B2585" s="118">
        <v>0.40400000000000003</v>
      </c>
      <c r="C2585" s="118">
        <v>0.30099999999999999</v>
      </c>
    </row>
    <row r="2586" spans="1:3" ht="15" x14ac:dyDescent="0.25">
      <c r="A2586" s="117">
        <v>41668</v>
      </c>
      <c r="B2586" s="118">
        <v>0.40200000000000002</v>
      </c>
      <c r="C2586" s="118">
        <v>0.3</v>
      </c>
    </row>
    <row r="2587" spans="1:3" ht="15" x14ac:dyDescent="0.25">
      <c r="A2587" s="117">
        <v>41669</v>
      </c>
      <c r="B2587" s="118">
        <v>0.39900000000000002</v>
      </c>
      <c r="C2587" s="118">
        <v>0.29799999999999999</v>
      </c>
    </row>
    <row r="2588" spans="1:3" ht="15" x14ac:dyDescent="0.25">
      <c r="A2588" s="117">
        <v>41670</v>
      </c>
      <c r="B2588" s="118">
        <v>0.39600000000000002</v>
      </c>
      <c r="C2588" s="118">
        <v>0.29599999999999999</v>
      </c>
    </row>
    <row r="2589" spans="1:3" ht="15" x14ac:dyDescent="0.25">
      <c r="A2589" s="117">
        <v>41673</v>
      </c>
      <c r="B2589" s="118">
        <v>0.38700000000000001</v>
      </c>
      <c r="C2589" s="118">
        <v>0.28999999999999998</v>
      </c>
    </row>
    <row r="2590" spans="1:3" ht="15" x14ac:dyDescent="0.25">
      <c r="A2590" s="117">
        <v>41674</v>
      </c>
      <c r="B2590" s="118">
        <v>0.38700000000000001</v>
      </c>
      <c r="C2590" s="118">
        <v>0.28799999999999998</v>
      </c>
    </row>
    <row r="2591" spans="1:3" ht="15" x14ac:dyDescent="0.25">
      <c r="A2591" s="117">
        <v>41675</v>
      </c>
      <c r="B2591" s="118">
        <v>0.38600000000000001</v>
      </c>
      <c r="C2591" s="118">
        <v>0.28699999999999998</v>
      </c>
    </row>
    <row r="2592" spans="1:3" ht="15" x14ac:dyDescent="0.25">
      <c r="A2592" s="117">
        <v>41676</v>
      </c>
      <c r="B2592" s="118">
        <v>0.38500000000000001</v>
      </c>
      <c r="C2592" s="118">
        <v>0.28599999999999998</v>
      </c>
    </row>
    <row r="2593" spans="1:3" ht="15" x14ac:dyDescent="0.25">
      <c r="A2593" s="117">
        <v>41677</v>
      </c>
      <c r="B2593" s="118">
        <v>0.39100000000000001</v>
      </c>
      <c r="C2593" s="118">
        <v>0.29099999999999998</v>
      </c>
    </row>
    <row r="2594" spans="1:3" ht="15" x14ac:dyDescent="0.25">
      <c r="A2594" s="117">
        <v>41680</v>
      </c>
      <c r="B2594" s="118">
        <v>0.39</v>
      </c>
      <c r="C2594" s="118">
        <v>0.29099999999999998</v>
      </c>
    </row>
    <row r="2595" spans="1:3" ht="15" x14ac:dyDescent="0.25">
      <c r="A2595" s="117">
        <v>41681</v>
      </c>
      <c r="B2595" s="118">
        <v>0.39100000000000001</v>
      </c>
      <c r="C2595" s="118">
        <v>0.29099999999999998</v>
      </c>
    </row>
    <row r="2596" spans="1:3" ht="15" x14ac:dyDescent="0.25">
      <c r="A2596" s="117">
        <v>41682</v>
      </c>
      <c r="B2596" s="118">
        <v>0.39</v>
      </c>
      <c r="C2596" s="118">
        <v>0.29099999999999998</v>
      </c>
    </row>
    <row r="2597" spans="1:3" ht="15" x14ac:dyDescent="0.25">
      <c r="A2597" s="117">
        <v>41683</v>
      </c>
      <c r="B2597" s="118">
        <v>0.38700000000000001</v>
      </c>
      <c r="C2597" s="118">
        <v>0.28799999999999998</v>
      </c>
    </row>
    <row r="2598" spans="1:3" ht="15" x14ac:dyDescent="0.25">
      <c r="A2598" s="117">
        <v>41684</v>
      </c>
      <c r="B2598" s="118">
        <v>0.38600000000000001</v>
      </c>
      <c r="C2598" s="118">
        <v>0.28699999999999998</v>
      </c>
    </row>
    <row r="2599" spans="1:3" ht="15" x14ac:dyDescent="0.25">
      <c r="A2599" s="117">
        <v>41687</v>
      </c>
      <c r="B2599" s="118">
        <v>0.38600000000000001</v>
      </c>
      <c r="C2599" s="118">
        <v>0.28699999999999998</v>
      </c>
    </row>
    <row r="2600" spans="1:3" ht="15" x14ac:dyDescent="0.25">
      <c r="A2600" s="117">
        <v>41688</v>
      </c>
      <c r="B2600" s="118">
        <v>0.38600000000000001</v>
      </c>
      <c r="C2600" s="118">
        <v>0.28799999999999998</v>
      </c>
    </row>
    <row r="2601" spans="1:3" ht="15" x14ac:dyDescent="0.25">
      <c r="A2601" s="117">
        <v>41689</v>
      </c>
      <c r="B2601" s="118">
        <v>0.38600000000000001</v>
      </c>
      <c r="C2601" s="118">
        <v>0.28699999999999998</v>
      </c>
    </row>
    <row r="2602" spans="1:3" ht="15" x14ac:dyDescent="0.25">
      <c r="A2602" s="117">
        <v>41690</v>
      </c>
      <c r="B2602" s="118">
        <v>0.38400000000000001</v>
      </c>
      <c r="C2602" s="118">
        <v>0.28599999999999998</v>
      </c>
    </row>
    <row r="2603" spans="1:3" ht="15" x14ac:dyDescent="0.25">
      <c r="A2603" s="117">
        <v>41691</v>
      </c>
      <c r="B2603" s="118">
        <v>0.38400000000000001</v>
      </c>
      <c r="C2603" s="118">
        <v>0.28699999999999998</v>
      </c>
    </row>
    <row r="2604" spans="1:3" ht="15" x14ac:dyDescent="0.25">
      <c r="A2604" s="117">
        <v>41694</v>
      </c>
      <c r="B2604" s="118">
        <v>0.38400000000000001</v>
      </c>
      <c r="C2604" s="118">
        <v>0.28799999999999998</v>
      </c>
    </row>
    <row r="2605" spans="1:3" ht="15" x14ac:dyDescent="0.25">
      <c r="A2605" s="117">
        <v>41695</v>
      </c>
      <c r="B2605" s="118">
        <v>0.38700000000000001</v>
      </c>
      <c r="C2605" s="118">
        <v>0.28899999999999998</v>
      </c>
    </row>
    <row r="2606" spans="1:3" ht="15" x14ac:dyDescent="0.25">
      <c r="A2606" s="117">
        <v>41696</v>
      </c>
      <c r="B2606" s="118">
        <v>0.38700000000000001</v>
      </c>
      <c r="C2606" s="118">
        <v>0.28799999999999998</v>
      </c>
    </row>
    <row r="2607" spans="1:3" ht="15" x14ac:dyDescent="0.25">
      <c r="A2607" s="117">
        <v>41697</v>
      </c>
      <c r="B2607" s="118">
        <v>0.38400000000000001</v>
      </c>
      <c r="C2607" s="118">
        <v>0.28599999999999998</v>
      </c>
    </row>
    <row r="2608" spans="1:3" ht="15" x14ac:dyDescent="0.25">
      <c r="A2608" s="117">
        <v>41698</v>
      </c>
      <c r="B2608" s="118">
        <v>0.38400000000000001</v>
      </c>
      <c r="C2608" s="118">
        <v>0.28599999999999998</v>
      </c>
    </row>
    <row r="2609" spans="1:3" ht="15" x14ac:dyDescent="0.25">
      <c r="A2609" s="117">
        <v>41701</v>
      </c>
      <c r="B2609" s="118">
        <v>0.38700000000000001</v>
      </c>
      <c r="C2609" s="118">
        <v>0.28799999999999998</v>
      </c>
    </row>
    <row r="2610" spans="1:3" ht="15" x14ac:dyDescent="0.25">
      <c r="A2610" s="117">
        <v>41702</v>
      </c>
      <c r="B2610" s="118">
        <v>0.38600000000000001</v>
      </c>
      <c r="C2610" s="118">
        <v>0.28699999999999998</v>
      </c>
    </row>
    <row r="2611" spans="1:3" ht="15" x14ac:dyDescent="0.25">
      <c r="A2611" s="117">
        <v>41703</v>
      </c>
      <c r="B2611" s="118">
        <v>0.38400000000000001</v>
      </c>
      <c r="C2611" s="118">
        <v>0.28599999999999998</v>
      </c>
    </row>
    <row r="2612" spans="1:3" ht="15" x14ac:dyDescent="0.25">
      <c r="A2612" s="117">
        <v>41704</v>
      </c>
      <c r="B2612" s="118">
        <v>0.38400000000000001</v>
      </c>
      <c r="C2612" s="118">
        <v>0.28699999999999998</v>
      </c>
    </row>
    <row r="2613" spans="1:3" ht="15" x14ac:dyDescent="0.25">
      <c r="A2613" s="117">
        <v>41705</v>
      </c>
      <c r="B2613" s="118">
        <v>0.39800000000000002</v>
      </c>
      <c r="C2613" s="118">
        <v>0.29899999999999999</v>
      </c>
    </row>
    <row r="2614" spans="1:3" ht="15" x14ac:dyDescent="0.25">
      <c r="A2614" s="117">
        <v>41708</v>
      </c>
      <c r="B2614" s="118">
        <v>0.40799999999999997</v>
      </c>
      <c r="C2614" s="118">
        <v>0.307</v>
      </c>
    </row>
    <row r="2615" spans="1:3" ht="15" x14ac:dyDescent="0.25">
      <c r="A2615" s="117">
        <v>41709</v>
      </c>
      <c r="B2615" s="118">
        <v>0.40500000000000003</v>
      </c>
      <c r="C2615" s="118">
        <v>0.30399999999999999</v>
      </c>
    </row>
    <row r="2616" spans="1:3" ht="15" x14ac:dyDescent="0.25">
      <c r="A2616" s="117">
        <v>41710</v>
      </c>
      <c r="B2616" s="118">
        <v>0.40500000000000003</v>
      </c>
      <c r="C2616" s="118">
        <v>0.30399999999999999</v>
      </c>
    </row>
    <row r="2617" spans="1:3" ht="15" x14ac:dyDescent="0.25">
      <c r="A2617" s="117">
        <v>41711</v>
      </c>
      <c r="B2617" s="118">
        <v>0.40500000000000003</v>
      </c>
      <c r="C2617" s="118">
        <v>0.30399999999999999</v>
      </c>
    </row>
    <row r="2618" spans="1:3" ht="15" x14ac:dyDescent="0.25">
      <c r="A2618" s="117">
        <v>41712</v>
      </c>
      <c r="B2618" s="118">
        <v>0.40200000000000002</v>
      </c>
      <c r="C2618" s="118">
        <v>0.30299999999999999</v>
      </c>
    </row>
    <row r="2619" spans="1:3" ht="15" x14ac:dyDescent="0.25">
      <c r="A2619" s="117">
        <v>41715</v>
      </c>
      <c r="B2619" s="118">
        <v>0.40699999999999997</v>
      </c>
      <c r="C2619" s="118">
        <v>0.30499999999999999</v>
      </c>
    </row>
    <row r="2620" spans="1:3" ht="15" x14ac:dyDescent="0.25">
      <c r="A2620" s="117">
        <v>41716</v>
      </c>
      <c r="B2620" s="118">
        <v>0.41</v>
      </c>
      <c r="C2620" s="118">
        <v>0.309</v>
      </c>
    </row>
    <row r="2621" spans="1:3" ht="15" x14ac:dyDescent="0.25">
      <c r="A2621" s="117">
        <v>41717</v>
      </c>
      <c r="B2621" s="118">
        <v>0.41399999999999998</v>
      </c>
      <c r="C2621" s="118">
        <v>0.312</v>
      </c>
    </row>
    <row r="2622" spans="1:3" ht="15" x14ac:dyDescent="0.25">
      <c r="A2622" s="117">
        <v>41718</v>
      </c>
      <c r="B2622" s="118">
        <v>0.41599999999999998</v>
      </c>
      <c r="C2622" s="118">
        <v>0.313</v>
      </c>
    </row>
    <row r="2623" spans="1:3" ht="15" x14ac:dyDescent="0.25">
      <c r="A2623" s="117">
        <v>41719</v>
      </c>
      <c r="B2623" s="118">
        <v>0.42</v>
      </c>
      <c r="C2623" s="118">
        <v>0.315</v>
      </c>
    </row>
    <row r="2624" spans="1:3" ht="15" x14ac:dyDescent="0.25">
      <c r="A2624" s="117">
        <v>41722</v>
      </c>
      <c r="B2624" s="118">
        <v>0.42499999999999999</v>
      </c>
      <c r="C2624" s="118">
        <v>0.32</v>
      </c>
    </row>
    <row r="2625" spans="1:3" ht="15" x14ac:dyDescent="0.25">
      <c r="A2625" s="117">
        <v>41723</v>
      </c>
      <c r="B2625" s="118">
        <v>0.42199999999999999</v>
      </c>
      <c r="C2625" s="118">
        <v>0.318</v>
      </c>
    </row>
    <row r="2626" spans="1:3" ht="15" x14ac:dyDescent="0.25">
      <c r="A2626" s="117">
        <v>41724</v>
      </c>
      <c r="B2626" s="118">
        <v>0.41899999999999998</v>
      </c>
      <c r="C2626" s="118">
        <v>0.315</v>
      </c>
    </row>
    <row r="2627" spans="1:3" ht="15" x14ac:dyDescent="0.25">
      <c r="A2627" s="117">
        <v>41725</v>
      </c>
      <c r="B2627" s="118">
        <v>0.41599999999999998</v>
      </c>
      <c r="C2627" s="118">
        <v>0.313</v>
      </c>
    </row>
    <row r="2628" spans="1:3" ht="15" x14ac:dyDescent="0.25">
      <c r="A2628" s="117">
        <v>41726</v>
      </c>
      <c r="B2628" s="118">
        <v>0.41399999999999998</v>
      </c>
      <c r="C2628" s="118">
        <v>0.31</v>
      </c>
    </row>
    <row r="2629" spans="1:3" ht="15" x14ac:dyDescent="0.25">
      <c r="A2629" s="117">
        <v>41729</v>
      </c>
      <c r="B2629" s="118">
        <v>0.41799999999999998</v>
      </c>
      <c r="C2629" s="118">
        <v>0.313</v>
      </c>
    </row>
    <row r="2630" spans="1:3" ht="15" x14ac:dyDescent="0.25">
      <c r="A2630" s="117">
        <v>41730</v>
      </c>
      <c r="B2630" s="118">
        <v>0.41799999999999998</v>
      </c>
      <c r="C2630" s="118">
        <v>0.313</v>
      </c>
    </row>
    <row r="2631" spans="1:3" ht="15" x14ac:dyDescent="0.25">
      <c r="A2631" s="117">
        <v>41731</v>
      </c>
      <c r="B2631" s="118">
        <v>0.42299999999999999</v>
      </c>
      <c r="C2631" s="118">
        <v>0.31900000000000001</v>
      </c>
    </row>
    <row r="2632" spans="1:3" ht="15" x14ac:dyDescent="0.25">
      <c r="A2632" s="117">
        <v>41732</v>
      </c>
      <c r="B2632" s="118">
        <v>0.42299999999999999</v>
      </c>
      <c r="C2632" s="118">
        <v>0.31900000000000001</v>
      </c>
    </row>
    <row r="2633" spans="1:3" ht="15" x14ac:dyDescent="0.25">
      <c r="A2633" s="117">
        <v>41733</v>
      </c>
      <c r="B2633" s="118">
        <v>0.42699999999999999</v>
      </c>
      <c r="C2633" s="118">
        <v>0.32500000000000001</v>
      </c>
    </row>
    <row r="2634" spans="1:3" ht="15" x14ac:dyDescent="0.25">
      <c r="A2634" s="117">
        <v>41736</v>
      </c>
      <c r="B2634" s="118">
        <v>0.42699999999999999</v>
      </c>
      <c r="C2634" s="118">
        <v>0.32700000000000001</v>
      </c>
    </row>
    <row r="2635" spans="1:3" ht="15" x14ac:dyDescent="0.25">
      <c r="A2635" s="117">
        <v>41737</v>
      </c>
      <c r="B2635" s="118">
        <v>0.42599999999999999</v>
      </c>
      <c r="C2635" s="118">
        <v>0.32700000000000001</v>
      </c>
    </row>
    <row r="2636" spans="1:3" ht="15" x14ac:dyDescent="0.25">
      <c r="A2636" s="117">
        <v>41738</v>
      </c>
      <c r="B2636" s="118">
        <v>0.42699999999999999</v>
      </c>
      <c r="C2636" s="118">
        <v>0.32700000000000001</v>
      </c>
    </row>
    <row r="2637" spans="1:3" ht="15" x14ac:dyDescent="0.25">
      <c r="A2637" s="117">
        <v>41739</v>
      </c>
      <c r="B2637" s="118">
        <v>0.42599999999999999</v>
      </c>
      <c r="C2637" s="118">
        <v>0.32700000000000001</v>
      </c>
    </row>
    <row r="2638" spans="1:3" ht="15" x14ac:dyDescent="0.25">
      <c r="A2638" s="117">
        <v>41740</v>
      </c>
      <c r="B2638" s="118">
        <v>0.42799999999999999</v>
      </c>
      <c r="C2638" s="118">
        <v>0.32800000000000001</v>
      </c>
    </row>
    <row r="2639" spans="1:3" ht="15" x14ac:dyDescent="0.25">
      <c r="A2639" s="117">
        <v>41743</v>
      </c>
      <c r="B2639" s="118">
        <v>0.42699999999999999</v>
      </c>
      <c r="C2639" s="118">
        <v>0.32800000000000001</v>
      </c>
    </row>
    <row r="2640" spans="1:3" ht="15" x14ac:dyDescent="0.25">
      <c r="A2640" s="117">
        <v>41744</v>
      </c>
      <c r="B2640" s="118">
        <v>0.42599999999999999</v>
      </c>
      <c r="C2640" s="118">
        <v>0.32700000000000001</v>
      </c>
    </row>
    <row r="2641" spans="1:3" ht="15" x14ac:dyDescent="0.25">
      <c r="A2641" s="117">
        <v>41745</v>
      </c>
      <c r="B2641" s="118">
        <v>0.42699999999999999</v>
      </c>
      <c r="C2641" s="118">
        <v>0.32700000000000001</v>
      </c>
    </row>
    <row r="2642" spans="1:3" ht="15" x14ac:dyDescent="0.25">
      <c r="A2642" s="117">
        <v>41746</v>
      </c>
      <c r="B2642" s="118">
        <v>0.42599999999999999</v>
      </c>
      <c r="C2642" s="118">
        <v>0.32800000000000001</v>
      </c>
    </row>
    <row r="2643" spans="1:3" ht="15" x14ac:dyDescent="0.25">
      <c r="A2643" s="117">
        <v>41751</v>
      </c>
      <c r="B2643" s="118">
        <v>0.42899999999999999</v>
      </c>
      <c r="C2643" s="118">
        <v>0.32900000000000001</v>
      </c>
    </row>
    <row r="2644" spans="1:3" ht="15" x14ac:dyDescent="0.25">
      <c r="A2644" s="117">
        <v>41752</v>
      </c>
      <c r="B2644" s="118">
        <v>0.432</v>
      </c>
      <c r="C2644" s="118">
        <v>0.33200000000000002</v>
      </c>
    </row>
    <row r="2645" spans="1:3" ht="15" x14ac:dyDescent="0.25">
      <c r="A2645" s="117">
        <v>41753</v>
      </c>
      <c r="B2645" s="118">
        <v>0.437</v>
      </c>
      <c r="C2645" s="118">
        <v>0.33700000000000002</v>
      </c>
    </row>
    <row r="2646" spans="1:3" ht="15" x14ac:dyDescent="0.25">
      <c r="A2646" s="117">
        <v>41754</v>
      </c>
      <c r="B2646" s="118">
        <v>0.443</v>
      </c>
      <c r="C2646" s="118">
        <v>0.34399999999999997</v>
      </c>
    </row>
    <row r="2647" spans="1:3" ht="15" x14ac:dyDescent="0.25">
      <c r="A2647" s="117">
        <v>41757</v>
      </c>
      <c r="B2647" s="118">
        <v>0.44400000000000001</v>
      </c>
      <c r="C2647" s="118">
        <v>0.34499999999999997</v>
      </c>
    </row>
    <row r="2648" spans="1:3" ht="15" x14ac:dyDescent="0.25">
      <c r="A2648" s="117">
        <v>41758</v>
      </c>
      <c r="B2648" s="118">
        <v>0.44400000000000001</v>
      </c>
      <c r="C2648" s="118">
        <v>0.34699999999999998</v>
      </c>
    </row>
    <row r="2649" spans="1:3" ht="15" x14ac:dyDescent="0.25">
      <c r="A2649" s="117">
        <v>41759</v>
      </c>
      <c r="B2649" s="118">
        <v>0.438</v>
      </c>
      <c r="C2649" s="118">
        <v>0.33900000000000002</v>
      </c>
    </row>
    <row r="2650" spans="1:3" ht="15" x14ac:dyDescent="0.25">
      <c r="A2650" s="117">
        <v>41761</v>
      </c>
      <c r="B2650" s="118">
        <v>0.437</v>
      </c>
      <c r="C2650" s="118">
        <v>0.33600000000000002</v>
      </c>
    </row>
    <row r="2651" spans="1:3" ht="15" x14ac:dyDescent="0.25">
      <c r="A2651" s="117">
        <v>41764</v>
      </c>
      <c r="B2651" s="118">
        <v>0.437</v>
      </c>
      <c r="C2651" s="118">
        <v>0.33600000000000002</v>
      </c>
    </row>
    <row r="2652" spans="1:3" ht="15" x14ac:dyDescent="0.25">
      <c r="A2652" s="117">
        <v>41765</v>
      </c>
      <c r="B2652" s="118">
        <v>0.438</v>
      </c>
      <c r="C2652" s="118">
        <v>0.33700000000000002</v>
      </c>
    </row>
    <row r="2653" spans="1:3" ht="15" x14ac:dyDescent="0.25">
      <c r="A2653" s="117">
        <v>41766</v>
      </c>
      <c r="B2653" s="118">
        <v>0.437</v>
      </c>
      <c r="C2653" s="118">
        <v>0.33800000000000002</v>
      </c>
    </row>
    <row r="2654" spans="1:3" ht="15" x14ac:dyDescent="0.25">
      <c r="A2654" s="117">
        <v>41767</v>
      </c>
      <c r="B2654" s="118">
        <v>0.438</v>
      </c>
      <c r="C2654" s="118">
        <v>0.33800000000000002</v>
      </c>
    </row>
    <row r="2655" spans="1:3" ht="15" x14ac:dyDescent="0.25">
      <c r="A2655" s="117">
        <v>41768</v>
      </c>
      <c r="B2655" s="118">
        <v>0.43099999999999999</v>
      </c>
      <c r="C2655" s="118">
        <v>0.33600000000000002</v>
      </c>
    </row>
    <row r="2656" spans="1:3" ht="15" x14ac:dyDescent="0.25">
      <c r="A2656" s="117">
        <v>41771</v>
      </c>
      <c r="B2656" s="118">
        <v>0.43</v>
      </c>
      <c r="C2656" s="118">
        <v>0.33500000000000002</v>
      </c>
    </row>
    <row r="2657" spans="1:3" ht="15" x14ac:dyDescent="0.25">
      <c r="A2657" s="117">
        <v>41772</v>
      </c>
      <c r="B2657" s="118">
        <v>0.42899999999999999</v>
      </c>
      <c r="C2657" s="118">
        <v>0.33500000000000002</v>
      </c>
    </row>
    <row r="2658" spans="1:3" ht="15" x14ac:dyDescent="0.25">
      <c r="A2658" s="117">
        <v>41773</v>
      </c>
      <c r="B2658" s="118">
        <v>0.42099999999999999</v>
      </c>
      <c r="C2658" s="118">
        <v>0.32800000000000001</v>
      </c>
    </row>
    <row r="2659" spans="1:3" ht="15" x14ac:dyDescent="0.25">
      <c r="A2659" s="117">
        <v>41774</v>
      </c>
      <c r="B2659" s="118">
        <v>0.41299999999999998</v>
      </c>
      <c r="C2659" s="118">
        <v>0.32100000000000001</v>
      </c>
    </row>
    <row r="2660" spans="1:3" ht="15" x14ac:dyDescent="0.25">
      <c r="A2660" s="117">
        <v>41775</v>
      </c>
      <c r="B2660" s="118">
        <v>0.41</v>
      </c>
      <c r="C2660" s="118">
        <v>0.318</v>
      </c>
    </row>
    <row r="2661" spans="1:3" ht="15" x14ac:dyDescent="0.25">
      <c r="A2661" s="117">
        <v>41778</v>
      </c>
      <c r="B2661" s="118">
        <v>0.40899999999999997</v>
      </c>
      <c r="C2661" s="118">
        <v>0.318</v>
      </c>
    </row>
    <row r="2662" spans="1:3" ht="15" x14ac:dyDescent="0.25">
      <c r="A2662" s="117">
        <v>41779</v>
      </c>
      <c r="B2662" s="118">
        <v>0.40699999999999997</v>
      </c>
      <c r="C2662" s="118">
        <v>0.318</v>
      </c>
    </row>
    <row r="2663" spans="1:3" ht="15" x14ac:dyDescent="0.25">
      <c r="A2663" s="117">
        <v>41780</v>
      </c>
      <c r="B2663" s="118">
        <v>0.40699999999999997</v>
      </c>
      <c r="C2663" s="118">
        <v>0.31900000000000001</v>
      </c>
    </row>
    <row r="2664" spans="1:3" ht="15" x14ac:dyDescent="0.25">
      <c r="A2664" s="117">
        <v>41781</v>
      </c>
      <c r="B2664" s="118">
        <v>0.40699999999999997</v>
      </c>
      <c r="C2664" s="118">
        <v>0.318</v>
      </c>
    </row>
    <row r="2665" spans="1:3" ht="15" x14ac:dyDescent="0.25">
      <c r="A2665" s="117">
        <v>41782</v>
      </c>
      <c r="B2665" s="118">
        <v>0.40600000000000003</v>
      </c>
      <c r="C2665" s="118">
        <v>0.317</v>
      </c>
    </row>
    <row r="2666" spans="1:3" ht="15" x14ac:dyDescent="0.25">
      <c r="A2666" s="117">
        <v>41785</v>
      </c>
      <c r="B2666" s="118">
        <v>0.40400000000000003</v>
      </c>
      <c r="C2666" s="118">
        <v>0.317</v>
      </c>
    </row>
    <row r="2667" spans="1:3" ht="15" x14ac:dyDescent="0.25">
      <c r="A2667" s="117">
        <v>41786</v>
      </c>
      <c r="B2667" s="118">
        <v>0.4</v>
      </c>
      <c r="C2667" s="118">
        <v>0.316</v>
      </c>
    </row>
    <row r="2668" spans="1:3" ht="15" x14ac:dyDescent="0.25">
      <c r="A2668" s="117">
        <v>41787</v>
      </c>
      <c r="B2668" s="118">
        <v>0.39900000000000002</v>
      </c>
      <c r="C2668" s="118">
        <v>0.314</v>
      </c>
    </row>
    <row r="2669" spans="1:3" ht="15" x14ac:dyDescent="0.25">
      <c r="A2669" s="117">
        <v>41788</v>
      </c>
      <c r="B2669" s="118">
        <v>0.39700000000000002</v>
      </c>
      <c r="C2669" s="118">
        <v>0.31</v>
      </c>
    </row>
    <row r="2670" spans="1:3" ht="15" x14ac:dyDescent="0.25">
      <c r="A2670" s="117">
        <v>41789</v>
      </c>
      <c r="B2670" s="118">
        <v>0.39700000000000002</v>
      </c>
      <c r="C2670" s="118">
        <v>0.311</v>
      </c>
    </row>
    <row r="2671" spans="1:3" ht="15" x14ac:dyDescent="0.25">
      <c r="A2671" s="117">
        <v>41792</v>
      </c>
      <c r="B2671" s="118">
        <v>0.39400000000000002</v>
      </c>
      <c r="C2671" s="118">
        <v>0.309</v>
      </c>
    </row>
    <row r="2672" spans="1:3" ht="15" x14ac:dyDescent="0.25">
      <c r="A2672" s="117">
        <v>41793</v>
      </c>
      <c r="B2672" s="118">
        <v>0.39100000000000001</v>
      </c>
      <c r="C2672" s="118">
        <v>0.307</v>
      </c>
    </row>
    <row r="2673" spans="1:3" ht="15" x14ac:dyDescent="0.25">
      <c r="A2673" s="117">
        <v>41794</v>
      </c>
      <c r="B2673" s="118">
        <v>0.38600000000000001</v>
      </c>
      <c r="C2673" s="118">
        <v>0.30099999999999999</v>
      </c>
    </row>
    <row r="2674" spans="1:3" ht="15" x14ac:dyDescent="0.25">
      <c r="A2674" s="117">
        <v>41795</v>
      </c>
      <c r="B2674" s="118">
        <v>0.376</v>
      </c>
      <c r="C2674" s="118">
        <v>0.29199999999999998</v>
      </c>
    </row>
    <row r="2675" spans="1:3" ht="15" x14ac:dyDescent="0.25">
      <c r="A2675" s="117">
        <v>41796</v>
      </c>
      <c r="B2675" s="118">
        <v>0.35699999999999998</v>
      </c>
      <c r="C2675" s="118">
        <v>0.26700000000000002</v>
      </c>
    </row>
    <row r="2676" spans="1:3" ht="15" x14ac:dyDescent="0.25">
      <c r="A2676" s="117">
        <v>41799</v>
      </c>
      <c r="B2676" s="118">
        <v>0.35399999999999998</v>
      </c>
      <c r="C2676" s="118">
        <v>0.26400000000000001</v>
      </c>
    </row>
    <row r="2677" spans="1:3" ht="15" x14ac:dyDescent="0.25">
      <c r="A2677" s="117">
        <v>41800</v>
      </c>
      <c r="B2677" s="118">
        <v>0.35299999999999998</v>
      </c>
      <c r="C2677" s="118">
        <v>0.26300000000000001</v>
      </c>
    </row>
    <row r="2678" spans="1:3" ht="15" x14ac:dyDescent="0.25">
      <c r="A2678" s="117">
        <v>41801</v>
      </c>
      <c r="B2678" s="118">
        <v>0.34799999999999998</v>
      </c>
      <c r="C2678" s="118">
        <v>0.25800000000000001</v>
      </c>
    </row>
    <row r="2679" spans="1:3" ht="15" x14ac:dyDescent="0.25">
      <c r="A2679" s="117">
        <v>41802</v>
      </c>
      <c r="B2679" s="118">
        <v>0.33300000000000002</v>
      </c>
      <c r="C2679" s="118">
        <v>0.24199999999999999</v>
      </c>
    </row>
    <row r="2680" spans="1:3" ht="15" x14ac:dyDescent="0.25">
      <c r="A2680" s="117">
        <v>41803</v>
      </c>
      <c r="B2680" s="118">
        <v>0.32600000000000001</v>
      </c>
      <c r="C2680" s="118">
        <v>0.23400000000000001</v>
      </c>
    </row>
    <row r="2681" spans="1:3" ht="15" x14ac:dyDescent="0.25">
      <c r="A2681" s="117">
        <v>41806</v>
      </c>
      <c r="B2681" s="118">
        <v>0.316</v>
      </c>
      <c r="C2681" s="118">
        <v>0.223</v>
      </c>
    </row>
    <row r="2682" spans="1:3" ht="15" x14ac:dyDescent="0.25">
      <c r="A2682" s="117">
        <v>41807</v>
      </c>
      <c r="B2682" s="118">
        <v>0.312</v>
      </c>
      <c r="C2682" s="118">
        <v>0.217</v>
      </c>
    </row>
    <row r="2683" spans="1:3" ht="15" x14ac:dyDescent="0.25">
      <c r="A2683" s="117">
        <v>41808</v>
      </c>
      <c r="B2683" s="118">
        <v>0.309</v>
      </c>
      <c r="C2683" s="118">
        <v>0.216</v>
      </c>
    </row>
    <row r="2684" spans="1:3" ht="15" x14ac:dyDescent="0.25">
      <c r="A2684" s="117">
        <v>41809</v>
      </c>
      <c r="B2684" s="118">
        <v>0.30599999999999999</v>
      </c>
      <c r="C2684" s="118">
        <v>0.21199999999999999</v>
      </c>
    </row>
    <row r="2685" spans="1:3" ht="15" x14ac:dyDescent="0.25">
      <c r="A2685" s="117">
        <v>41810</v>
      </c>
      <c r="B2685" s="118">
        <v>0.30599999999999999</v>
      </c>
      <c r="C2685" s="118">
        <v>0.21199999999999999</v>
      </c>
    </row>
    <row r="2686" spans="1:3" ht="15" x14ac:dyDescent="0.25">
      <c r="A2686" s="117">
        <v>41813</v>
      </c>
      <c r="B2686" s="118">
        <v>0.307</v>
      </c>
      <c r="C2686" s="118">
        <v>0.21099999999999999</v>
      </c>
    </row>
    <row r="2687" spans="1:3" ht="15" x14ac:dyDescent="0.25">
      <c r="A2687" s="117">
        <v>41814</v>
      </c>
      <c r="B2687" s="118">
        <v>0.30599999999999999</v>
      </c>
      <c r="C2687" s="118">
        <v>0.21099999999999999</v>
      </c>
    </row>
    <row r="2688" spans="1:3" ht="15" x14ac:dyDescent="0.25">
      <c r="A2688" s="117">
        <v>41815</v>
      </c>
      <c r="B2688" s="118">
        <v>0.30599999999999999</v>
      </c>
      <c r="C2688" s="118">
        <v>0.20799999999999999</v>
      </c>
    </row>
    <row r="2689" spans="1:3" ht="15" x14ac:dyDescent="0.25">
      <c r="A2689" s="117">
        <v>41816</v>
      </c>
      <c r="B2689" s="118">
        <v>0.30499999999999999</v>
      </c>
      <c r="C2689" s="118">
        <v>0.20899999999999999</v>
      </c>
    </row>
    <row r="2690" spans="1:3" ht="15" x14ac:dyDescent="0.25">
      <c r="A2690" s="117">
        <v>41817</v>
      </c>
      <c r="B2690" s="118">
        <v>0.30299999999999999</v>
      </c>
      <c r="C2690" s="118">
        <v>0.20699999999999999</v>
      </c>
    </row>
    <row r="2691" spans="1:3" ht="15" x14ac:dyDescent="0.25">
      <c r="A2691" s="117">
        <v>41820</v>
      </c>
      <c r="B2691" s="118">
        <v>0.30299999999999999</v>
      </c>
      <c r="C2691" s="118">
        <v>0.20699999999999999</v>
      </c>
    </row>
    <row r="2692" spans="1:3" ht="15" x14ac:dyDescent="0.25">
      <c r="A2692" s="117">
        <v>41821</v>
      </c>
      <c r="B2692" s="118">
        <v>0.30199999999999999</v>
      </c>
      <c r="C2692" s="118">
        <v>0.20599999999999999</v>
      </c>
    </row>
    <row r="2693" spans="1:3" ht="15" x14ac:dyDescent="0.25">
      <c r="A2693" s="117">
        <v>41822</v>
      </c>
      <c r="B2693" s="118">
        <v>0.30299999999999999</v>
      </c>
      <c r="C2693" s="118">
        <v>0.20499999999999999</v>
      </c>
    </row>
    <row r="2694" spans="1:3" ht="15" x14ac:dyDescent="0.25">
      <c r="A2694" s="117">
        <v>41823</v>
      </c>
      <c r="B2694" s="118">
        <v>0.30299999999999999</v>
      </c>
      <c r="C2694" s="118">
        <v>0.20599999999999999</v>
      </c>
    </row>
    <row r="2695" spans="1:3" ht="15" x14ac:dyDescent="0.25">
      <c r="A2695" s="117">
        <v>41824</v>
      </c>
      <c r="B2695" s="118">
        <v>0.30299999999999999</v>
      </c>
      <c r="C2695" s="118">
        <v>0.20399999999999999</v>
      </c>
    </row>
    <row r="2696" spans="1:3" ht="15" x14ac:dyDescent="0.25">
      <c r="A2696" s="117">
        <v>41827</v>
      </c>
      <c r="B2696" s="118">
        <v>0.30299999999999999</v>
      </c>
      <c r="C2696" s="118">
        <v>0.20300000000000001</v>
      </c>
    </row>
    <row r="2697" spans="1:3" ht="15" x14ac:dyDescent="0.25">
      <c r="A2697" s="117">
        <v>41828</v>
      </c>
      <c r="B2697" s="118">
        <v>0.30299999999999999</v>
      </c>
      <c r="C2697" s="118">
        <v>0.20300000000000001</v>
      </c>
    </row>
    <row r="2698" spans="1:3" ht="15" x14ac:dyDescent="0.25">
      <c r="A2698" s="117">
        <v>41829</v>
      </c>
      <c r="B2698" s="118">
        <v>0.30399999999999999</v>
      </c>
      <c r="C2698" s="118">
        <v>0.20300000000000001</v>
      </c>
    </row>
    <row r="2699" spans="1:3" ht="15" x14ac:dyDescent="0.25">
      <c r="A2699" s="117">
        <v>41830</v>
      </c>
      <c r="B2699" s="118">
        <v>0.30399999999999999</v>
      </c>
      <c r="C2699" s="118">
        <v>0.20200000000000001</v>
      </c>
    </row>
    <row r="2700" spans="1:3" ht="15" x14ac:dyDescent="0.25">
      <c r="A2700" s="117">
        <v>41831</v>
      </c>
      <c r="B2700" s="118">
        <v>0.30499999999999999</v>
      </c>
      <c r="C2700" s="118">
        <v>0.20300000000000001</v>
      </c>
    </row>
    <row r="2701" spans="1:3" ht="15" x14ac:dyDescent="0.25">
      <c r="A2701" s="117">
        <v>41834</v>
      </c>
      <c r="B2701" s="118">
        <v>0.30599999999999999</v>
      </c>
      <c r="C2701" s="118">
        <v>0.20300000000000001</v>
      </c>
    </row>
    <row r="2702" spans="1:3" ht="15" x14ac:dyDescent="0.25">
      <c r="A2702" s="117">
        <v>41835</v>
      </c>
      <c r="B2702" s="118">
        <v>0.30599999999999999</v>
      </c>
      <c r="C2702" s="118">
        <v>0.20200000000000001</v>
      </c>
    </row>
    <row r="2703" spans="1:3" ht="15" x14ac:dyDescent="0.25">
      <c r="A2703" s="117">
        <v>41836</v>
      </c>
      <c r="B2703" s="118">
        <v>0.30399999999999999</v>
      </c>
      <c r="C2703" s="118">
        <v>0.20100000000000001</v>
      </c>
    </row>
    <row r="2704" spans="1:3" ht="15" x14ac:dyDescent="0.25">
      <c r="A2704" s="117">
        <v>41837</v>
      </c>
      <c r="B2704" s="118">
        <v>0.30299999999999999</v>
      </c>
      <c r="C2704" s="118">
        <v>0.20100000000000001</v>
      </c>
    </row>
    <row r="2705" spans="1:3" ht="15" x14ac:dyDescent="0.25">
      <c r="A2705" s="117">
        <v>41838</v>
      </c>
      <c r="B2705" s="118">
        <v>0.30299999999999999</v>
      </c>
      <c r="C2705" s="118">
        <v>0.20200000000000001</v>
      </c>
    </row>
    <row r="2706" spans="1:3" ht="15" x14ac:dyDescent="0.25">
      <c r="A2706" s="117">
        <v>41841</v>
      </c>
      <c r="B2706" s="118">
        <v>0.30299999999999999</v>
      </c>
      <c r="C2706" s="118">
        <v>0.20399999999999999</v>
      </c>
    </row>
    <row r="2707" spans="1:3" ht="15" x14ac:dyDescent="0.25">
      <c r="A2707" s="117">
        <v>41842</v>
      </c>
      <c r="B2707" s="118">
        <v>0.30499999999999999</v>
      </c>
      <c r="C2707" s="118">
        <v>0.20599999999999999</v>
      </c>
    </row>
    <row r="2708" spans="1:3" ht="15" x14ac:dyDescent="0.25">
      <c r="A2708" s="117">
        <v>41843</v>
      </c>
      <c r="B2708" s="118">
        <v>0.308</v>
      </c>
      <c r="C2708" s="118">
        <v>0.20799999999999999</v>
      </c>
    </row>
    <row r="2709" spans="1:3" ht="15" x14ac:dyDescent="0.25">
      <c r="A2709" s="117">
        <v>41844</v>
      </c>
      <c r="B2709" s="118">
        <v>0.308</v>
      </c>
      <c r="C2709" s="118">
        <v>0.20899999999999999</v>
      </c>
    </row>
    <row r="2710" spans="1:3" ht="15" x14ac:dyDescent="0.25">
      <c r="A2710" s="117">
        <v>41845</v>
      </c>
      <c r="B2710" s="118">
        <v>0.307</v>
      </c>
      <c r="C2710" s="118">
        <v>0.20899999999999999</v>
      </c>
    </row>
    <row r="2711" spans="1:3" ht="15" x14ac:dyDescent="0.25">
      <c r="A2711" s="117">
        <v>41848</v>
      </c>
      <c r="B2711" s="118">
        <v>0.30599999999999999</v>
      </c>
      <c r="C2711" s="118">
        <v>0.20899999999999999</v>
      </c>
    </row>
    <row r="2712" spans="1:3" ht="15" x14ac:dyDescent="0.25">
      <c r="A2712" s="117">
        <v>41849</v>
      </c>
      <c r="B2712" s="118">
        <v>0.30599999999999999</v>
      </c>
      <c r="C2712" s="118">
        <v>0.20899999999999999</v>
      </c>
    </row>
    <row r="2713" spans="1:3" ht="15" x14ac:dyDescent="0.25">
      <c r="A2713" s="117">
        <v>41850</v>
      </c>
      <c r="B2713" s="118">
        <v>0.30499999999999999</v>
      </c>
      <c r="C2713" s="118">
        <v>0.20899999999999999</v>
      </c>
    </row>
    <row r="2714" spans="1:3" ht="15" x14ac:dyDescent="0.25">
      <c r="A2714" s="117">
        <v>41851</v>
      </c>
      <c r="B2714" s="118">
        <v>0.30599999999999999</v>
      </c>
      <c r="C2714" s="118">
        <v>0.20899999999999999</v>
      </c>
    </row>
    <row r="2715" spans="1:3" ht="15" x14ac:dyDescent="0.25">
      <c r="A2715" s="117">
        <v>41852</v>
      </c>
      <c r="B2715" s="118">
        <v>0.308</v>
      </c>
      <c r="C2715" s="118">
        <v>0.20799999999999999</v>
      </c>
    </row>
    <row r="2716" spans="1:3" ht="15" x14ac:dyDescent="0.25">
      <c r="A2716" s="117">
        <v>41855</v>
      </c>
      <c r="B2716" s="118">
        <v>0.307</v>
      </c>
      <c r="C2716" s="118">
        <v>0.20799999999999999</v>
      </c>
    </row>
    <row r="2717" spans="1:3" ht="15" x14ac:dyDescent="0.25">
      <c r="A2717" s="117">
        <v>41856</v>
      </c>
      <c r="B2717" s="118">
        <v>0.307</v>
      </c>
      <c r="C2717" s="118">
        <v>0.20699999999999999</v>
      </c>
    </row>
    <row r="2718" spans="1:3" ht="15" x14ac:dyDescent="0.25">
      <c r="A2718" s="117">
        <v>41857</v>
      </c>
      <c r="B2718" s="118">
        <v>0.30599999999999999</v>
      </c>
      <c r="C2718" s="118">
        <v>0.20599999999999999</v>
      </c>
    </row>
    <row r="2719" spans="1:3" ht="15" x14ac:dyDescent="0.25">
      <c r="A2719" s="117">
        <v>41858</v>
      </c>
      <c r="B2719" s="118">
        <v>0.30399999999999999</v>
      </c>
      <c r="C2719" s="118">
        <v>0.20499999999999999</v>
      </c>
    </row>
    <row r="2720" spans="1:3" ht="15" x14ac:dyDescent="0.25">
      <c r="A2720" s="117">
        <v>41859</v>
      </c>
      <c r="B2720" s="118">
        <v>0.30199999999999999</v>
      </c>
      <c r="C2720" s="118">
        <v>0.20300000000000001</v>
      </c>
    </row>
    <row r="2721" spans="1:3" ht="15" x14ac:dyDescent="0.25">
      <c r="A2721" s="117">
        <v>41862</v>
      </c>
      <c r="B2721" s="118">
        <v>0.30099999999999999</v>
      </c>
      <c r="C2721" s="118">
        <v>0.20200000000000001</v>
      </c>
    </row>
    <row r="2722" spans="1:3" ht="15" x14ac:dyDescent="0.25">
      <c r="A2722" s="117">
        <v>41863</v>
      </c>
      <c r="B2722" s="118">
        <v>0.3</v>
      </c>
      <c r="C2722" s="118">
        <v>0.20100000000000001</v>
      </c>
    </row>
    <row r="2723" spans="1:3" ht="15" x14ac:dyDescent="0.25">
      <c r="A2723" s="117">
        <v>41864</v>
      </c>
      <c r="B2723" s="118">
        <v>0.29899999999999999</v>
      </c>
      <c r="C2723" s="118">
        <v>0.19900000000000001</v>
      </c>
    </row>
    <row r="2724" spans="1:3" ht="15" x14ac:dyDescent="0.25">
      <c r="A2724" s="117">
        <v>41865</v>
      </c>
      <c r="B2724" s="118">
        <v>0.29799999999999999</v>
      </c>
      <c r="C2724" s="118">
        <v>0.19800000000000001</v>
      </c>
    </row>
    <row r="2725" spans="1:3" ht="15" x14ac:dyDescent="0.25">
      <c r="A2725" s="117">
        <v>41866</v>
      </c>
      <c r="B2725" s="118">
        <v>0.29699999999999999</v>
      </c>
      <c r="C2725" s="118">
        <v>0.19700000000000001</v>
      </c>
    </row>
    <row r="2726" spans="1:3" ht="15" x14ac:dyDescent="0.25">
      <c r="A2726" s="117">
        <v>41869</v>
      </c>
      <c r="B2726" s="118">
        <v>0.29699999999999999</v>
      </c>
      <c r="C2726" s="118">
        <v>0.19600000000000001</v>
      </c>
    </row>
    <row r="2727" spans="1:3" ht="15" x14ac:dyDescent="0.25">
      <c r="A2727" s="117">
        <v>41870</v>
      </c>
      <c r="B2727" s="118">
        <v>0.29199999999999998</v>
      </c>
      <c r="C2727" s="118">
        <v>0.191</v>
      </c>
    </row>
    <row r="2728" spans="1:3" ht="15" x14ac:dyDescent="0.25">
      <c r="A2728" s="117">
        <v>41871</v>
      </c>
      <c r="B2728" s="118">
        <v>0.28899999999999998</v>
      </c>
      <c r="C2728" s="118">
        <v>0.187</v>
      </c>
    </row>
    <row r="2729" spans="1:3" ht="15" x14ac:dyDescent="0.25">
      <c r="A2729" s="117">
        <v>41872</v>
      </c>
      <c r="B2729" s="118">
        <v>0.28699999999999998</v>
      </c>
      <c r="C2729" s="118">
        <v>0.186</v>
      </c>
    </row>
    <row r="2730" spans="1:3" ht="15" x14ac:dyDescent="0.25">
      <c r="A2730" s="117">
        <v>41873</v>
      </c>
      <c r="B2730" s="118">
        <v>0.28799999999999998</v>
      </c>
      <c r="C2730" s="118">
        <v>0.183</v>
      </c>
    </row>
    <row r="2731" spans="1:3" ht="15" x14ac:dyDescent="0.25">
      <c r="A2731" s="117">
        <v>41876</v>
      </c>
      <c r="B2731" s="118">
        <v>0.27400000000000002</v>
      </c>
      <c r="C2731" s="118">
        <v>0.17499999999999999</v>
      </c>
    </row>
    <row r="2732" spans="1:3" ht="15" x14ac:dyDescent="0.25">
      <c r="A2732" s="117">
        <v>41877</v>
      </c>
      <c r="B2732" s="118">
        <v>0.27100000000000002</v>
      </c>
      <c r="C2732" s="118">
        <v>0.17100000000000001</v>
      </c>
    </row>
    <row r="2733" spans="1:3" ht="15" x14ac:dyDescent="0.25">
      <c r="A2733" s="117">
        <v>41878</v>
      </c>
      <c r="B2733" s="118">
        <v>0.26900000000000002</v>
      </c>
      <c r="C2733" s="118">
        <v>0.17</v>
      </c>
    </row>
    <row r="2734" spans="1:3" ht="15" x14ac:dyDescent="0.25">
      <c r="A2734" s="117">
        <v>41879</v>
      </c>
      <c r="B2734" s="118">
        <v>0.26700000000000002</v>
      </c>
      <c r="C2734" s="118">
        <v>0.16700000000000001</v>
      </c>
    </row>
    <row r="2735" spans="1:3" ht="15" x14ac:dyDescent="0.25">
      <c r="A2735" s="117">
        <v>41880</v>
      </c>
      <c r="B2735" s="118">
        <v>0.26400000000000001</v>
      </c>
      <c r="C2735" s="118">
        <v>0.16300000000000001</v>
      </c>
    </row>
    <row r="2736" spans="1:3" ht="15" x14ac:dyDescent="0.25">
      <c r="A2736" s="117">
        <v>41883</v>
      </c>
      <c r="B2736" s="118">
        <v>0.25900000000000001</v>
      </c>
      <c r="C2736" s="118">
        <v>0.159</v>
      </c>
    </row>
    <row r="2737" spans="1:3" ht="15" x14ac:dyDescent="0.25">
      <c r="A2737" s="117">
        <v>41884</v>
      </c>
      <c r="B2737" s="118">
        <v>0.252</v>
      </c>
      <c r="C2737" s="118">
        <v>0.152</v>
      </c>
    </row>
    <row r="2738" spans="1:3" ht="15" x14ac:dyDescent="0.25">
      <c r="A2738" s="117">
        <v>41885</v>
      </c>
      <c r="B2738" s="118">
        <v>0.25</v>
      </c>
      <c r="C2738" s="118">
        <v>0.15</v>
      </c>
    </row>
    <row r="2739" spans="1:3" ht="15" x14ac:dyDescent="0.25">
      <c r="A2739" s="117">
        <v>41886</v>
      </c>
      <c r="B2739" s="118">
        <v>0.249</v>
      </c>
      <c r="C2739" s="118">
        <v>0.14899999999999999</v>
      </c>
    </row>
    <row r="2740" spans="1:3" ht="15" x14ac:dyDescent="0.25">
      <c r="A2740" s="117">
        <v>41887</v>
      </c>
      <c r="B2740" s="118">
        <v>0.20300000000000001</v>
      </c>
      <c r="C2740" s="118">
        <v>0.104</v>
      </c>
    </row>
    <row r="2741" spans="1:3" ht="15" x14ac:dyDescent="0.25">
      <c r="A2741" s="117">
        <v>41890</v>
      </c>
      <c r="B2741" s="118">
        <v>0.19600000000000001</v>
      </c>
      <c r="C2741" s="118">
        <v>9.4E-2</v>
      </c>
    </row>
    <row r="2742" spans="1:3" ht="15" x14ac:dyDescent="0.25">
      <c r="A2742" s="117">
        <v>41891</v>
      </c>
      <c r="B2742" s="118">
        <v>0.191</v>
      </c>
      <c r="C2742" s="118">
        <v>8.8999999999999996E-2</v>
      </c>
    </row>
    <row r="2743" spans="1:3" ht="15" x14ac:dyDescent="0.25">
      <c r="A2743" s="117">
        <v>41892</v>
      </c>
      <c r="B2743" s="118">
        <v>0.191</v>
      </c>
      <c r="C2743" s="118">
        <v>8.6999999999999994E-2</v>
      </c>
    </row>
    <row r="2744" spans="1:3" ht="15" x14ac:dyDescent="0.25">
      <c r="A2744" s="117">
        <v>41893</v>
      </c>
      <c r="B2744" s="118">
        <v>0.188</v>
      </c>
      <c r="C2744" s="118">
        <v>8.4000000000000005E-2</v>
      </c>
    </row>
    <row r="2745" spans="1:3" ht="15" x14ac:dyDescent="0.25">
      <c r="A2745" s="117">
        <v>41894</v>
      </c>
      <c r="B2745" s="118">
        <v>0.187</v>
      </c>
      <c r="C2745" s="118">
        <v>8.2000000000000003E-2</v>
      </c>
    </row>
    <row r="2746" spans="1:3" ht="15" x14ac:dyDescent="0.25">
      <c r="A2746" s="117">
        <v>41897</v>
      </c>
      <c r="B2746" s="118">
        <v>0.188</v>
      </c>
      <c r="C2746" s="118">
        <v>8.1000000000000003E-2</v>
      </c>
    </row>
    <row r="2747" spans="1:3" ht="15" x14ac:dyDescent="0.25">
      <c r="A2747" s="117">
        <v>41898</v>
      </c>
      <c r="B2747" s="118">
        <v>0.187</v>
      </c>
      <c r="C2747" s="118">
        <v>8.1000000000000003E-2</v>
      </c>
    </row>
    <row r="2748" spans="1:3" ht="15" x14ac:dyDescent="0.25">
      <c r="A2748" s="117">
        <v>41899</v>
      </c>
      <c r="B2748" s="118">
        <v>0.188</v>
      </c>
      <c r="C2748" s="118">
        <v>8.2000000000000003E-2</v>
      </c>
    </row>
    <row r="2749" spans="1:3" ht="15" x14ac:dyDescent="0.25">
      <c r="A2749" s="117">
        <v>41900</v>
      </c>
      <c r="B2749" s="118">
        <v>0.187</v>
      </c>
      <c r="C2749" s="118">
        <v>8.2000000000000003E-2</v>
      </c>
    </row>
    <row r="2750" spans="1:3" ht="15" x14ac:dyDescent="0.25">
      <c r="A2750" s="117">
        <v>41901</v>
      </c>
      <c r="B2750" s="118">
        <v>0.187</v>
      </c>
      <c r="C2750" s="118">
        <v>8.3000000000000004E-2</v>
      </c>
    </row>
    <row r="2751" spans="1:3" ht="15" x14ac:dyDescent="0.25">
      <c r="A2751" s="117">
        <v>41904</v>
      </c>
      <c r="B2751" s="118">
        <v>0.186</v>
      </c>
      <c r="C2751" s="118">
        <v>8.2000000000000003E-2</v>
      </c>
    </row>
    <row r="2752" spans="1:3" ht="15" x14ac:dyDescent="0.25">
      <c r="A2752" s="117">
        <v>41905</v>
      </c>
      <c r="B2752" s="118">
        <v>0.185</v>
      </c>
      <c r="C2752" s="118">
        <v>8.2000000000000003E-2</v>
      </c>
    </row>
    <row r="2753" spans="1:3" ht="15" x14ac:dyDescent="0.25">
      <c r="A2753" s="117">
        <v>41906</v>
      </c>
      <c r="B2753" s="118">
        <v>0.186</v>
      </c>
      <c r="C2753" s="118">
        <v>8.3000000000000004E-2</v>
      </c>
    </row>
    <row r="2754" spans="1:3" ht="15" x14ac:dyDescent="0.25">
      <c r="A2754" s="117">
        <v>41907</v>
      </c>
      <c r="B2754" s="118">
        <v>0.183</v>
      </c>
      <c r="C2754" s="118">
        <v>8.2000000000000003E-2</v>
      </c>
    </row>
    <row r="2755" spans="1:3" ht="15" x14ac:dyDescent="0.25">
      <c r="A2755" s="117">
        <v>41908</v>
      </c>
      <c r="B2755" s="118">
        <v>0.183</v>
      </c>
      <c r="C2755" s="118">
        <v>8.2000000000000003E-2</v>
      </c>
    </row>
    <row r="2756" spans="1:3" ht="15" x14ac:dyDescent="0.25">
      <c r="A2756" s="117">
        <v>41911</v>
      </c>
      <c r="B2756" s="118">
        <v>0.184</v>
      </c>
      <c r="C2756" s="118">
        <v>8.3000000000000004E-2</v>
      </c>
    </row>
    <row r="2757" spans="1:3" ht="15" x14ac:dyDescent="0.25">
      <c r="A2757" s="117">
        <v>41912</v>
      </c>
      <c r="B2757" s="118">
        <v>0.183</v>
      </c>
      <c r="C2757" s="118">
        <v>8.3000000000000004E-2</v>
      </c>
    </row>
    <row r="2758" spans="1:3" ht="15" x14ac:dyDescent="0.25">
      <c r="A2758" s="117">
        <v>41913</v>
      </c>
      <c r="B2758" s="118">
        <v>0.18099999999999999</v>
      </c>
      <c r="C2758" s="118">
        <v>8.2000000000000003E-2</v>
      </c>
    </row>
    <row r="2759" spans="1:3" ht="15" x14ac:dyDescent="0.25">
      <c r="A2759" s="117">
        <v>41914</v>
      </c>
      <c r="B2759" s="118">
        <v>0.18</v>
      </c>
      <c r="C2759" s="118">
        <v>8.1000000000000003E-2</v>
      </c>
    </row>
    <row r="2760" spans="1:3" ht="15" x14ac:dyDescent="0.25">
      <c r="A2760" s="117">
        <v>41915</v>
      </c>
      <c r="B2760" s="118">
        <v>0.18099999999999999</v>
      </c>
      <c r="C2760" s="118">
        <v>8.1000000000000003E-2</v>
      </c>
    </row>
    <row r="2761" spans="1:3" ht="15" x14ac:dyDescent="0.25">
      <c r="A2761" s="117">
        <v>41918</v>
      </c>
      <c r="B2761" s="118">
        <v>0.17899999999999999</v>
      </c>
      <c r="C2761" s="118">
        <v>7.9000000000000001E-2</v>
      </c>
    </row>
    <row r="2762" spans="1:3" ht="15" x14ac:dyDescent="0.25">
      <c r="A2762" s="117">
        <v>41919</v>
      </c>
      <c r="B2762" s="118">
        <v>0.17799999999999999</v>
      </c>
      <c r="C2762" s="118">
        <v>7.9000000000000001E-2</v>
      </c>
    </row>
    <row r="2763" spans="1:3" ht="15" x14ac:dyDescent="0.25">
      <c r="A2763" s="117">
        <v>41920</v>
      </c>
      <c r="B2763" s="118">
        <v>0.18</v>
      </c>
      <c r="C2763" s="118">
        <v>0.08</v>
      </c>
    </row>
    <row r="2764" spans="1:3" ht="15" x14ac:dyDescent="0.25">
      <c r="A2764" s="117">
        <v>41921</v>
      </c>
      <c r="B2764" s="118">
        <v>0.17899999999999999</v>
      </c>
      <c r="C2764" s="118">
        <v>7.9000000000000001E-2</v>
      </c>
    </row>
    <row r="2765" spans="1:3" ht="15" x14ac:dyDescent="0.25">
      <c r="A2765" s="117">
        <v>41922</v>
      </c>
      <c r="B2765" s="118">
        <v>0.17799999999999999</v>
      </c>
      <c r="C2765" s="118">
        <v>7.9000000000000001E-2</v>
      </c>
    </row>
    <row r="2766" spans="1:3" ht="15" x14ac:dyDescent="0.25">
      <c r="A2766" s="117">
        <v>41925</v>
      </c>
      <c r="B2766" s="118">
        <v>0.182</v>
      </c>
      <c r="C2766" s="118">
        <v>8.2000000000000003E-2</v>
      </c>
    </row>
    <row r="2767" spans="1:3" ht="15" x14ac:dyDescent="0.25">
      <c r="A2767" s="117">
        <v>41926</v>
      </c>
      <c r="B2767" s="118">
        <v>0.182</v>
      </c>
      <c r="C2767" s="118">
        <v>8.2000000000000003E-2</v>
      </c>
    </row>
    <row r="2768" spans="1:3" ht="15" x14ac:dyDescent="0.25">
      <c r="A2768" s="117">
        <v>41927</v>
      </c>
      <c r="B2768" s="118">
        <v>0.18099999999999999</v>
      </c>
      <c r="C2768" s="118">
        <v>8.1000000000000003E-2</v>
      </c>
    </row>
    <row r="2769" spans="1:3" ht="15" x14ac:dyDescent="0.25">
      <c r="A2769" s="117">
        <v>41928</v>
      </c>
      <c r="B2769" s="118">
        <v>0.182</v>
      </c>
      <c r="C2769" s="118">
        <v>8.1000000000000003E-2</v>
      </c>
    </row>
    <row r="2770" spans="1:3" ht="15" x14ac:dyDescent="0.25">
      <c r="A2770" s="117">
        <v>41929</v>
      </c>
      <c r="B2770" s="118">
        <v>0.185</v>
      </c>
      <c r="C2770" s="118">
        <v>8.1000000000000003E-2</v>
      </c>
    </row>
    <row r="2771" spans="1:3" ht="15" x14ac:dyDescent="0.25">
      <c r="A2771" s="117">
        <v>41932</v>
      </c>
      <c r="B2771" s="118">
        <v>0.184</v>
      </c>
      <c r="C2771" s="118">
        <v>8.1000000000000003E-2</v>
      </c>
    </row>
    <row r="2772" spans="1:3" ht="15" x14ac:dyDescent="0.25">
      <c r="A2772" s="117">
        <v>41933</v>
      </c>
      <c r="B2772" s="118">
        <v>0.186</v>
      </c>
      <c r="C2772" s="118">
        <v>8.2000000000000003E-2</v>
      </c>
    </row>
    <row r="2773" spans="1:3" ht="15" x14ac:dyDescent="0.25">
      <c r="A2773" s="117">
        <v>41934</v>
      </c>
      <c r="B2773" s="118">
        <v>0.187</v>
      </c>
      <c r="C2773" s="118">
        <v>8.4000000000000005E-2</v>
      </c>
    </row>
    <row r="2774" spans="1:3" ht="15" x14ac:dyDescent="0.25">
      <c r="A2774" s="117">
        <v>41935</v>
      </c>
      <c r="B2774" s="118">
        <v>0.188</v>
      </c>
      <c r="C2774" s="118">
        <v>8.5000000000000006E-2</v>
      </c>
    </row>
    <row r="2775" spans="1:3" ht="15" x14ac:dyDescent="0.25">
      <c r="A2775" s="117">
        <v>41936</v>
      </c>
      <c r="B2775" s="118">
        <v>0.188</v>
      </c>
      <c r="C2775" s="118">
        <v>8.5000000000000006E-2</v>
      </c>
    </row>
    <row r="2776" spans="1:3" ht="15" x14ac:dyDescent="0.25">
      <c r="A2776" s="117">
        <v>41939</v>
      </c>
      <c r="B2776" s="118">
        <v>0.189</v>
      </c>
      <c r="C2776" s="118">
        <v>8.7999999999999995E-2</v>
      </c>
    </row>
    <row r="2777" spans="1:3" ht="15" x14ac:dyDescent="0.25">
      <c r="A2777" s="117">
        <v>41940</v>
      </c>
      <c r="B2777" s="118">
        <v>0.189</v>
      </c>
      <c r="C2777" s="118">
        <v>8.7999999999999995E-2</v>
      </c>
    </row>
    <row r="2778" spans="1:3" ht="15" x14ac:dyDescent="0.25">
      <c r="A2778" s="117">
        <v>41941</v>
      </c>
      <c r="B2778" s="118">
        <v>0.188</v>
      </c>
      <c r="C2778" s="118">
        <v>8.7999999999999995E-2</v>
      </c>
    </row>
    <row r="2779" spans="1:3" ht="15" x14ac:dyDescent="0.25">
      <c r="A2779" s="117">
        <v>41942</v>
      </c>
      <c r="B2779" s="118">
        <v>0.188</v>
      </c>
      <c r="C2779" s="118">
        <v>8.5999999999999993E-2</v>
      </c>
    </row>
    <row r="2780" spans="1:3" ht="15" x14ac:dyDescent="0.25">
      <c r="A2780" s="117">
        <v>41943</v>
      </c>
      <c r="B2780" s="118">
        <v>0.189</v>
      </c>
      <c r="C2780" s="118">
        <v>8.5999999999999993E-2</v>
      </c>
    </row>
    <row r="2781" spans="1:3" ht="15" x14ac:dyDescent="0.25">
      <c r="A2781" s="117">
        <v>41946</v>
      </c>
      <c r="B2781" s="118">
        <v>0.189</v>
      </c>
      <c r="C2781" s="118">
        <v>8.5000000000000006E-2</v>
      </c>
    </row>
    <row r="2782" spans="1:3" ht="15" x14ac:dyDescent="0.25">
      <c r="A2782" s="117">
        <v>41947</v>
      </c>
      <c r="B2782" s="118">
        <v>0.186</v>
      </c>
      <c r="C2782" s="118">
        <v>8.4000000000000005E-2</v>
      </c>
    </row>
    <row r="2783" spans="1:3" ht="15" x14ac:dyDescent="0.25">
      <c r="A2783" s="117">
        <v>41948</v>
      </c>
      <c r="B2783" s="118">
        <v>0.184</v>
      </c>
      <c r="C2783" s="118">
        <v>8.1000000000000003E-2</v>
      </c>
    </row>
    <row r="2784" spans="1:3" ht="15" x14ac:dyDescent="0.25">
      <c r="A2784" s="117">
        <v>41949</v>
      </c>
      <c r="B2784" s="118">
        <v>0.182</v>
      </c>
      <c r="C2784" s="118">
        <v>8.1000000000000003E-2</v>
      </c>
    </row>
    <row r="2785" spans="1:3" ht="15" x14ac:dyDescent="0.25">
      <c r="A2785" s="117">
        <v>41950</v>
      </c>
      <c r="B2785" s="118">
        <v>0.18099999999999999</v>
      </c>
      <c r="C2785" s="118">
        <v>0.08</v>
      </c>
    </row>
    <row r="2786" spans="1:3" ht="15" x14ac:dyDescent="0.25">
      <c r="A2786" s="117">
        <v>41953</v>
      </c>
      <c r="B2786" s="118">
        <v>0.18099999999999999</v>
      </c>
      <c r="C2786" s="118">
        <v>0.08</v>
      </c>
    </row>
    <row r="2787" spans="1:3" ht="15" x14ac:dyDescent="0.25">
      <c r="A2787" s="117">
        <v>41954</v>
      </c>
      <c r="B2787" s="118">
        <v>0.18099999999999999</v>
      </c>
      <c r="C2787" s="118">
        <v>7.9000000000000001E-2</v>
      </c>
    </row>
    <row r="2788" spans="1:3" ht="15" x14ac:dyDescent="0.25">
      <c r="A2788" s="117">
        <v>41955</v>
      </c>
      <c r="B2788" s="118">
        <v>0.18099999999999999</v>
      </c>
      <c r="C2788" s="118">
        <v>7.9000000000000001E-2</v>
      </c>
    </row>
    <row r="2789" spans="1:3" ht="15" x14ac:dyDescent="0.25">
      <c r="A2789" s="117">
        <v>41956</v>
      </c>
      <c r="B2789" s="118">
        <v>0.17799999999999999</v>
      </c>
      <c r="C2789" s="118">
        <v>7.8E-2</v>
      </c>
    </row>
    <row r="2790" spans="1:3" ht="15" x14ac:dyDescent="0.25">
      <c r="A2790" s="117">
        <v>41957</v>
      </c>
      <c r="B2790" s="118">
        <v>0.18</v>
      </c>
      <c r="C2790" s="118">
        <v>7.9000000000000001E-2</v>
      </c>
    </row>
    <row r="2791" spans="1:3" ht="15" x14ac:dyDescent="0.25">
      <c r="A2791" s="117">
        <v>41960</v>
      </c>
      <c r="B2791" s="118">
        <v>0.182</v>
      </c>
      <c r="C2791" s="118">
        <v>0.08</v>
      </c>
    </row>
    <row r="2792" spans="1:3" ht="15" x14ac:dyDescent="0.25">
      <c r="A2792" s="117">
        <v>41961</v>
      </c>
      <c r="B2792" s="118">
        <v>0.18099999999999999</v>
      </c>
      <c r="C2792" s="118">
        <v>8.1000000000000003E-2</v>
      </c>
    </row>
    <row r="2793" spans="1:3" ht="15" x14ac:dyDescent="0.25">
      <c r="A2793" s="117">
        <v>41962</v>
      </c>
      <c r="B2793" s="118">
        <v>0.18099999999999999</v>
      </c>
      <c r="C2793" s="118">
        <v>8.1000000000000003E-2</v>
      </c>
    </row>
    <row r="2794" spans="1:3" ht="15" x14ac:dyDescent="0.25">
      <c r="A2794" s="117">
        <v>41963</v>
      </c>
      <c r="B2794" s="118">
        <v>0.18099999999999999</v>
      </c>
      <c r="C2794" s="118">
        <v>8.1000000000000003E-2</v>
      </c>
    </row>
    <row r="2795" spans="1:3" ht="15" x14ac:dyDescent="0.25">
      <c r="A2795" s="117">
        <v>41964</v>
      </c>
      <c r="B2795" s="118">
        <v>0.18099999999999999</v>
      </c>
      <c r="C2795" s="118">
        <v>8.1000000000000003E-2</v>
      </c>
    </row>
    <row r="2796" spans="1:3" ht="15" x14ac:dyDescent="0.25">
      <c r="A2796" s="117">
        <v>41967</v>
      </c>
      <c r="B2796" s="118">
        <v>0.182</v>
      </c>
      <c r="C2796" s="118">
        <v>8.1000000000000003E-2</v>
      </c>
    </row>
    <row r="2797" spans="1:3" ht="15" x14ac:dyDescent="0.25">
      <c r="A2797" s="117">
        <v>41968</v>
      </c>
      <c r="B2797" s="118">
        <v>0.18099999999999999</v>
      </c>
      <c r="C2797" s="118">
        <v>8.1000000000000003E-2</v>
      </c>
    </row>
    <row r="2798" spans="1:3" ht="15" x14ac:dyDescent="0.25">
      <c r="A2798" s="117">
        <v>41969</v>
      </c>
      <c r="B2798" s="118">
        <v>0.182</v>
      </c>
      <c r="C2798" s="118">
        <v>8.2000000000000003E-2</v>
      </c>
    </row>
    <row r="2799" spans="1:3" ht="15" x14ac:dyDescent="0.25">
      <c r="A2799" s="117">
        <v>41970</v>
      </c>
      <c r="B2799" s="118">
        <v>0.18099999999999999</v>
      </c>
      <c r="C2799" s="118">
        <v>8.2000000000000003E-2</v>
      </c>
    </row>
    <row r="2800" spans="1:3" ht="15" x14ac:dyDescent="0.25">
      <c r="A2800" s="117">
        <v>41971</v>
      </c>
      <c r="B2800" s="118">
        <v>0.18</v>
      </c>
      <c r="C2800" s="118">
        <v>8.2000000000000003E-2</v>
      </c>
    </row>
    <row r="2801" spans="1:3" ht="15" x14ac:dyDescent="0.25">
      <c r="A2801" s="117">
        <v>41974</v>
      </c>
      <c r="B2801" s="118">
        <v>0.17899999999999999</v>
      </c>
      <c r="C2801" s="118">
        <v>8.2000000000000003E-2</v>
      </c>
    </row>
    <row r="2802" spans="1:3" ht="15" x14ac:dyDescent="0.25">
      <c r="A2802" s="117">
        <v>41975</v>
      </c>
      <c r="B2802" s="118">
        <v>0.17799999999999999</v>
      </c>
      <c r="C2802" s="118">
        <v>8.1000000000000003E-2</v>
      </c>
    </row>
    <row r="2803" spans="1:3" ht="15" x14ac:dyDescent="0.25">
      <c r="A2803" s="117">
        <v>41976</v>
      </c>
      <c r="B2803" s="118">
        <v>0.17599999999999999</v>
      </c>
      <c r="C2803" s="118">
        <v>8.1000000000000003E-2</v>
      </c>
    </row>
    <row r="2804" spans="1:3" ht="15" x14ac:dyDescent="0.25">
      <c r="A2804" s="117">
        <v>41977</v>
      </c>
      <c r="B2804" s="118">
        <v>0.17699999999999999</v>
      </c>
      <c r="C2804" s="118">
        <v>8.2000000000000003E-2</v>
      </c>
    </row>
    <row r="2805" spans="1:3" ht="15" x14ac:dyDescent="0.25">
      <c r="A2805" s="117">
        <v>41978</v>
      </c>
      <c r="B2805" s="118">
        <v>0.17899999999999999</v>
      </c>
      <c r="C2805" s="118">
        <v>8.2000000000000003E-2</v>
      </c>
    </row>
    <row r="2806" spans="1:3" ht="15" x14ac:dyDescent="0.25">
      <c r="A2806" s="117">
        <v>41981</v>
      </c>
      <c r="B2806" s="118">
        <v>0.17899999999999999</v>
      </c>
      <c r="C2806" s="118">
        <v>8.2000000000000003E-2</v>
      </c>
    </row>
    <row r="2807" spans="1:3" ht="15" x14ac:dyDescent="0.25">
      <c r="A2807" s="117">
        <v>41982</v>
      </c>
      <c r="B2807" s="118">
        <v>0.17699999999999999</v>
      </c>
      <c r="C2807" s="118">
        <v>8.2000000000000003E-2</v>
      </c>
    </row>
    <row r="2808" spans="1:3" ht="15" x14ac:dyDescent="0.25">
      <c r="A2808" s="117">
        <v>41983</v>
      </c>
      <c r="B2808" s="118">
        <v>0.17899999999999999</v>
      </c>
      <c r="C2808" s="118">
        <v>8.3000000000000004E-2</v>
      </c>
    </row>
    <row r="2809" spans="1:3" ht="15" x14ac:dyDescent="0.25">
      <c r="A2809" s="117">
        <v>41984</v>
      </c>
      <c r="B2809" s="118">
        <v>0.17899999999999999</v>
      </c>
      <c r="C2809" s="118">
        <v>8.2000000000000003E-2</v>
      </c>
    </row>
    <row r="2810" spans="1:3" ht="15" x14ac:dyDescent="0.25">
      <c r="A2810" s="117">
        <v>41985</v>
      </c>
      <c r="B2810" s="118">
        <v>0.17799999999999999</v>
      </c>
      <c r="C2810" s="118">
        <v>8.2000000000000003E-2</v>
      </c>
    </row>
    <row r="2811" spans="1:3" ht="15" x14ac:dyDescent="0.25">
      <c r="A2811" s="117">
        <v>41988</v>
      </c>
      <c r="B2811" s="118">
        <v>0.17799999999999999</v>
      </c>
      <c r="C2811" s="118">
        <v>8.2000000000000003E-2</v>
      </c>
    </row>
    <row r="2812" spans="1:3" ht="15" x14ac:dyDescent="0.25">
      <c r="A2812" s="117">
        <v>41989</v>
      </c>
      <c r="B2812" s="118">
        <v>0.17899999999999999</v>
      </c>
      <c r="C2812" s="118">
        <v>8.2000000000000003E-2</v>
      </c>
    </row>
    <row r="2813" spans="1:3" ht="15" x14ac:dyDescent="0.25">
      <c r="A2813" s="117">
        <v>41990</v>
      </c>
      <c r="B2813" s="118">
        <v>0.17799999999999999</v>
      </c>
      <c r="C2813" s="118">
        <v>8.1000000000000003E-2</v>
      </c>
    </row>
    <row r="2814" spans="1:3" ht="15" x14ac:dyDescent="0.25">
      <c r="A2814" s="117">
        <v>41991</v>
      </c>
      <c r="B2814" s="118">
        <v>0.17599999999999999</v>
      </c>
      <c r="C2814" s="118">
        <v>7.9000000000000001E-2</v>
      </c>
    </row>
    <row r="2815" spans="1:3" ht="15" x14ac:dyDescent="0.25">
      <c r="A2815" s="117">
        <v>41992</v>
      </c>
      <c r="B2815" s="118">
        <v>0.17699999999999999</v>
      </c>
      <c r="C2815" s="118">
        <v>8.1000000000000003E-2</v>
      </c>
    </row>
    <row r="2816" spans="1:3" ht="15" x14ac:dyDescent="0.25">
      <c r="A2816" s="117">
        <v>41995</v>
      </c>
      <c r="B2816" s="118">
        <v>0.17599999999999999</v>
      </c>
      <c r="C2816" s="118">
        <v>8.1000000000000003E-2</v>
      </c>
    </row>
    <row r="2817" spans="1:3" ht="15" x14ac:dyDescent="0.25">
      <c r="A2817" s="117">
        <v>41996</v>
      </c>
      <c r="B2817" s="118">
        <v>0.17399999999999999</v>
      </c>
      <c r="C2817" s="118">
        <v>7.9000000000000001E-2</v>
      </c>
    </row>
    <row r="2818" spans="1:3" ht="15" x14ac:dyDescent="0.25">
      <c r="A2818" s="117">
        <v>41997</v>
      </c>
      <c r="B2818" s="118">
        <v>0.17299999999999999</v>
      </c>
      <c r="C2818" s="118">
        <v>0.08</v>
      </c>
    </row>
    <row r="2819" spans="1:3" ht="15" x14ac:dyDescent="0.25">
      <c r="A2819" s="117">
        <v>42002</v>
      </c>
      <c r="B2819" s="118">
        <v>0.17199999999999999</v>
      </c>
      <c r="C2819" s="118">
        <v>7.9000000000000001E-2</v>
      </c>
    </row>
    <row r="2820" spans="1:3" ht="15" x14ac:dyDescent="0.25">
      <c r="A2820" s="117">
        <v>42003</v>
      </c>
      <c r="B2820" s="118">
        <v>0.17100000000000001</v>
      </c>
      <c r="C2820" s="118">
        <v>7.8E-2</v>
      </c>
    </row>
    <row r="2821" spans="1:3" ht="15" x14ac:dyDescent="0.25">
      <c r="A2821" s="117">
        <v>42004</v>
      </c>
      <c r="B2821" s="118">
        <v>0.17100000000000001</v>
      </c>
      <c r="C2821" s="118">
        <v>7.8E-2</v>
      </c>
    </row>
    <row r="2822" spans="1:3" ht="15" x14ac:dyDescent="0.25">
      <c r="A2822" s="117">
        <v>42006</v>
      </c>
      <c r="B2822" s="118">
        <v>0.16900000000000001</v>
      </c>
      <c r="C2822" s="118">
        <v>7.5999999999999998E-2</v>
      </c>
    </row>
    <row r="2823" spans="1:3" ht="15" x14ac:dyDescent="0.25">
      <c r="A2823" s="117">
        <v>42009</v>
      </c>
      <c r="B2823" s="118">
        <v>0.16900000000000001</v>
      </c>
      <c r="C2823" s="118">
        <v>7.4999999999999997E-2</v>
      </c>
    </row>
    <row r="2824" spans="1:3" ht="15" x14ac:dyDescent="0.25">
      <c r="A2824" s="117">
        <v>42010</v>
      </c>
      <c r="B2824" s="118">
        <v>0.16800000000000001</v>
      </c>
      <c r="C2824" s="118">
        <v>7.2999999999999995E-2</v>
      </c>
    </row>
    <row r="2825" spans="1:3" ht="15" x14ac:dyDescent="0.25">
      <c r="A2825" s="117">
        <v>42011</v>
      </c>
      <c r="B2825" s="118">
        <v>0.16800000000000001</v>
      </c>
      <c r="C2825" s="118">
        <v>7.0000000000000007E-2</v>
      </c>
    </row>
    <row r="2826" spans="1:3" ht="15" x14ac:dyDescent="0.25">
      <c r="A2826" s="117">
        <v>42012</v>
      </c>
      <c r="B2826" s="118">
        <v>0.16700000000000001</v>
      </c>
      <c r="C2826" s="118">
        <v>7.0000000000000007E-2</v>
      </c>
    </row>
    <row r="2827" spans="1:3" ht="15" x14ac:dyDescent="0.25">
      <c r="A2827" s="117">
        <v>42013</v>
      </c>
      <c r="B2827" s="118">
        <v>0.16800000000000001</v>
      </c>
      <c r="C2827" s="118">
        <v>7.0000000000000007E-2</v>
      </c>
    </row>
    <row r="2828" spans="1:3" ht="15" x14ac:dyDescent="0.25">
      <c r="A2828" s="117">
        <v>42016</v>
      </c>
      <c r="B2828" s="118">
        <v>0.16700000000000001</v>
      </c>
      <c r="C2828" s="118">
        <v>7.0999999999999994E-2</v>
      </c>
    </row>
    <row r="2829" spans="1:3" ht="15" x14ac:dyDescent="0.25">
      <c r="A2829" s="117">
        <v>42017</v>
      </c>
      <c r="B2829" s="118">
        <v>0.16600000000000001</v>
      </c>
      <c r="C2829" s="118">
        <v>7.0999999999999994E-2</v>
      </c>
    </row>
    <row r="2830" spans="1:3" ht="15" x14ac:dyDescent="0.25">
      <c r="A2830" s="117">
        <v>42018</v>
      </c>
      <c r="B2830" s="118">
        <v>0.16200000000000001</v>
      </c>
      <c r="C2830" s="118">
        <v>6.9000000000000006E-2</v>
      </c>
    </row>
    <row r="2831" spans="1:3" ht="15" x14ac:dyDescent="0.25">
      <c r="A2831" s="117">
        <v>42019</v>
      </c>
      <c r="B2831" s="118">
        <v>0.161</v>
      </c>
      <c r="C2831" s="118">
        <v>6.9000000000000006E-2</v>
      </c>
    </row>
    <row r="2832" spans="1:3" ht="15" x14ac:dyDescent="0.25">
      <c r="A2832" s="117">
        <v>42020</v>
      </c>
      <c r="B2832" s="118">
        <v>0.152</v>
      </c>
      <c r="C2832" s="118">
        <v>0.06</v>
      </c>
    </row>
    <row r="2833" spans="1:3" ht="15" x14ac:dyDescent="0.25">
      <c r="A2833" s="117">
        <v>42023</v>
      </c>
      <c r="B2833" s="118">
        <v>0.14499999999999999</v>
      </c>
      <c r="C2833" s="118">
        <v>5.6000000000000001E-2</v>
      </c>
    </row>
    <row r="2834" spans="1:3" ht="15" x14ac:dyDescent="0.25">
      <c r="A2834" s="117">
        <v>42024</v>
      </c>
      <c r="B2834" s="118">
        <v>0.14199999999999999</v>
      </c>
      <c r="C2834" s="118">
        <v>5.5E-2</v>
      </c>
    </row>
    <row r="2835" spans="1:3" ht="15" x14ac:dyDescent="0.25">
      <c r="A2835" s="117">
        <v>42025</v>
      </c>
      <c r="B2835" s="118">
        <v>0.14099999999999999</v>
      </c>
      <c r="C2835" s="118">
        <v>5.5E-2</v>
      </c>
    </row>
    <row r="2836" spans="1:3" ht="15" x14ac:dyDescent="0.25">
      <c r="A2836" s="117">
        <v>42026</v>
      </c>
      <c r="B2836" s="118">
        <v>0.14099999999999999</v>
      </c>
      <c r="C2836" s="118">
        <v>5.5E-2</v>
      </c>
    </row>
    <row r="2837" spans="1:3" ht="15" x14ac:dyDescent="0.25">
      <c r="A2837" s="117">
        <v>42027</v>
      </c>
      <c r="B2837" s="118">
        <v>0.13700000000000001</v>
      </c>
      <c r="C2837" s="118">
        <v>5.2999999999999999E-2</v>
      </c>
    </row>
    <row r="2838" spans="1:3" ht="15" x14ac:dyDescent="0.25">
      <c r="A2838" s="117">
        <v>42030</v>
      </c>
      <c r="B2838" s="118">
        <v>0.13800000000000001</v>
      </c>
      <c r="C2838" s="118">
        <v>5.3999999999999999E-2</v>
      </c>
    </row>
    <row r="2839" spans="1:3" ht="15" x14ac:dyDescent="0.25">
      <c r="A2839" s="117">
        <v>42031</v>
      </c>
      <c r="B2839" s="118">
        <v>0.13800000000000001</v>
      </c>
      <c r="C2839" s="118">
        <v>5.5E-2</v>
      </c>
    </row>
    <row r="2840" spans="1:3" ht="15" x14ac:dyDescent="0.25">
      <c r="A2840" s="117">
        <v>42032</v>
      </c>
      <c r="B2840" s="118">
        <v>0.13500000000000001</v>
      </c>
      <c r="C2840" s="118">
        <v>5.2999999999999999E-2</v>
      </c>
    </row>
    <row r="2841" spans="1:3" ht="15" x14ac:dyDescent="0.25">
      <c r="A2841" s="117">
        <v>42033</v>
      </c>
      <c r="B2841" s="118">
        <v>0.13200000000000001</v>
      </c>
      <c r="C2841" s="118">
        <v>5.1999999999999998E-2</v>
      </c>
    </row>
    <row r="2842" spans="1:3" ht="15" x14ac:dyDescent="0.25">
      <c r="A2842" s="117">
        <v>42034</v>
      </c>
      <c r="B2842" s="118">
        <v>0.13200000000000001</v>
      </c>
      <c r="C2842" s="118">
        <v>5.3999999999999999E-2</v>
      </c>
    </row>
    <row r="2843" spans="1:3" ht="15" x14ac:dyDescent="0.25">
      <c r="A2843" s="117">
        <v>42037</v>
      </c>
      <c r="B2843" s="118">
        <v>0.13400000000000001</v>
      </c>
      <c r="C2843" s="118">
        <v>5.5E-2</v>
      </c>
    </row>
    <row r="2844" spans="1:3" ht="15" x14ac:dyDescent="0.25">
      <c r="A2844" s="117">
        <v>42038</v>
      </c>
      <c r="B2844" s="118">
        <v>0.13200000000000001</v>
      </c>
      <c r="C2844" s="118">
        <v>5.5E-2</v>
      </c>
    </row>
    <row r="2845" spans="1:3" ht="15" x14ac:dyDescent="0.25">
      <c r="A2845" s="117">
        <v>42039</v>
      </c>
      <c r="B2845" s="118">
        <v>0.13200000000000001</v>
      </c>
      <c r="C2845" s="118">
        <v>5.5E-2</v>
      </c>
    </row>
    <row r="2846" spans="1:3" ht="15" x14ac:dyDescent="0.25">
      <c r="A2846" s="117">
        <v>42040</v>
      </c>
      <c r="B2846" s="118">
        <v>0.13200000000000001</v>
      </c>
      <c r="C2846" s="118">
        <v>5.0999999999999997E-2</v>
      </c>
    </row>
    <row r="2847" spans="1:3" ht="15" x14ac:dyDescent="0.25">
      <c r="A2847" s="117">
        <v>42041</v>
      </c>
      <c r="B2847" s="118">
        <v>0.13200000000000001</v>
      </c>
      <c r="C2847" s="118">
        <v>5.2999999999999999E-2</v>
      </c>
    </row>
    <row r="2848" spans="1:3" ht="15" x14ac:dyDescent="0.25">
      <c r="A2848" s="117">
        <v>42044</v>
      </c>
      <c r="B2848" s="118">
        <v>0.13100000000000001</v>
      </c>
      <c r="C2848" s="118">
        <v>5.0999999999999997E-2</v>
      </c>
    </row>
    <row r="2849" spans="1:3" ht="15" x14ac:dyDescent="0.25">
      <c r="A2849" s="117">
        <v>42045</v>
      </c>
      <c r="B2849" s="118">
        <v>0.13</v>
      </c>
      <c r="C2849" s="118">
        <v>0.05</v>
      </c>
    </row>
    <row r="2850" spans="1:3" ht="15" x14ac:dyDescent="0.25">
      <c r="A2850" s="117">
        <v>42046</v>
      </c>
      <c r="B2850" s="118">
        <v>0.129</v>
      </c>
      <c r="C2850" s="118">
        <v>4.9000000000000002E-2</v>
      </c>
    </row>
    <row r="2851" spans="1:3" ht="15" x14ac:dyDescent="0.25">
      <c r="A2851" s="117">
        <v>42047</v>
      </c>
      <c r="B2851" s="118">
        <v>0.128</v>
      </c>
      <c r="C2851" s="118">
        <v>4.8000000000000001E-2</v>
      </c>
    </row>
    <row r="2852" spans="1:3" ht="15" x14ac:dyDescent="0.25">
      <c r="A2852" s="117">
        <v>42048</v>
      </c>
      <c r="B2852" s="118">
        <v>0.127</v>
      </c>
      <c r="C2852" s="118">
        <v>4.8000000000000001E-2</v>
      </c>
    </row>
    <row r="2853" spans="1:3" ht="15" x14ac:dyDescent="0.25">
      <c r="A2853" s="117">
        <v>42051</v>
      </c>
      <c r="B2853" s="118">
        <v>0.128</v>
      </c>
      <c r="C2853" s="118">
        <v>4.8000000000000001E-2</v>
      </c>
    </row>
    <row r="2854" spans="1:3" ht="15" x14ac:dyDescent="0.25">
      <c r="A2854" s="117">
        <v>42052</v>
      </c>
      <c r="B2854" s="118">
        <v>0.127</v>
      </c>
      <c r="C2854" s="118">
        <v>4.7E-2</v>
      </c>
    </row>
    <row r="2855" spans="1:3" ht="15" x14ac:dyDescent="0.25">
      <c r="A2855" s="117">
        <v>42053</v>
      </c>
      <c r="B2855" s="118">
        <v>0.126</v>
      </c>
      <c r="C2855" s="118">
        <v>4.8000000000000001E-2</v>
      </c>
    </row>
    <row r="2856" spans="1:3" ht="15" x14ac:dyDescent="0.25">
      <c r="A2856" s="117">
        <v>42054</v>
      </c>
      <c r="B2856" s="118">
        <v>0.125</v>
      </c>
      <c r="C2856" s="118">
        <v>4.8000000000000001E-2</v>
      </c>
    </row>
    <row r="2857" spans="1:3" ht="15" x14ac:dyDescent="0.25">
      <c r="A2857" s="117">
        <v>42055</v>
      </c>
      <c r="B2857" s="118">
        <v>0.124</v>
      </c>
      <c r="C2857" s="118">
        <v>4.8000000000000001E-2</v>
      </c>
    </row>
    <row r="2858" spans="1:3" ht="15" x14ac:dyDescent="0.25">
      <c r="A2858" s="117">
        <v>42058</v>
      </c>
      <c r="B2858" s="118">
        <v>0.11899999999999999</v>
      </c>
      <c r="C2858" s="118">
        <v>4.4999999999999998E-2</v>
      </c>
    </row>
    <row r="2859" spans="1:3" ht="15" x14ac:dyDescent="0.25">
      <c r="A2859" s="117">
        <v>42059</v>
      </c>
      <c r="B2859" s="118">
        <v>0.11899999999999999</v>
      </c>
      <c r="C2859" s="118">
        <v>4.3999999999999997E-2</v>
      </c>
    </row>
    <row r="2860" spans="1:3" ht="15" x14ac:dyDescent="0.25">
      <c r="A2860" s="117">
        <v>42060</v>
      </c>
      <c r="B2860" s="118">
        <v>0.11799999999999999</v>
      </c>
      <c r="C2860" s="118">
        <v>4.2000000000000003E-2</v>
      </c>
    </row>
    <row r="2861" spans="1:3" ht="15" x14ac:dyDescent="0.25">
      <c r="A2861" s="117">
        <v>42061</v>
      </c>
      <c r="B2861" s="118">
        <v>0.114</v>
      </c>
      <c r="C2861" s="118">
        <v>0.04</v>
      </c>
    </row>
    <row r="2862" spans="1:3" ht="15" x14ac:dyDescent="0.25">
      <c r="A2862" s="117">
        <v>42062</v>
      </c>
      <c r="B2862" s="118">
        <v>0.11</v>
      </c>
      <c r="C2862" s="118">
        <v>3.9E-2</v>
      </c>
    </row>
    <row r="2863" spans="1:3" ht="15" x14ac:dyDescent="0.25">
      <c r="A2863" s="117">
        <v>42065</v>
      </c>
      <c r="B2863" s="118">
        <v>0.11</v>
      </c>
      <c r="C2863" s="118">
        <v>3.9E-2</v>
      </c>
    </row>
    <row r="2864" spans="1:3" ht="15" x14ac:dyDescent="0.25">
      <c r="A2864" s="117">
        <v>42066</v>
      </c>
      <c r="B2864" s="118">
        <v>0.109</v>
      </c>
      <c r="C2864" s="118">
        <v>3.7999999999999999E-2</v>
      </c>
    </row>
    <row r="2865" spans="1:3" ht="15" x14ac:dyDescent="0.25">
      <c r="A2865" s="117">
        <v>42067</v>
      </c>
      <c r="B2865" s="118">
        <v>0.11</v>
      </c>
      <c r="C2865" s="118">
        <v>3.7999999999999999E-2</v>
      </c>
    </row>
    <row r="2866" spans="1:3" ht="15" x14ac:dyDescent="0.25">
      <c r="A2866" s="117">
        <v>42068</v>
      </c>
      <c r="B2866" s="118">
        <v>0.108</v>
      </c>
      <c r="C2866" s="118">
        <v>3.5999999999999997E-2</v>
      </c>
    </row>
    <row r="2867" spans="1:3" ht="15" x14ac:dyDescent="0.25">
      <c r="A2867" s="117">
        <v>42069</v>
      </c>
      <c r="B2867" s="118">
        <v>0.107</v>
      </c>
      <c r="C2867" s="118">
        <v>3.5999999999999997E-2</v>
      </c>
    </row>
    <row r="2868" spans="1:3" ht="15" x14ac:dyDescent="0.25">
      <c r="A2868" s="117">
        <v>42072</v>
      </c>
      <c r="B2868" s="118">
        <v>0.105</v>
      </c>
      <c r="C2868" s="118">
        <v>3.5000000000000003E-2</v>
      </c>
    </row>
    <row r="2869" spans="1:3" ht="15" x14ac:dyDescent="0.25">
      <c r="A2869" s="117">
        <v>42073</v>
      </c>
      <c r="B2869" s="118">
        <v>0.10199999999999999</v>
      </c>
      <c r="C2869" s="118">
        <v>3.2000000000000001E-2</v>
      </c>
    </row>
    <row r="2870" spans="1:3" ht="15" x14ac:dyDescent="0.25">
      <c r="A2870" s="117">
        <v>42074</v>
      </c>
      <c r="B2870" s="118">
        <v>9.9000000000000005E-2</v>
      </c>
      <c r="C2870" s="118">
        <v>2.9000000000000001E-2</v>
      </c>
    </row>
    <row r="2871" spans="1:3" ht="15" x14ac:dyDescent="0.25">
      <c r="A2871" s="117">
        <v>42075</v>
      </c>
      <c r="B2871" s="118">
        <v>9.8000000000000004E-2</v>
      </c>
      <c r="C2871" s="118">
        <v>2.7E-2</v>
      </c>
    </row>
    <row r="2872" spans="1:3" ht="15" x14ac:dyDescent="0.25">
      <c r="A2872" s="117">
        <v>42076</v>
      </c>
      <c r="B2872" s="118">
        <v>9.6000000000000002E-2</v>
      </c>
      <c r="C2872" s="118">
        <v>2.5000000000000001E-2</v>
      </c>
    </row>
    <row r="2873" spans="1:3" ht="15" x14ac:dyDescent="0.25">
      <c r="A2873" s="117">
        <v>42079</v>
      </c>
      <c r="B2873" s="118">
        <v>9.6000000000000002E-2</v>
      </c>
      <c r="C2873" s="118">
        <v>2.5000000000000001E-2</v>
      </c>
    </row>
    <row r="2874" spans="1:3" ht="15" x14ac:dyDescent="0.25">
      <c r="A2874" s="117">
        <v>42080</v>
      </c>
      <c r="B2874" s="118">
        <v>9.5000000000000001E-2</v>
      </c>
      <c r="C2874" s="118">
        <v>2.5000000000000001E-2</v>
      </c>
    </row>
    <row r="2875" spans="1:3" ht="15" x14ac:dyDescent="0.25">
      <c r="A2875" s="117">
        <v>42081</v>
      </c>
      <c r="B2875" s="118">
        <v>9.6000000000000002E-2</v>
      </c>
      <c r="C2875" s="118">
        <v>2.5000000000000001E-2</v>
      </c>
    </row>
    <row r="2876" spans="1:3" ht="15" x14ac:dyDescent="0.25">
      <c r="A2876" s="117">
        <v>42082</v>
      </c>
      <c r="B2876" s="118">
        <v>9.4E-2</v>
      </c>
      <c r="C2876" s="118">
        <v>2.4E-2</v>
      </c>
    </row>
    <row r="2877" spans="1:3" ht="15" x14ac:dyDescent="0.25">
      <c r="A2877" s="117">
        <v>42083</v>
      </c>
      <c r="B2877" s="118">
        <v>8.8999999999999996E-2</v>
      </c>
      <c r="C2877" s="118">
        <v>2.1000000000000001E-2</v>
      </c>
    </row>
    <row r="2878" spans="1:3" ht="15" x14ac:dyDescent="0.25">
      <c r="A2878" s="117">
        <v>42086</v>
      </c>
      <c r="B2878" s="118">
        <v>8.8999999999999996E-2</v>
      </c>
      <c r="C2878" s="118">
        <v>2.1999999999999999E-2</v>
      </c>
    </row>
    <row r="2879" spans="1:3" ht="15" x14ac:dyDescent="0.25">
      <c r="A2879" s="117">
        <v>42087</v>
      </c>
      <c r="B2879" s="118">
        <v>8.8999999999999996E-2</v>
      </c>
      <c r="C2879" s="118">
        <v>2.1000000000000001E-2</v>
      </c>
    </row>
    <row r="2880" spans="1:3" ht="15" x14ac:dyDescent="0.25">
      <c r="A2880" s="117">
        <v>42088</v>
      </c>
      <c r="B2880" s="118">
        <v>8.7999999999999995E-2</v>
      </c>
      <c r="C2880" s="118">
        <v>2.1000000000000001E-2</v>
      </c>
    </row>
    <row r="2881" spans="1:3" ht="15" x14ac:dyDescent="0.25">
      <c r="A2881" s="117">
        <v>42089</v>
      </c>
      <c r="B2881" s="118">
        <v>8.8999999999999996E-2</v>
      </c>
      <c r="C2881" s="118">
        <v>2.1000000000000001E-2</v>
      </c>
    </row>
    <row r="2882" spans="1:3" ht="15" x14ac:dyDescent="0.25">
      <c r="A2882" s="117">
        <v>42090</v>
      </c>
      <c r="B2882" s="118">
        <v>8.7999999999999995E-2</v>
      </c>
      <c r="C2882" s="118">
        <v>2.1000000000000001E-2</v>
      </c>
    </row>
    <row r="2883" spans="1:3" ht="15" x14ac:dyDescent="0.25">
      <c r="A2883" s="117">
        <v>42093</v>
      </c>
      <c r="B2883" s="118">
        <v>8.6999999999999994E-2</v>
      </c>
      <c r="C2883" s="118">
        <v>1.7999999999999999E-2</v>
      </c>
    </row>
    <row r="2884" spans="1:3" ht="15" x14ac:dyDescent="0.25">
      <c r="A2884" s="117">
        <v>42094</v>
      </c>
      <c r="B2884" s="118">
        <v>8.6999999999999994E-2</v>
      </c>
      <c r="C2884" s="118">
        <v>1.9E-2</v>
      </c>
    </row>
    <row r="2885" spans="1:3" ht="15" x14ac:dyDescent="0.25">
      <c r="A2885" s="117">
        <v>42095</v>
      </c>
      <c r="B2885" s="118">
        <v>8.7999999999999995E-2</v>
      </c>
      <c r="C2885" s="118">
        <v>1.7999999999999999E-2</v>
      </c>
    </row>
    <row r="2886" spans="1:3" ht="15" x14ac:dyDescent="0.25">
      <c r="A2886" s="117">
        <v>42096</v>
      </c>
      <c r="B2886" s="118">
        <v>8.5999999999999993E-2</v>
      </c>
      <c r="C2886" s="118">
        <v>1.7999999999999999E-2</v>
      </c>
    </row>
    <row r="2887" spans="1:3" ht="15" x14ac:dyDescent="0.25">
      <c r="A2887" s="117">
        <v>42101</v>
      </c>
      <c r="B2887" s="118">
        <v>8.5000000000000006E-2</v>
      </c>
      <c r="C2887" s="118">
        <v>1.6E-2</v>
      </c>
    </row>
    <row r="2888" spans="1:3" ht="15" x14ac:dyDescent="0.25">
      <c r="A2888" s="117">
        <v>42102</v>
      </c>
      <c r="B2888" s="118">
        <v>8.1000000000000003E-2</v>
      </c>
      <c r="C2888" s="118">
        <v>1.4E-2</v>
      </c>
    </row>
    <row r="2889" spans="1:3" ht="15" x14ac:dyDescent="0.25">
      <c r="A2889" s="117">
        <v>42103</v>
      </c>
      <c r="B2889" s="118">
        <v>8.1000000000000003E-2</v>
      </c>
      <c r="C2889" s="118">
        <v>1.2E-2</v>
      </c>
    </row>
    <row r="2890" spans="1:3" ht="15" x14ac:dyDescent="0.25">
      <c r="A2890" s="117">
        <v>42104</v>
      </c>
      <c r="B2890" s="118">
        <v>7.9000000000000001E-2</v>
      </c>
      <c r="C2890" s="118">
        <v>1.2E-2</v>
      </c>
    </row>
    <row r="2891" spans="1:3" ht="15" x14ac:dyDescent="0.25">
      <c r="A2891" s="117">
        <v>42107</v>
      </c>
      <c r="B2891" s="118">
        <v>7.8E-2</v>
      </c>
      <c r="C2891" s="118">
        <v>1.0999999999999999E-2</v>
      </c>
    </row>
    <row r="2892" spans="1:3" ht="15" x14ac:dyDescent="0.25">
      <c r="A2892" s="117">
        <v>42108</v>
      </c>
      <c r="B2892" s="118">
        <v>7.5999999999999998E-2</v>
      </c>
      <c r="C2892" s="118">
        <v>8.0000000000000002E-3</v>
      </c>
    </row>
    <row r="2893" spans="1:3" ht="15" x14ac:dyDescent="0.25">
      <c r="A2893" s="117">
        <v>42109</v>
      </c>
      <c r="B2893" s="118">
        <v>7.1999999999999995E-2</v>
      </c>
      <c r="C2893" s="118">
        <v>4.0000000000000001E-3</v>
      </c>
    </row>
    <row r="2894" spans="1:3" ht="15" x14ac:dyDescent="0.25">
      <c r="A2894" s="117">
        <v>42110</v>
      </c>
      <c r="B2894" s="118">
        <v>7.0000000000000007E-2</v>
      </c>
      <c r="C2894" s="118">
        <v>2E-3</v>
      </c>
    </row>
    <row r="2895" spans="1:3" ht="15" x14ac:dyDescent="0.25">
      <c r="A2895" s="117">
        <v>42111</v>
      </c>
      <c r="B2895" s="118">
        <v>6.8000000000000005E-2</v>
      </c>
      <c r="C2895" s="118">
        <v>1E-3</v>
      </c>
    </row>
    <row r="2896" spans="1:3" ht="15" x14ac:dyDescent="0.25">
      <c r="A2896" s="117">
        <v>42114</v>
      </c>
      <c r="B2896" s="118">
        <v>6.9000000000000006E-2</v>
      </c>
      <c r="C2896" s="118">
        <v>1E-3</v>
      </c>
    </row>
    <row r="2897" spans="1:3" ht="15" x14ac:dyDescent="0.25">
      <c r="A2897" s="117">
        <v>42115</v>
      </c>
      <c r="B2897" s="118">
        <v>6.9000000000000006E-2</v>
      </c>
      <c r="C2897" s="118">
        <v>-1E-3</v>
      </c>
    </row>
    <row r="2898" spans="1:3" ht="15" x14ac:dyDescent="0.25">
      <c r="A2898" s="117">
        <v>42116</v>
      </c>
      <c r="B2898" s="118">
        <v>6.8000000000000005E-2</v>
      </c>
      <c r="C2898" s="118">
        <v>-2E-3</v>
      </c>
    </row>
    <row r="2899" spans="1:3" ht="15" x14ac:dyDescent="0.25">
      <c r="A2899" s="117">
        <v>42117</v>
      </c>
      <c r="B2899" s="118">
        <v>6.6000000000000003E-2</v>
      </c>
      <c r="C2899" s="118">
        <v>-2E-3</v>
      </c>
    </row>
    <row r="2900" spans="1:3" ht="15" x14ac:dyDescent="0.25">
      <c r="A2900" s="117">
        <v>42118</v>
      </c>
      <c r="B2900" s="118">
        <v>6.6000000000000003E-2</v>
      </c>
      <c r="C2900" s="118">
        <v>-1E-3</v>
      </c>
    </row>
    <row r="2901" spans="1:3" ht="15" x14ac:dyDescent="0.25">
      <c r="A2901" s="117">
        <v>42121</v>
      </c>
      <c r="B2901" s="118">
        <v>6.7000000000000004E-2</v>
      </c>
      <c r="C2901" s="118">
        <v>-2E-3</v>
      </c>
    </row>
    <row r="2902" spans="1:3" ht="15" x14ac:dyDescent="0.25">
      <c r="A2902" s="117">
        <v>42122</v>
      </c>
      <c r="B2902" s="118">
        <v>6.2E-2</v>
      </c>
      <c r="C2902" s="118">
        <v>-5.0000000000000001E-3</v>
      </c>
    </row>
    <row r="2903" spans="1:3" ht="15" x14ac:dyDescent="0.25">
      <c r="A2903" s="117">
        <v>42123</v>
      </c>
      <c r="B2903" s="118">
        <v>6.0999999999999999E-2</v>
      </c>
      <c r="C2903" s="118">
        <v>-5.0000000000000001E-3</v>
      </c>
    </row>
    <row r="2904" spans="1:3" ht="15" x14ac:dyDescent="0.25">
      <c r="A2904" s="117">
        <v>42124</v>
      </c>
      <c r="B2904" s="118">
        <v>6.4000000000000001E-2</v>
      </c>
      <c r="C2904" s="118">
        <v>-5.0000000000000001E-3</v>
      </c>
    </row>
    <row r="2905" spans="1:3" ht="15" x14ac:dyDescent="0.25">
      <c r="A2905" s="117">
        <v>42128</v>
      </c>
      <c r="B2905" s="118">
        <v>6.4000000000000001E-2</v>
      </c>
      <c r="C2905" s="118">
        <v>-7.0000000000000001E-3</v>
      </c>
    </row>
    <row r="2906" spans="1:3" ht="15" x14ac:dyDescent="0.25">
      <c r="A2906" s="117">
        <v>42129</v>
      </c>
      <c r="B2906" s="118">
        <v>6.0999999999999999E-2</v>
      </c>
      <c r="C2906" s="118">
        <v>-8.0000000000000002E-3</v>
      </c>
    </row>
    <row r="2907" spans="1:3" ht="15" x14ac:dyDescent="0.25">
      <c r="A2907" s="117">
        <v>42130</v>
      </c>
      <c r="B2907" s="118">
        <v>6.2E-2</v>
      </c>
      <c r="C2907" s="118">
        <v>-8.0000000000000002E-3</v>
      </c>
    </row>
    <row r="2908" spans="1:3" ht="15" x14ac:dyDescent="0.25">
      <c r="A2908" s="117">
        <v>42131</v>
      </c>
      <c r="B2908" s="118">
        <v>6.0999999999999999E-2</v>
      </c>
      <c r="C2908" s="118">
        <v>-8.9999999999999993E-3</v>
      </c>
    </row>
    <row r="2909" spans="1:3" ht="15" x14ac:dyDescent="0.25">
      <c r="A2909" s="117">
        <v>42132</v>
      </c>
      <c r="B2909" s="118">
        <v>6.0999999999999999E-2</v>
      </c>
      <c r="C2909" s="118">
        <v>-8.9999999999999993E-3</v>
      </c>
    </row>
    <row r="2910" spans="1:3" ht="15" x14ac:dyDescent="0.25">
      <c r="A2910" s="117">
        <v>42135</v>
      </c>
      <c r="B2910" s="118">
        <v>6.0999999999999999E-2</v>
      </c>
      <c r="C2910" s="118">
        <v>-8.9999999999999993E-3</v>
      </c>
    </row>
    <row r="2911" spans="1:3" ht="15" x14ac:dyDescent="0.25">
      <c r="A2911" s="117">
        <v>42136</v>
      </c>
      <c r="B2911" s="118">
        <v>6.0999999999999999E-2</v>
      </c>
      <c r="C2911" s="118">
        <v>-8.9999999999999993E-3</v>
      </c>
    </row>
    <row r="2912" spans="1:3" ht="15" x14ac:dyDescent="0.25">
      <c r="A2912" s="117">
        <v>42137</v>
      </c>
      <c r="B2912" s="118">
        <v>0.06</v>
      </c>
      <c r="C2912" s="118">
        <v>-8.9999999999999993E-3</v>
      </c>
    </row>
    <row r="2913" spans="1:3" ht="15" x14ac:dyDescent="0.25">
      <c r="A2913" s="117">
        <v>42138</v>
      </c>
      <c r="B2913" s="118">
        <v>5.8999999999999997E-2</v>
      </c>
      <c r="C2913" s="118">
        <v>-8.9999999999999993E-3</v>
      </c>
    </row>
    <row r="2914" spans="1:3" ht="15" x14ac:dyDescent="0.25">
      <c r="A2914" s="117">
        <v>42139</v>
      </c>
      <c r="B2914" s="118">
        <v>5.8000000000000003E-2</v>
      </c>
      <c r="C2914" s="118">
        <v>-0.01</v>
      </c>
    </row>
    <row r="2915" spans="1:3" ht="15" x14ac:dyDescent="0.25">
      <c r="A2915" s="117">
        <v>42142</v>
      </c>
      <c r="B2915" s="118">
        <v>5.6000000000000001E-2</v>
      </c>
      <c r="C2915" s="118">
        <v>-1.0999999999999999E-2</v>
      </c>
    </row>
    <row r="2916" spans="1:3" ht="15" x14ac:dyDescent="0.25">
      <c r="A2916" s="117">
        <v>42143</v>
      </c>
      <c r="B2916" s="118">
        <v>5.7000000000000002E-2</v>
      </c>
      <c r="C2916" s="118">
        <v>-1.2E-2</v>
      </c>
    </row>
    <row r="2917" spans="1:3" ht="15" x14ac:dyDescent="0.25">
      <c r="A2917" s="117">
        <v>42144</v>
      </c>
      <c r="B2917" s="118">
        <v>5.5E-2</v>
      </c>
      <c r="C2917" s="118">
        <v>-1.2E-2</v>
      </c>
    </row>
    <row r="2918" spans="1:3" ht="15" x14ac:dyDescent="0.25">
      <c r="A2918" s="117">
        <v>42145</v>
      </c>
      <c r="B2918" s="118">
        <v>5.3999999999999999E-2</v>
      </c>
      <c r="C2918" s="118">
        <v>-1.2E-2</v>
      </c>
    </row>
    <row r="2919" spans="1:3" ht="15" x14ac:dyDescent="0.25">
      <c r="A2919" s="117">
        <v>42146</v>
      </c>
      <c r="B2919" s="118">
        <v>5.3999999999999999E-2</v>
      </c>
      <c r="C2919" s="118">
        <v>-1.2E-2</v>
      </c>
    </row>
    <row r="2920" spans="1:3" ht="15" x14ac:dyDescent="0.25">
      <c r="A2920" s="117">
        <v>42149</v>
      </c>
      <c r="B2920" s="118">
        <v>5.3999999999999999E-2</v>
      </c>
      <c r="C2920" s="118">
        <v>-1.2E-2</v>
      </c>
    </row>
    <row r="2921" spans="1:3" ht="15" x14ac:dyDescent="0.25">
      <c r="A2921" s="117">
        <v>42150</v>
      </c>
      <c r="B2921" s="118">
        <v>5.1999999999999998E-2</v>
      </c>
      <c r="C2921" s="118">
        <v>-1.2999999999999999E-2</v>
      </c>
    </row>
    <row r="2922" spans="1:3" ht="15" x14ac:dyDescent="0.25">
      <c r="A2922" s="117">
        <v>42151</v>
      </c>
      <c r="B2922" s="118">
        <v>0.05</v>
      </c>
      <c r="C2922" s="118">
        <v>-1.2999999999999999E-2</v>
      </c>
    </row>
    <row r="2923" spans="1:3" ht="15" x14ac:dyDescent="0.25">
      <c r="A2923" s="117">
        <v>42152</v>
      </c>
      <c r="B2923" s="118">
        <v>4.9000000000000002E-2</v>
      </c>
      <c r="C2923" s="118">
        <v>-1.2999999999999999E-2</v>
      </c>
    </row>
    <row r="2924" spans="1:3" ht="15" x14ac:dyDescent="0.25">
      <c r="A2924" s="117">
        <v>42153</v>
      </c>
      <c r="B2924" s="118">
        <v>4.9000000000000002E-2</v>
      </c>
      <c r="C2924" s="118">
        <v>-1.2E-2</v>
      </c>
    </row>
    <row r="2925" spans="1:3" ht="15" x14ac:dyDescent="0.25">
      <c r="A2925" s="117">
        <v>42156</v>
      </c>
      <c r="B2925" s="118">
        <v>4.9000000000000002E-2</v>
      </c>
      <c r="C2925" s="118">
        <v>-1.2999999999999999E-2</v>
      </c>
    </row>
    <row r="2926" spans="1:3" ht="15" x14ac:dyDescent="0.25">
      <c r="A2926" s="117">
        <v>42157</v>
      </c>
      <c r="B2926" s="118">
        <v>4.8000000000000001E-2</v>
      </c>
      <c r="C2926" s="118">
        <v>-1.2999999999999999E-2</v>
      </c>
    </row>
    <row r="2927" spans="1:3" ht="15" x14ac:dyDescent="0.25">
      <c r="A2927" s="117">
        <v>42158</v>
      </c>
      <c r="B2927" s="118">
        <v>4.8000000000000001E-2</v>
      </c>
      <c r="C2927" s="118">
        <v>-1.4E-2</v>
      </c>
    </row>
    <row r="2928" spans="1:3" ht="15" x14ac:dyDescent="0.25">
      <c r="A2928" s="117">
        <v>42159</v>
      </c>
      <c r="B2928" s="118">
        <v>4.9000000000000002E-2</v>
      </c>
      <c r="C2928" s="118">
        <v>-1.2999999999999999E-2</v>
      </c>
    </row>
    <row r="2929" spans="1:3" ht="15" x14ac:dyDescent="0.25">
      <c r="A2929" s="117">
        <v>42160</v>
      </c>
      <c r="B2929" s="118">
        <v>0.05</v>
      </c>
      <c r="C2929" s="118">
        <v>-1.2999999999999999E-2</v>
      </c>
    </row>
    <row r="2930" spans="1:3" ht="15" x14ac:dyDescent="0.25">
      <c r="A2930" s="117">
        <v>42163</v>
      </c>
      <c r="B2930" s="118">
        <v>4.9000000000000002E-2</v>
      </c>
      <c r="C2930" s="118">
        <v>-1.2999999999999999E-2</v>
      </c>
    </row>
    <row r="2931" spans="1:3" ht="15" x14ac:dyDescent="0.25">
      <c r="A2931" s="117">
        <v>42164</v>
      </c>
      <c r="B2931" s="118">
        <v>4.9000000000000002E-2</v>
      </c>
      <c r="C2931" s="118">
        <v>-1.2999999999999999E-2</v>
      </c>
    </row>
    <row r="2932" spans="1:3" ht="15" x14ac:dyDescent="0.25">
      <c r="A2932" s="117">
        <v>42165</v>
      </c>
      <c r="B2932" s="118">
        <v>4.9000000000000002E-2</v>
      </c>
      <c r="C2932" s="118">
        <v>-1.4E-2</v>
      </c>
    </row>
    <row r="2933" spans="1:3" ht="15" x14ac:dyDescent="0.25">
      <c r="A2933" s="117">
        <v>42166</v>
      </c>
      <c r="B2933" s="118">
        <v>4.9000000000000002E-2</v>
      </c>
      <c r="C2933" s="118">
        <v>-1.4E-2</v>
      </c>
    </row>
    <row r="2934" spans="1:3" ht="15" x14ac:dyDescent="0.25">
      <c r="A2934" s="117">
        <v>42167</v>
      </c>
      <c r="B2934" s="118">
        <v>0.05</v>
      </c>
      <c r="C2934" s="118">
        <v>-1.4E-2</v>
      </c>
    </row>
    <row r="2935" spans="1:3" ht="15" x14ac:dyDescent="0.25">
      <c r="A2935" s="117">
        <v>42170</v>
      </c>
      <c r="B2935" s="118">
        <v>4.9000000000000002E-2</v>
      </c>
      <c r="C2935" s="118">
        <v>-1.4E-2</v>
      </c>
    </row>
    <row r="2936" spans="1:3" ht="15" x14ac:dyDescent="0.25">
      <c r="A2936" s="117">
        <v>42171</v>
      </c>
      <c r="B2936" s="118">
        <v>5.0999999999999997E-2</v>
      </c>
      <c r="C2936" s="118">
        <v>-1.4E-2</v>
      </c>
    </row>
    <row r="2937" spans="1:3" ht="15" x14ac:dyDescent="0.25">
      <c r="A2937" s="117">
        <v>42172</v>
      </c>
      <c r="B2937" s="118">
        <v>4.9000000000000002E-2</v>
      </c>
      <c r="C2937" s="118">
        <v>-1.4E-2</v>
      </c>
    </row>
    <row r="2938" spans="1:3" ht="15" x14ac:dyDescent="0.25">
      <c r="A2938" s="117">
        <v>42173</v>
      </c>
      <c r="B2938" s="118">
        <v>4.9000000000000002E-2</v>
      </c>
      <c r="C2938" s="118">
        <v>-1.4E-2</v>
      </c>
    </row>
    <row r="2939" spans="1:3" ht="15" x14ac:dyDescent="0.25">
      <c r="A2939" s="117">
        <v>42174</v>
      </c>
      <c r="B2939" s="118">
        <v>0.05</v>
      </c>
      <c r="C2939" s="118">
        <v>-1.4E-2</v>
      </c>
    </row>
    <row r="2940" spans="1:3" ht="15" x14ac:dyDescent="0.25">
      <c r="A2940" s="117">
        <v>42177</v>
      </c>
      <c r="B2940" s="118">
        <v>4.8000000000000001E-2</v>
      </c>
      <c r="C2940" s="118">
        <v>-1.4E-2</v>
      </c>
    </row>
    <row r="2941" spans="1:3" ht="15" x14ac:dyDescent="0.25">
      <c r="A2941" s="117">
        <v>42178</v>
      </c>
      <c r="B2941" s="118">
        <v>4.8000000000000001E-2</v>
      </c>
      <c r="C2941" s="118">
        <v>-1.4E-2</v>
      </c>
    </row>
    <row r="2942" spans="1:3" ht="15" x14ac:dyDescent="0.25">
      <c r="A2942" s="117">
        <v>42179</v>
      </c>
      <c r="B2942" s="118">
        <v>4.9000000000000002E-2</v>
      </c>
      <c r="C2942" s="118">
        <v>-1.4E-2</v>
      </c>
    </row>
    <row r="2943" spans="1:3" ht="15" x14ac:dyDescent="0.25">
      <c r="A2943" s="117">
        <v>42180</v>
      </c>
      <c r="B2943" s="118">
        <v>4.9000000000000002E-2</v>
      </c>
      <c r="C2943" s="118">
        <v>-1.4999999999999999E-2</v>
      </c>
    </row>
    <row r="2944" spans="1:3" ht="15" x14ac:dyDescent="0.25">
      <c r="A2944" s="117">
        <v>42181</v>
      </c>
      <c r="B2944" s="118">
        <v>0.05</v>
      </c>
      <c r="C2944" s="118">
        <v>-1.4999999999999999E-2</v>
      </c>
    </row>
    <row r="2945" spans="1:3" ht="15" x14ac:dyDescent="0.25">
      <c r="A2945" s="117">
        <v>42184</v>
      </c>
      <c r="B2945" s="118">
        <v>0.05</v>
      </c>
      <c r="C2945" s="118">
        <v>-1.6E-2</v>
      </c>
    </row>
    <row r="2946" spans="1:3" ht="15" x14ac:dyDescent="0.25">
      <c r="A2946" s="117">
        <v>42185</v>
      </c>
      <c r="B2946" s="118">
        <v>0.05</v>
      </c>
      <c r="C2946" s="118">
        <v>-1.4E-2</v>
      </c>
    </row>
    <row r="2947" spans="1:3" ht="15" x14ac:dyDescent="0.25">
      <c r="A2947" s="117">
        <v>42186</v>
      </c>
      <c r="B2947" s="118">
        <v>4.9000000000000002E-2</v>
      </c>
      <c r="C2947" s="118">
        <v>-1.4E-2</v>
      </c>
    </row>
    <row r="2948" spans="1:3" ht="15" x14ac:dyDescent="0.25">
      <c r="A2948" s="117">
        <v>42187</v>
      </c>
      <c r="B2948" s="118">
        <v>4.8000000000000001E-2</v>
      </c>
      <c r="C2948" s="118">
        <v>-1.4999999999999999E-2</v>
      </c>
    </row>
    <row r="2949" spans="1:3" ht="15" x14ac:dyDescent="0.25">
      <c r="A2949" s="117">
        <v>42188</v>
      </c>
      <c r="B2949" s="118">
        <v>4.9000000000000002E-2</v>
      </c>
      <c r="C2949" s="118">
        <v>-1.4999999999999999E-2</v>
      </c>
    </row>
    <row r="2950" spans="1:3" ht="15" x14ac:dyDescent="0.25">
      <c r="A2950" s="117">
        <v>42191</v>
      </c>
      <c r="B2950" s="118">
        <v>4.9000000000000002E-2</v>
      </c>
      <c r="C2950" s="118">
        <v>-1.6E-2</v>
      </c>
    </row>
    <row r="2951" spans="1:3" ht="15" x14ac:dyDescent="0.25">
      <c r="A2951" s="117">
        <v>42192</v>
      </c>
      <c r="B2951" s="118">
        <v>4.9000000000000002E-2</v>
      </c>
      <c r="C2951" s="118">
        <v>-1.7999999999999999E-2</v>
      </c>
    </row>
    <row r="2952" spans="1:3" ht="15" x14ac:dyDescent="0.25">
      <c r="A2952" s="117">
        <v>42193</v>
      </c>
      <c r="B2952" s="118">
        <v>4.9000000000000002E-2</v>
      </c>
      <c r="C2952" s="118">
        <v>-1.7999999999999999E-2</v>
      </c>
    </row>
    <row r="2953" spans="1:3" ht="15" x14ac:dyDescent="0.25">
      <c r="A2953" s="117">
        <v>42194</v>
      </c>
      <c r="B2953" s="118">
        <v>4.9000000000000002E-2</v>
      </c>
      <c r="C2953" s="118">
        <v>-1.7999999999999999E-2</v>
      </c>
    </row>
    <row r="2954" spans="1:3" ht="15" x14ac:dyDescent="0.25">
      <c r="A2954" s="117">
        <v>42195</v>
      </c>
      <c r="B2954" s="118">
        <v>4.9000000000000002E-2</v>
      </c>
      <c r="C2954" s="118">
        <v>-1.7999999999999999E-2</v>
      </c>
    </row>
    <row r="2955" spans="1:3" ht="15" x14ac:dyDescent="0.25">
      <c r="A2955" s="117">
        <v>42198</v>
      </c>
      <c r="B2955" s="118">
        <v>4.9000000000000002E-2</v>
      </c>
      <c r="C2955" s="118">
        <v>-1.9E-2</v>
      </c>
    </row>
    <row r="2956" spans="1:3" ht="15" x14ac:dyDescent="0.25">
      <c r="A2956" s="117">
        <v>42199</v>
      </c>
      <c r="B2956" s="118">
        <v>4.9000000000000002E-2</v>
      </c>
      <c r="C2956" s="118">
        <v>-1.9E-2</v>
      </c>
    </row>
    <row r="2957" spans="1:3" ht="15" x14ac:dyDescent="0.25">
      <c r="A2957" s="117">
        <v>42200</v>
      </c>
      <c r="B2957" s="118">
        <v>4.9000000000000002E-2</v>
      </c>
      <c r="C2957" s="118">
        <v>-1.9E-2</v>
      </c>
    </row>
    <row r="2958" spans="1:3" ht="15" x14ac:dyDescent="0.25">
      <c r="A2958" s="117">
        <v>42201</v>
      </c>
      <c r="B2958" s="118">
        <v>4.9000000000000002E-2</v>
      </c>
      <c r="C2958" s="118">
        <v>-1.9E-2</v>
      </c>
    </row>
    <row r="2959" spans="1:3" ht="15" x14ac:dyDescent="0.25">
      <c r="A2959" s="117">
        <v>42202</v>
      </c>
      <c r="B2959" s="118">
        <v>4.9000000000000002E-2</v>
      </c>
      <c r="C2959" s="118">
        <v>-1.9E-2</v>
      </c>
    </row>
    <row r="2960" spans="1:3" ht="15" x14ac:dyDescent="0.25">
      <c r="A2960" s="117">
        <v>42205</v>
      </c>
      <c r="B2960" s="118">
        <v>4.9000000000000002E-2</v>
      </c>
      <c r="C2960" s="118">
        <v>-1.9E-2</v>
      </c>
    </row>
    <row r="2961" spans="1:3" ht="15" x14ac:dyDescent="0.25">
      <c r="A2961" s="117">
        <v>42206</v>
      </c>
      <c r="B2961" s="118">
        <v>4.9000000000000002E-2</v>
      </c>
      <c r="C2961" s="118">
        <v>-1.9E-2</v>
      </c>
    </row>
    <row r="2962" spans="1:3" ht="15" x14ac:dyDescent="0.25">
      <c r="A2962" s="117">
        <v>42207</v>
      </c>
      <c r="B2962" s="118">
        <v>4.9000000000000002E-2</v>
      </c>
      <c r="C2962" s="118">
        <v>-1.9E-2</v>
      </c>
    </row>
    <row r="2963" spans="1:3" ht="15" x14ac:dyDescent="0.25">
      <c r="A2963" s="117">
        <v>42208</v>
      </c>
      <c r="B2963" s="118">
        <v>4.9000000000000002E-2</v>
      </c>
      <c r="C2963" s="118">
        <v>-1.9E-2</v>
      </c>
    </row>
    <row r="2964" spans="1:3" ht="15" x14ac:dyDescent="0.25">
      <c r="A2964" s="117">
        <v>42209</v>
      </c>
      <c r="B2964" s="118">
        <v>4.8000000000000001E-2</v>
      </c>
      <c r="C2964" s="118">
        <v>-1.9E-2</v>
      </c>
    </row>
    <row r="2965" spans="1:3" ht="15" x14ac:dyDescent="0.25">
      <c r="A2965" s="117">
        <v>42212</v>
      </c>
      <c r="B2965" s="118">
        <v>4.9000000000000002E-2</v>
      </c>
      <c r="C2965" s="118">
        <v>-0.02</v>
      </c>
    </row>
    <row r="2966" spans="1:3" ht="15" x14ac:dyDescent="0.25">
      <c r="A2966" s="117">
        <v>42213</v>
      </c>
      <c r="B2966" s="118">
        <v>4.8000000000000001E-2</v>
      </c>
      <c r="C2966" s="118">
        <v>-2.1000000000000001E-2</v>
      </c>
    </row>
    <row r="2967" spans="1:3" ht="15" x14ac:dyDescent="0.25">
      <c r="A2967" s="117">
        <v>42214</v>
      </c>
      <c r="B2967" s="118">
        <v>4.8000000000000001E-2</v>
      </c>
      <c r="C2967" s="118">
        <v>-2.1999999999999999E-2</v>
      </c>
    </row>
    <row r="2968" spans="1:3" ht="15" x14ac:dyDescent="0.25">
      <c r="A2968" s="117">
        <v>42215</v>
      </c>
      <c r="B2968" s="118">
        <v>4.8000000000000001E-2</v>
      </c>
      <c r="C2968" s="118">
        <v>-2.3E-2</v>
      </c>
    </row>
    <row r="2969" spans="1:3" ht="15" x14ac:dyDescent="0.25">
      <c r="A2969" s="117">
        <v>42216</v>
      </c>
      <c r="B2969" s="118">
        <v>4.8000000000000001E-2</v>
      </c>
      <c r="C2969" s="118">
        <v>-2.3E-2</v>
      </c>
    </row>
    <row r="2970" spans="1:3" ht="15" x14ac:dyDescent="0.25">
      <c r="A2970" s="117">
        <v>42219</v>
      </c>
      <c r="B2970" s="118">
        <v>4.9000000000000002E-2</v>
      </c>
      <c r="C2970" s="118">
        <v>-2.3E-2</v>
      </c>
    </row>
    <row r="2971" spans="1:3" ht="15" x14ac:dyDescent="0.25">
      <c r="A2971" s="117">
        <v>42220</v>
      </c>
      <c r="B2971" s="118">
        <v>4.8000000000000001E-2</v>
      </c>
      <c r="C2971" s="118">
        <v>-2.3E-2</v>
      </c>
    </row>
    <row r="2972" spans="1:3" ht="15" x14ac:dyDescent="0.25">
      <c r="A2972" s="117">
        <v>42221</v>
      </c>
      <c r="B2972" s="118">
        <v>4.8000000000000001E-2</v>
      </c>
      <c r="C2972" s="118">
        <v>-2.4E-2</v>
      </c>
    </row>
    <row r="2973" spans="1:3" ht="15" x14ac:dyDescent="0.25">
      <c r="A2973" s="117">
        <v>42222</v>
      </c>
      <c r="B2973" s="118">
        <v>4.7E-2</v>
      </c>
      <c r="C2973" s="118">
        <v>-2.4E-2</v>
      </c>
    </row>
    <row r="2974" spans="1:3" ht="15" x14ac:dyDescent="0.25">
      <c r="A2974" s="117">
        <v>42223</v>
      </c>
      <c r="B2974" s="118">
        <v>4.5999999999999999E-2</v>
      </c>
      <c r="C2974" s="118">
        <v>-2.4E-2</v>
      </c>
    </row>
    <row r="2975" spans="1:3" ht="15" x14ac:dyDescent="0.25">
      <c r="A2975" s="117">
        <v>42226</v>
      </c>
      <c r="B2975" s="118">
        <v>4.8000000000000001E-2</v>
      </c>
      <c r="C2975" s="118">
        <v>-2.4E-2</v>
      </c>
    </row>
    <row r="2976" spans="1:3" ht="15" x14ac:dyDescent="0.25">
      <c r="A2976" s="117">
        <v>42227</v>
      </c>
      <c r="B2976" s="118">
        <v>4.5999999999999999E-2</v>
      </c>
      <c r="C2976" s="118">
        <v>-2.4E-2</v>
      </c>
    </row>
    <row r="2977" spans="1:3" ht="15" x14ac:dyDescent="0.25">
      <c r="A2977" s="117">
        <v>42228</v>
      </c>
      <c r="B2977" s="118">
        <v>4.5999999999999999E-2</v>
      </c>
      <c r="C2977" s="118">
        <v>-2.4E-2</v>
      </c>
    </row>
    <row r="2978" spans="1:3" ht="15" x14ac:dyDescent="0.25">
      <c r="A2978" s="117">
        <v>42229</v>
      </c>
      <c r="B2978" s="118">
        <v>4.5999999999999999E-2</v>
      </c>
      <c r="C2978" s="118">
        <v>-2.4E-2</v>
      </c>
    </row>
    <row r="2979" spans="1:3" ht="15" x14ac:dyDescent="0.25">
      <c r="A2979" s="117">
        <v>42230</v>
      </c>
      <c r="B2979" s="118">
        <v>4.5999999999999999E-2</v>
      </c>
      <c r="C2979" s="118">
        <v>-2.5000000000000001E-2</v>
      </c>
    </row>
    <row r="2980" spans="1:3" ht="15" x14ac:dyDescent="0.25">
      <c r="A2980" s="117">
        <v>42233</v>
      </c>
      <c r="B2980" s="118">
        <v>4.3999999999999997E-2</v>
      </c>
      <c r="C2980" s="118">
        <v>-2.7E-2</v>
      </c>
    </row>
    <row r="2981" spans="1:3" ht="15" x14ac:dyDescent="0.25">
      <c r="A2981" s="117">
        <v>42234</v>
      </c>
      <c r="B2981" s="118">
        <v>4.2999999999999997E-2</v>
      </c>
      <c r="C2981" s="118">
        <v>-2.8000000000000001E-2</v>
      </c>
    </row>
    <row r="2982" spans="1:3" ht="15" x14ac:dyDescent="0.25">
      <c r="A2982" s="117">
        <v>42235</v>
      </c>
      <c r="B2982" s="118">
        <v>4.2000000000000003E-2</v>
      </c>
      <c r="C2982" s="118">
        <v>-2.9000000000000001E-2</v>
      </c>
    </row>
    <row r="2983" spans="1:3" ht="15" x14ac:dyDescent="0.25">
      <c r="A2983" s="117">
        <v>42236</v>
      </c>
      <c r="B2983" s="118">
        <v>4.2000000000000003E-2</v>
      </c>
      <c r="C2983" s="118">
        <v>-0.03</v>
      </c>
    </row>
    <row r="2984" spans="1:3" ht="15" x14ac:dyDescent="0.25">
      <c r="A2984" s="117">
        <v>42237</v>
      </c>
      <c r="B2984" s="118">
        <v>4.2000000000000003E-2</v>
      </c>
      <c r="C2984" s="118">
        <v>-3.1E-2</v>
      </c>
    </row>
    <row r="2985" spans="1:3" ht="15" x14ac:dyDescent="0.25">
      <c r="A2985" s="117">
        <v>42240</v>
      </c>
      <c r="B2985" s="118">
        <v>4.1000000000000002E-2</v>
      </c>
      <c r="C2985" s="118">
        <v>-3.2000000000000001E-2</v>
      </c>
    </row>
    <row r="2986" spans="1:3" ht="15" x14ac:dyDescent="0.25">
      <c r="A2986" s="117">
        <v>42241</v>
      </c>
      <c r="B2986" s="118">
        <v>4.1000000000000002E-2</v>
      </c>
      <c r="C2986" s="118">
        <v>-3.3000000000000002E-2</v>
      </c>
    </row>
    <row r="2987" spans="1:3" ht="15" x14ac:dyDescent="0.25">
      <c r="A2987" s="117">
        <v>42242</v>
      </c>
      <c r="B2987" s="118">
        <v>3.9E-2</v>
      </c>
      <c r="C2987" s="118">
        <v>-3.3000000000000002E-2</v>
      </c>
    </row>
    <row r="2988" spans="1:3" ht="15" x14ac:dyDescent="0.25">
      <c r="A2988" s="117">
        <v>42243</v>
      </c>
      <c r="B2988" s="118">
        <v>3.9E-2</v>
      </c>
      <c r="C2988" s="118">
        <v>-3.3000000000000002E-2</v>
      </c>
    </row>
    <row r="2989" spans="1:3" ht="15" x14ac:dyDescent="0.25">
      <c r="A2989" s="117">
        <v>42244</v>
      </c>
      <c r="B2989" s="118">
        <v>0.04</v>
      </c>
      <c r="C2989" s="118">
        <v>-3.3000000000000002E-2</v>
      </c>
    </row>
    <row r="2990" spans="1:3" ht="15" x14ac:dyDescent="0.25">
      <c r="A2990" s="117">
        <v>42247</v>
      </c>
      <c r="B2990" s="118">
        <v>3.9E-2</v>
      </c>
      <c r="C2990" s="118">
        <v>-3.3000000000000002E-2</v>
      </c>
    </row>
    <row r="2991" spans="1:3" ht="15" x14ac:dyDescent="0.25">
      <c r="A2991" s="117">
        <v>42248</v>
      </c>
      <c r="B2991" s="118">
        <v>3.9E-2</v>
      </c>
      <c r="C2991" s="118">
        <v>-3.3000000000000002E-2</v>
      </c>
    </row>
    <row r="2992" spans="1:3" ht="15" x14ac:dyDescent="0.25">
      <c r="A2992" s="117">
        <v>42249</v>
      </c>
      <c r="B2992" s="118">
        <v>3.9E-2</v>
      </c>
      <c r="C2992" s="118">
        <v>-3.3000000000000002E-2</v>
      </c>
    </row>
    <row r="2993" spans="1:3" ht="15" x14ac:dyDescent="0.25">
      <c r="A2993" s="117">
        <v>42250</v>
      </c>
      <c r="B2993" s="118">
        <v>3.7999999999999999E-2</v>
      </c>
      <c r="C2993" s="118">
        <v>-3.3000000000000002E-2</v>
      </c>
    </row>
    <row r="2994" spans="1:3" ht="15" x14ac:dyDescent="0.25">
      <c r="A2994" s="117">
        <v>42251</v>
      </c>
      <c r="B2994" s="118">
        <v>3.7999999999999999E-2</v>
      </c>
      <c r="C2994" s="118">
        <v>-3.4000000000000002E-2</v>
      </c>
    </row>
    <row r="2995" spans="1:3" ht="15" x14ac:dyDescent="0.25">
      <c r="A2995" s="117">
        <v>42254</v>
      </c>
      <c r="B2995" s="118">
        <v>3.7999999999999999E-2</v>
      </c>
      <c r="C2995" s="118">
        <v>-3.4000000000000002E-2</v>
      </c>
    </row>
    <row r="2996" spans="1:3" ht="15" x14ac:dyDescent="0.25">
      <c r="A2996" s="117">
        <v>42255</v>
      </c>
      <c r="B2996" s="118">
        <v>3.7999999999999999E-2</v>
      </c>
      <c r="C2996" s="118">
        <v>-3.5000000000000003E-2</v>
      </c>
    </row>
    <row r="2997" spans="1:3" ht="15" x14ac:dyDescent="0.25">
      <c r="A2997" s="117">
        <v>42256</v>
      </c>
      <c r="B2997" s="118">
        <v>3.7999999999999999E-2</v>
      </c>
      <c r="C2997" s="118">
        <v>-3.5000000000000003E-2</v>
      </c>
    </row>
    <row r="2998" spans="1:3" ht="15" x14ac:dyDescent="0.25">
      <c r="A2998" s="117">
        <v>42257</v>
      </c>
      <c r="B2998" s="118">
        <v>3.7999999999999999E-2</v>
      </c>
      <c r="C2998" s="118">
        <v>-3.5999999999999997E-2</v>
      </c>
    </row>
    <row r="2999" spans="1:3" ht="15" x14ac:dyDescent="0.25">
      <c r="A2999" s="117">
        <v>42258</v>
      </c>
      <c r="B2999" s="118">
        <v>3.6999999999999998E-2</v>
      </c>
      <c r="C2999" s="118">
        <v>-3.7999999999999999E-2</v>
      </c>
    </row>
    <row r="3000" spans="1:3" ht="15" x14ac:dyDescent="0.25">
      <c r="A3000" s="117">
        <v>42261</v>
      </c>
      <c r="B3000" s="118">
        <v>3.6999999999999998E-2</v>
      </c>
      <c r="C3000" s="118">
        <v>-3.7999999999999999E-2</v>
      </c>
    </row>
    <row r="3001" spans="1:3" ht="15" x14ac:dyDescent="0.25">
      <c r="A3001" s="117">
        <v>42262</v>
      </c>
      <c r="B3001" s="118">
        <v>3.5999999999999997E-2</v>
      </c>
      <c r="C3001" s="118">
        <v>-3.5999999999999997E-2</v>
      </c>
    </row>
    <row r="3002" spans="1:3" ht="15" x14ac:dyDescent="0.25">
      <c r="A3002" s="117">
        <v>42263</v>
      </c>
      <c r="B3002" s="118">
        <v>3.5999999999999997E-2</v>
      </c>
      <c r="C3002" s="118">
        <v>-3.6999999999999998E-2</v>
      </c>
    </row>
    <row r="3003" spans="1:3" ht="15" x14ac:dyDescent="0.25">
      <c r="A3003" s="117">
        <v>42264</v>
      </c>
      <c r="B3003" s="118">
        <v>3.5999999999999997E-2</v>
      </c>
      <c r="C3003" s="118">
        <v>-3.6999999999999998E-2</v>
      </c>
    </row>
    <row r="3004" spans="1:3" ht="15" x14ac:dyDescent="0.25">
      <c r="A3004" s="117">
        <v>42265</v>
      </c>
      <c r="B3004" s="118">
        <v>3.5999999999999997E-2</v>
      </c>
      <c r="C3004" s="118">
        <v>-3.6999999999999998E-2</v>
      </c>
    </row>
    <row r="3005" spans="1:3" ht="15" x14ac:dyDescent="0.25">
      <c r="A3005" s="117">
        <v>42268</v>
      </c>
      <c r="B3005" s="118">
        <v>3.5999999999999997E-2</v>
      </c>
      <c r="C3005" s="118">
        <v>-3.7999999999999999E-2</v>
      </c>
    </row>
    <row r="3006" spans="1:3" ht="15" x14ac:dyDescent="0.25">
      <c r="A3006" s="117">
        <v>42269</v>
      </c>
      <c r="B3006" s="118">
        <v>3.4000000000000002E-2</v>
      </c>
      <c r="C3006" s="118">
        <v>-3.9E-2</v>
      </c>
    </row>
    <row r="3007" spans="1:3" ht="15" x14ac:dyDescent="0.25">
      <c r="A3007" s="117">
        <v>42270</v>
      </c>
      <c r="B3007" s="118">
        <v>3.3000000000000002E-2</v>
      </c>
      <c r="C3007" s="118">
        <v>-3.9E-2</v>
      </c>
    </row>
    <row r="3008" spans="1:3" ht="15" x14ac:dyDescent="0.25">
      <c r="A3008" s="117">
        <v>42271</v>
      </c>
      <c r="B3008" s="118">
        <v>3.2000000000000001E-2</v>
      </c>
      <c r="C3008" s="118">
        <v>-0.04</v>
      </c>
    </row>
    <row r="3009" spans="1:3" ht="15" x14ac:dyDescent="0.25">
      <c r="A3009" s="117">
        <v>42272</v>
      </c>
      <c r="B3009" s="118">
        <v>0.03</v>
      </c>
      <c r="C3009" s="118">
        <v>-4.1000000000000002E-2</v>
      </c>
    </row>
    <row r="3010" spans="1:3" ht="15" x14ac:dyDescent="0.25">
      <c r="A3010" s="117">
        <v>42275</v>
      </c>
      <c r="B3010" s="118">
        <v>2.9000000000000001E-2</v>
      </c>
      <c r="C3010" s="118">
        <v>-4.1000000000000002E-2</v>
      </c>
    </row>
    <row r="3011" spans="1:3" ht="15" x14ac:dyDescent="0.25">
      <c r="A3011" s="117">
        <v>42276</v>
      </c>
      <c r="B3011" s="118">
        <v>2.9000000000000001E-2</v>
      </c>
      <c r="C3011" s="118">
        <v>-4.1000000000000002E-2</v>
      </c>
    </row>
    <row r="3012" spans="1:3" ht="15" x14ac:dyDescent="0.25">
      <c r="A3012" s="117">
        <v>42277</v>
      </c>
      <c r="B3012" s="118">
        <v>2.9000000000000001E-2</v>
      </c>
      <c r="C3012" s="118">
        <v>-0.04</v>
      </c>
    </row>
    <row r="3013" spans="1:3" ht="15" x14ac:dyDescent="0.25">
      <c r="A3013" s="117">
        <v>42278</v>
      </c>
      <c r="B3013" s="118">
        <v>2.7E-2</v>
      </c>
      <c r="C3013" s="118">
        <v>-4.2999999999999997E-2</v>
      </c>
    </row>
    <row r="3014" spans="1:3" ht="15" x14ac:dyDescent="0.25">
      <c r="A3014" s="117">
        <v>42279</v>
      </c>
      <c r="B3014" s="118">
        <v>2.5999999999999999E-2</v>
      </c>
      <c r="C3014" s="118">
        <v>-4.3999999999999997E-2</v>
      </c>
    </row>
    <row r="3015" spans="1:3" ht="15" x14ac:dyDescent="0.25">
      <c r="A3015" s="117">
        <v>42282</v>
      </c>
      <c r="B3015" s="118">
        <v>2.7E-2</v>
      </c>
      <c r="C3015" s="118">
        <v>-4.5999999999999999E-2</v>
      </c>
    </row>
    <row r="3016" spans="1:3" ht="15" x14ac:dyDescent="0.25">
      <c r="A3016" s="117">
        <v>42283</v>
      </c>
      <c r="B3016" s="118">
        <v>2.7E-2</v>
      </c>
      <c r="C3016" s="118">
        <v>-4.5999999999999999E-2</v>
      </c>
    </row>
    <row r="3017" spans="1:3" ht="15" x14ac:dyDescent="0.25">
      <c r="A3017" s="117">
        <v>42284</v>
      </c>
      <c r="B3017" s="118">
        <v>2.8000000000000001E-2</v>
      </c>
      <c r="C3017" s="118">
        <v>-4.5999999999999999E-2</v>
      </c>
    </row>
    <row r="3018" spans="1:3" ht="15" x14ac:dyDescent="0.25">
      <c r="A3018" s="117">
        <v>42285</v>
      </c>
      <c r="B3018" s="118">
        <v>2.8000000000000001E-2</v>
      </c>
      <c r="C3018" s="118">
        <v>-4.8000000000000001E-2</v>
      </c>
    </row>
    <row r="3019" spans="1:3" ht="15" x14ac:dyDescent="0.25">
      <c r="A3019" s="117">
        <v>42286</v>
      </c>
      <c r="B3019" s="118">
        <v>2.8000000000000001E-2</v>
      </c>
      <c r="C3019" s="118">
        <v>-4.9000000000000002E-2</v>
      </c>
    </row>
    <row r="3020" spans="1:3" ht="15" x14ac:dyDescent="0.25">
      <c r="A3020" s="117">
        <v>42289</v>
      </c>
      <c r="B3020" s="118">
        <v>2.7E-2</v>
      </c>
      <c r="C3020" s="118">
        <v>-4.9000000000000002E-2</v>
      </c>
    </row>
    <row r="3021" spans="1:3" ht="15" x14ac:dyDescent="0.25">
      <c r="A3021" s="117">
        <v>42290</v>
      </c>
      <c r="B3021" s="118">
        <v>2.5999999999999999E-2</v>
      </c>
      <c r="C3021" s="118">
        <v>-4.9000000000000002E-2</v>
      </c>
    </row>
    <row r="3022" spans="1:3" ht="15" x14ac:dyDescent="0.25">
      <c r="A3022" s="117">
        <v>42291</v>
      </c>
      <c r="B3022" s="118">
        <v>2.7E-2</v>
      </c>
      <c r="C3022" s="118">
        <v>-4.9000000000000002E-2</v>
      </c>
    </row>
    <row r="3023" spans="1:3" ht="15" x14ac:dyDescent="0.25">
      <c r="A3023" s="117">
        <v>42292</v>
      </c>
      <c r="B3023" s="118">
        <v>2.4E-2</v>
      </c>
      <c r="C3023" s="118">
        <v>-5.1999999999999998E-2</v>
      </c>
    </row>
    <row r="3024" spans="1:3" ht="15" x14ac:dyDescent="0.25">
      <c r="A3024" s="117">
        <v>42293</v>
      </c>
      <c r="B3024" s="118">
        <v>2.1000000000000001E-2</v>
      </c>
      <c r="C3024" s="118">
        <v>-5.0999999999999997E-2</v>
      </c>
    </row>
    <row r="3025" spans="1:3" ht="15" x14ac:dyDescent="0.25">
      <c r="A3025" s="117">
        <v>42296</v>
      </c>
      <c r="B3025" s="118">
        <v>1.9E-2</v>
      </c>
      <c r="C3025" s="118">
        <v>-5.3999999999999999E-2</v>
      </c>
    </row>
    <row r="3026" spans="1:3" ht="15" x14ac:dyDescent="0.25">
      <c r="A3026" s="117">
        <v>42297</v>
      </c>
      <c r="B3026" s="118">
        <v>1.7999999999999999E-2</v>
      </c>
      <c r="C3026" s="118">
        <v>-5.2999999999999999E-2</v>
      </c>
    </row>
    <row r="3027" spans="1:3" ht="15" x14ac:dyDescent="0.25">
      <c r="A3027" s="117">
        <v>42298</v>
      </c>
      <c r="B3027" s="118">
        <v>1.9E-2</v>
      </c>
      <c r="C3027" s="118">
        <v>-5.2999999999999999E-2</v>
      </c>
    </row>
    <row r="3028" spans="1:3" ht="15" x14ac:dyDescent="0.25">
      <c r="A3028" s="117">
        <v>42299</v>
      </c>
      <c r="B3028" s="118">
        <v>1.9E-2</v>
      </c>
      <c r="C3028" s="118">
        <v>-5.2999999999999999E-2</v>
      </c>
    </row>
    <row r="3029" spans="1:3" ht="15" x14ac:dyDescent="0.25">
      <c r="A3029" s="117">
        <v>42300</v>
      </c>
      <c r="B3029" s="118">
        <v>0.01</v>
      </c>
      <c r="C3029" s="118">
        <v>-6.0999999999999999E-2</v>
      </c>
    </row>
    <row r="3030" spans="1:3" ht="15" x14ac:dyDescent="0.25">
      <c r="A3030" s="117">
        <v>42303</v>
      </c>
      <c r="B3030" s="118">
        <v>8.0000000000000002E-3</v>
      </c>
      <c r="C3030" s="118">
        <v>-6.4000000000000001E-2</v>
      </c>
    </row>
    <row r="3031" spans="1:3" ht="15" x14ac:dyDescent="0.25">
      <c r="A3031" s="117">
        <v>42304</v>
      </c>
      <c r="B3031" s="118">
        <v>8.0000000000000002E-3</v>
      </c>
      <c r="C3031" s="118">
        <v>-6.6000000000000003E-2</v>
      </c>
    </row>
    <row r="3032" spans="1:3" ht="15" x14ac:dyDescent="0.25">
      <c r="A3032" s="117">
        <v>42305</v>
      </c>
      <c r="B3032" s="118">
        <v>6.0000000000000001E-3</v>
      </c>
      <c r="C3032" s="118">
        <v>-6.7000000000000004E-2</v>
      </c>
    </row>
    <row r="3033" spans="1:3" ht="15" x14ac:dyDescent="0.25">
      <c r="A3033" s="117">
        <v>42306</v>
      </c>
      <c r="B3033" s="118">
        <v>4.0000000000000001E-3</v>
      </c>
      <c r="C3033" s="118">
        <v>-6.8000000000000005E-2</v>
      </c>
    </row>
    <row r="3034" spans="1:3" ht="15" x14ac:dyDescent="0.25">
      <c r="A3034" s="117">
        <v>42307</v>
      </c>
      <c r="B3034" s="118">
        <v>6.0000000000000001E-3</v>
      </c>
      <c r="C3034" s="118">
        <v>-6.8000000000000005E-2</v>
      </c>
    </row>
    <row r="3035" spans="1:3" ht="15" x14ac:dyDescent="0.25">
      <c r="A3035" s="117">
        <v>42310</v>
      </c>
      <c r="B3035" s="118">
        <v>7.0000000000000001E-3</v>
      </c>
      <c r="C3035" s="118">
        <v>-6.6000000000000003E-2</v>
      </c>
    </row>
    <row r="3036" spans="1:3" ht="15" x14ac:dyDescent="0.25">
      <c r="A3036" s="117">
        <v>42311</v>
      </c>
      <c r="B3036" s="118">
        <v>3.0000000000000001E-3</v>
      </c>
      <c r="C3036" s="118">
        <v>-6.9000000000000006E-2</v>
      </c>
    </row>
    <row r="3037" spans="1:3" ht="15" x14ac:dyDescent="0.25">
      <c r="A3037" s="117">
        <v>42312</v>
      </c>
      <c r="B3037" s="118">
        <v>0</v>
      </c>
      <c r="C3037" s="118">
        <v>-6.9000000000000006E-2</v>
      </c>
    </row>
    <row r="3038" spans="1:3" ht="15" x14ac:dyDescent="0.25">
      <c r="A3038" s="117">
        <v>42313</v>
      </c>
      <c r="B3038" s="118">
        <v>1E-3</v>
      </c>
      <c r="C3038" s="118">
        <v>-7.0999999999999994E-2</v>
      </c>
    </row>
    <row r="3039" spans="1:3" ht="15" x14ac:dyDescent="0.25">
      <c r="A3039" s="117">
        <v>42314</v>
      </c>
      <c r="B3039" s="118">
        <v>-2E-3</v>
      </c>
      <c r="C3039" s="118">
        <v>-7.2999999999999995E-2</v>
      </c>
    </row>
    <row r="3040" spans="1:3" ht="15" x14ac:dyDescent="0.25">
      <c r="A3040" s="117">
        <v>42317</v>
      </c>
      <c r="B3040" s="118">
        <v>1E-3</v>
      </c>
      <c r="C3040" s="118">
        <v>-7.2999999999999995E-2</v>
      </c>
    </row>
    <row r="3041" spans="1:3" ht="15" x14ac:dyDescent="0.25">
      <c r="A3041" s="117">
        <v>42318</v>
      </c>
      <c r="B3041" s="118">
        <v>-4.0000000000000001E-3</v>
      </c>
      <c r="C3041" s="118">
        <v>-7.6999999999999999E-2</v>
      </c>
    </row>
    <row r="3042" spans="1:3" ht="15" x14ac:dyDescent="0.25">
      <c r="A3042" s="117">
        <v>42319</v>
      </c>
      <c r="B3042" s="118">
        <v>-6.0000000000000001E-3</v>
      </c>
      <c r="C3042" s="118">
        <v>-7.9000000000000001E-2</v>
      </c>
    </row>
    <row r="3043" spans="1:3" ht="15" x14ac:dyDescent="0.25">
      <c r="A3043" s="117">
        <v>42320</v>
      </c>
      <c r="B3043" s="118">
        <v>-1.0999999999999999E-2</v>
      </c>
      <c r="C3043" s="118">
        <v>-8.1000000000000003E-2</v>
      </c>
    </row>
    <row r="3044" spans="1:3" ht="15" x14ac:dyDescent="0.25">
      <c r="A3044" s="117">
        <v>42321</v>
      </c>
      <c r="B3044" s="118">
        <v>-1.0999999999999999E-2</v>
      </c>
      <c r="C3044" s="118">
        <v>-8.3000000000000004E-2</v>
      </c>
    </row>
    <row r="3045" spans="1:3" ht="15" x14ac:dyDescent="0.25">
      <c r="A3045" s="117">
        <v>42324</v>
      </c>
      <c r="B3045" s="118">
        <v>-1.2999999999999999E-2</v>
      </c>
      <c r="C3045" s="118">
        <v>-8.5999999999999993E-2</v>
      </c>
    </row>
    <row r="3046" spans="1:3" ht="15" x14ac:dyDescent="0.25">
      <c r="A3046" s="117">
        <v>42325</v>
      </c>
      <c r="B3046" s="118">
        <v>-1.4999999999999999E-2</v>
      </c>
      <c r="C3046" s="118">
        <v>-9.0999999999999998E-2</v>
      </c>
    </row>
    <row r="3047" spans="1:3" ht="15" x14ac:dyDescent="0.25">
      <c r="A3047" s="117">
        <v>42326</v>
      </c>
      <c r="B3047" s="118">
        <v>-1.4999999999999999E-2</v>
      </c>
      <c r="C3047" s="118">
        <v>-9.1999999999999998E-2</v>
      </c>
    </row>
    <row r="3048" spans="1:3" ht="15" x14ac:dyDescent="0.25">
      <c r="A3048" s="117">
        <v>42327</v>
      </c>
      <c r="B3048" s="118">
        <v>-1.9E-2</v>
      </c>
      <c r="C3048" s="118">
        <v>-9.1999999999999998E-2</v>
      </c>
    </row>
    <row r="3049" spans="1:3" ht="15" x14ac:dyDescent="0.25">
      <c r="A3049" s="117">
        <v>42328</v>
      </c>
      <c r="B3049" s="118">
        <v>-2.4E-2</v>
      </c>
      <c r="C3049" s="118">
        <v>-9.5000000000000001E-2</v>
      </c>
    </row>
    <row r="3050" spans="1:3" ht="15" x14ac:dyDescent="0.25">
      <c r="A3050" s="117">
        <v>42331</v>
      </c>
      <c r="B3050" s="118">
        <v>-0.03</v>
      </c>
      <c r="C3050" s="118">
        <v>-9.9000000000000005E-2</v>
      </c>
    </row>
    <row r="3051" spans="1:3" ht="15" x14ac:dyDescent="0.25">
      <c r="A3051" s="117">
        <v>42332</v>
      </c>
      <c r="B3051" s="118">
        <v>-3.3000000000000002E-2</v>
      </c>
      <c r="C3051" s="118">
        <v>-0.104</v>
      </c>
    </row>
    <row r="3052" spans="1:3" ht="15" x14ac:dyDescent="0.25">
      <c r="A3052" s="117">
        <v>42333</v>
      </c>
      <c r="B3052" s="118">
        <v>-3.1E-2</v>
      </c>
      <c r="C3052" s="118">
        <v>-0.104</v>
      </c>
    </row>
    <row r="3053" spans="1:3" ht="15" x14ac:dyDescent="0.25">
      <c r="A3053" s="117">
        <v>42334</v>
      </c>
      <c r="B3053" s="118">
        <v>-3.9E-2</v>
      </c>
      <c r="C3053" s="118">
        <v>-0.109</v>
      </c>
    </row>
    <row r="3054" spans="1:3" ht="15" x14ac:dyDescent="0.25">
      <c r="A3054" s="117">
        <v>42335</v>
      </c>
      <c r="B3054" s="118">
        <v>-0.04</v>
      </c>
      <c r="C3054" s="118">
        <v>-0.113</v>
      </c>
    </row>
    <row r="3055" spans="1:3" ht="15" x14ac:dyDescent="0.25">
      <c r="A3055" s="117">
        <v>42338</v>
      </c>
      <c r="B3055" s="118">
        <v>-4.2999999999999997E-2</v>
      </c>
      <c r="C3055" s="118">
        <v>-0.114</v>
      </c>
    </row>
    <row r="3056" spans="1:3" ht="15" x14ac:dyDescent="0.25">
      <c r="A3056" s="117">
        <v>42339</v>
      </c>
      <c r="B3056" s="118">
        <v>-4.4999999999999998E-2</v>
      </c>
      <c r="C3056" s="118">
        <v>-0.11600000000000001</v>
      </c>
    </row>
    <row r="3057" spans="1:3" ht="15" x14ac:dyDescent="0.25">
      <c r="A3057" s="117">
        <v>42340</v>
      </c>
      <c r="B3057" s="118">
        <v>-4.8000000000000001E-2</v>
      </c>
      <c r="C3057" s="118">
        <v>-0.11799999999999999</v>
      </c>
    </row>
    <row r="3058" spans="1:3" ht="15" x14ac:dyDescent="0.25">
      <c r="A3058" s="117">
        <v>42341</v>
      </c>
      <c r="B3058" s="118">
        <v>-5.0999999999999997E-2</v>
      </c>
      <c r="C3058" s="118">
        <v>-0.124</v>
      </c>
    </row>
    <row r="3059" spans="1:3" ht="15" x14ac:dyDescent="0.25">
      <c r="A3059" s="117">
        <v>42342</v>
      </c>
      <c r="B3059" s="118">
        <v>-0.03</v>
      </c>
      <c r="C3059" s="118">
        <v>-0.113</v>
      </c>
    </row>
    <row r="3060" spans="1:3" ht="15" x14ac:dyDescent="0.25">
      <c r="A3060" s="117">
        <v>42345</v>
      </c>
      <c r="B3060" s="118">
        <v>-3.1E-2</v>
      </c>
      <c r="C3060" s="118">
        <v>-0.113</v>
      </c>
    </row>
    <row r="3061" spans="1:3" ht="15" x14ac:dyDescent="0.25">
      <c r="A3061" s="117">
        <v>42346</v>
      </c>
      <c r="B3061" s="118">
        <v>-3.3000000000000002E-2</v>
      </c>
      <c r="C3061" s="118">
        <v>-0.11600000000000001</v>
      </c>
    </row>
    <row r="3062" spans="1:3" ht="15" x14ac:dyDescent="0.25">
      <c r="A3062" s="117">
        <v>42347</v>
      </c>
      <c r="B3062" s="118">
        <v>-3.4000000000000002E-2</v>
      </c>
      <c r="C3062" s="118">
        <v>-0.11899999999999999</v>
      </c>
    </row>
    <row r="3063" spans="1:3" ht="15" x14ac:dyDescent="0.25">
      <c r="A3063" s="117">
        <v>42348</v>
      </c>
      <c r="B3063" s="118">
        <v>-3.5999999999999997E-2</v>
      </c>
      <c r="C3063" s="118">
        <v>-0.125</v>
      </c>
    </row>
    <row r="3064" spans="1:3" ht="15" x14ac:dyDescent="0.25">
      <c r="A3064" s="117">
        <v>42349</v>
      </c>
      <c r="B3064" s="118">
        <v>-3.7999999999999999E-2</v>
      </c>
      <c r="C3064" s="118">
        <v>-0.128</v>
      </c>
    </row>
    <row r="3065" spans="1:3" ht="15" x14ac:dyDescent="0.25">
      <c r="A3065" s="117">
        <v>42352</v>
      </c>
      <c r="B3065" s="118">
        <v>-3.9E-2</v>
      </c>
      <c r="C3065" s="118">
        <v>-0.129</v>
      </c>
    </row>
    <row r="3066" spans="1:3" ht="15" x14ac:dyDescent="0.25">
      <c r="A3066" s="117">
        <v>42353</v>
      </c>
      <c r="B3066" s="118">
        <v>-4.1000000000000002E-2</v>
      </c>
      <c r="C3066" s="118">
        <v>-0.13200000000000001</v>
      </c>
    </row>
    <row r="3067" spans="1:3" ht="15" x14ac:dyDescent="0.25">
      <c r="A3067" s="117">
        <v>42354</v>
      </c>
      <c r="B3067" s="118">
        <v>-4.1000000000000002E-2</v>
      </c>
      <c r="C3067" s="118">
        <v>-0.13300000000000001</v>
      </c>
    </row>
    <row r="3068" spans="1:3" ht="15" x14ac:dyDescent="0.25">
      <c r="A3068" s="117">
        <v>42355</v>
      </c>
      <c r="B3068" s="118">
        <v>-4.1000000000000002E-2</v>
      </c>
      <c r="C3068" s="118">
        <v>-0.13300000000000001</v>
      </c>
    </row>
    <row r="3069" spans="1:3" ht="15" x14ac:dyDescent="0.25">
      <c r="A3069" s="117">
        <v>42356</v>
      </c>
      <c r="B3069" s="118">
        <v>-4.1000000000000002E-2</v>
      </c>
      <c r="C3069" s="118">
        <v>-0.13100000000000001</v>
      </c>
    </row>
    <row r="3070" spans="1:3" ht="15" x14ac:dyDescent="0.25">
      <c r="A3070" s="117">
        <v>42359</v>
      </c>
      <c r="B3070" s="118">
        <v>-4.1000000000000002E-2</v>
      </c>
      <c r="C3070" s="118">
        <v>-0.13</v>
      </c>
    </row>
    <row r="3071" spans="1:3" ht="15" x14ac:dyDescent="0.25">
      <c r="A3071" s="117">
        <v>42360</v>
      </c>
      <c r="B3071" s="118">
        <v>-4.1000000000000002E-2</v>
      </c>
      <c r="C3071" s="118">
        <v>-0.13100000000000001</v>
      </c>
    </row>
    <row r="3072" spans="1:3" ht="15" x14ac:dyDescent="0.25">
      <c r="A3072" s="117">
        <v>42361</v>
      </c>
      <c r="B3072" s="118">
        <v>-4.1000000000000002E-2</v>
      </c>
      <c r="C3072" s="118">
        <v>-0.13100000000000001</v>
      </c>
    </row>
    <row r="3073" spans="1:3" ht="15" x14ac:dyDescent="0.25">
      <c r="A3073" s="117">
        <v>42362</v>
      </c>
      <c r="B3073" s="118">
        <v>-0.04</v>
      </c>
      <c r="C3073" s="118">
        <v>-0.13100000000000001</v>
      </c>
    </row>
    <row r="3074" spans="1:3" ht="15" x14ac:dyDescent="0.25">
      <c r="A3074" s="117">
        <v>42366</v>
      </c>
      <c r="B3074" s="118">
        <v>-0.04</v>
      </c>
      <c r="C3074" s="118">
        <v>-0.13100000000000001</v>
      </c>
    </row>
    <row r="3075" spans="1:3" ht="15" x14ac:dyDescent="0.25">
      <c r="A3075" s="117">
        <v>42367</v>
      </c>
      <c r="B3075" s="118">
        <v>-4.2000000000000003E-2</v>
      </c>
      <c r="C3075" s="118">
        <v>-0.13200000000000001</v>
      </c>
    </row>
    <row r="3076" spans="1:3" ht="15" x14ac:dyDescent="0.25">
      <c r="A3076" s="117">
        <v>42368</v>
      </c>
      <c r="B3076" s="118">
        <v>-4.1000000000000002E-2</v>
      </c>
      <c r="C3076" s="118">
        <v>-0.13200000000000001</v>
      </c>
    </row>
    <row r="3077" spans="1:3" ht="15" x14ac:dyDescent="0.25">
      <c r="A3077" s="117">
        <v>42369</v>
      </c>
      <c r="B3077" s="118">
        <v>-0.04</v>
      </c>
      <c r="C3077" s="118">
        <v>-0.13100000000000001</v>
      </c>
    </row>
    <row r="3078" spans="1:3" ht="15" x14ac:dyDescent="0.25">
      <c r="A3078" s="117">
        <v>42373</v>
      </c>
      <c r="B3078" s="118">
        <v>-4.1000000000000002E-2</v>
      </c>
      <c r="C3078" s="118">
        <v>-0.13200000000000001</v>
      </c>
    </row>
    <row r="3079" spans="1:3" ht="15" x14ac:dyDescent="0.25">
      <c r="A3079" s="117">
        <v>42374</v>
      </c>
      <c r="B3079" s="118">
        <v>-4.1000000000000002E-2</v>
      </c>
      <c r="C3079" s="118">
        <v>-0.13300000000000001</v>
      </c>
    </row>
    <row r="3080" spans="1:3" ht="15" x14ac:dyDescent="0.25">
      <c r="A3080" s="117">
        <v>42375</v>
      </c>
      <c r="B3080" s="118">
        <v>-4.3999999999999997E-2</v>
      </c>
      <c r="C3080" s="118">
        <v>-0.13600000000000001</v>
      </c>
    </row>
    <row r="3081" spans="1:3" ht="15" x14ac:dyDescent="0.25">
      <c r="A3081" s="117">
        <v>42376</v>
      </c>
      <c r="B3081" s="118">
        <v>-0.05</v>
      </c>
      <c r="C3081" s="118">
        <v>-0.14199999999999999</v>
      </c>
    </row>
    <row r="3082" spans="1:3" ht="15" x14ac:dyDescent="0.25">
      <c r="A3082" s="117">
        <v>42377</v>
      </c>
      <c r="B3082" s="118">
        <v>-5.0999999999999997E-2</v>
      </c>
      <c r="C3082" s="118">
        <v>-0.14299999999999999</v>
      </c>
    </row>
    <row r="3083" spans="1:3" ht="15" x14ac:dyDescent="0.25">
      <c r="A3083" s="117">
        <v>42380</v>
      </c>
      <c r="B3083" s="118">
        <v>-5.1999999999999998E-2</v>
      </c>
      <c r="C3083" s="118">
        <v>-0.14299999999999999</v>
      </c>
    </row>
    <row r="3084" spans="1:3" ht="15" x14ac:dyDescent="0.25">
      <c r="A3084" s="117">
        <v>42381</v>
      </c>
      <c r="B3084" s="118">
        <v>-5.2999999999999999E-2</v>
      </c>
      <c r="C3084" s="118">
        <v>-0.14399999999999999</v>
      </c>
    </row>
    <row r="3085" spans="1:3" ht="15" x14ac:dyDescent="0.25">
      <c r="A3085" s="117">
        <v>42382</v>
      </c>
      <c r="B3085" s="118">
        <v>-5.3999999999999999E-2</v>
      </c>
      <c r="C3085" s="118">
        <v>-0.14399999999999999</v>
      </c>
    </row>
    <row r="3086" spans="1:3" ht="15" x14ac:dyDescent="0.25">
      <c r="A3086" s="117">
        <v>42383</v>
      </c>
      <c r="B3086" s="118">
        <v>-5.2999999999999999E-2</v>
      </c>
      <c r="C3086" s="118">
        <v>-0.14299999999999999</v>
      </c>
    </row>
    <row r="3087" spans="1:3" ht="15" x14ac:dyDescent="0.25">
      <c r="A3087" s="117">
        <v>42384</v>
      </c>
      <c r="B3087" s="118">
        <v>-5.3999999999999999E-2</v>
      </c>
      <c r="C3087" s="118">
        <v>-0.14199999999999999</v>
      </c>
    </row>
    <row r="3088" spans="1:3" ht="15" x14ac:dyDescent="0.25">
      <c r="A3088" s="117">
        <v>42387</v>
      </c>
      <c r="B3088" s="118">
        <v>-5.3999999999999999E-2</v>
      </c>
      <c r="C3088" s="118">
        <v>-0.14199999999999999</v>
      </c>
    </row>
    <row r="3089" spans="1:3" ht="15" x14ac:dyDescent="0.25">
      <c r="A3089" s="117">
        <v>42388</v>
      </c>
      <c r="B3089" s="118">
        <v>-5.6000000000000001E-2</v>
      </c>
      <c r="C3089" s="118">
        <v>-0.14299999999999999</v>
      </c>
    </row>
    <row r="3090" spans="1:3" ht="15" x14ac:dyDescent="0.25">
      <c r="A3090" s="117">
        <v>42389</v>
      </c>
      <c r="B3090" s="118">
        <v>-6.0999999999999999E-2</v>
      </c>
      <c r="C3090" s="118">
        <v>-0.14399999999999999</v>
      </c>
    </row>
    <row r="3091" spans="1:3" ht="15" x14ac:dyDescent="0.25">
      <c r="A3091" s="117">
        <v>42390</v>
      </c>
      <c r="B3091" s="118">
        <v>-6.5000000000000002E-2</v>
      </c>
      <c r="C3091" s="118">
        <v>-0.14599999999999999</v>
      </c>
    </row>
    <row r="3092" spans="1:3" ht="15" x14ac:dyDescent="0.25">
      <c r="A3092" s="117">
        <v>42391</v>
      </c>
      <c r="B3092" s="118">
        <v>-7.3999999999999996E-2</v>
      </c>
      <c r="C3092" s="118">
        <v>-0.152</v>
      </c>
    </row>
    <row r="3093" spans="1:3" ht="15" x14ac:dyDescent="0.25">
      <c r="A3093" s="117">
        <v>42394</v>
      </c>
      <c r="B3093" s="118">
        <v>-7.6999999999999999E-2</v>
      </c>
      <c r="C3093" s="118">
        <v>-0.155</v>
      </c>
    </row>
    <row r="3094" spans="1:3" ht="15" x14ac:dyDescent="0.25">
      <c r="A3094" s="117">
        <v>42395</v>
      </c>
      <c r="B3094" s="118">
        <v>-8.2000000000000003E-2</v>
      </c>
      <c r="C3094" s="118">
        <v>-0.158</v>
      </c>
    </row>
    <row r="3095" spans="1:3" ht="15" x14ac:dyDescent="0.25">
      <c r="A3095" s="117">
        <v>42396</v>
      </c>
      <c r="B3095" s="118">
        <v>-8.2000000000000003E-2</v>
      </c>
      <c r="C3095" s="118">
        <v>-0.159</v>
      </c>
    </row>
    <row r="3096" spans="1:3" ht="15" x14ac:dyDescent="0.25">
      <c r="A3096" s="117">
        <v>42397</v>
      </c>
      <c r="B3096" s="118">
        <v>-8.3000000000000004E-2</v>
      </c>
      <c r="C3096" s="118">
        <v>-0.16</v>
      </c>
    </row>
    <row r="3097" spans="1:3" ht="15" x14ac:dyDescent="0.25">
      <c r="A3097" s="117">
        <v>42398</v>
      </c>
      <c r="B3097" s="118">
        <v>-8.8999999999999996E-2</v>
      </c>
      <c r="C3097" s="118">
        <v>-0.16200000000000001</v>
      </c>
    </row>
    <row r="3098" spans="1:3" ht="15" x14ac:dyDescent="0.25">
      <c r="A3098" s="117">
        <v>42401</v>
      </c>
      <c r="B3098" s="118">
        <v>-9.4E-2</v>
      </c>
      <c r="C3098" s="118">
        <v>-0.16200000000000001</v>
      </c>
    </row>
    <row r="3099" spans="1:3" ht="15" x14ac:dyDescent="0.25">
      <c r="A3099" s="117">
        <v>42402</v>
      </c>
      <c r="B3099" s="118">
        <v>-9.4E-2</v>
      </c>
      <c r="C3099" s="118">
        <v>-0.161</v>
      </c>
    </row>
    <row r="3100" spans="1:3" ht="15" x14ac:dyDescent="0.25">
      <c r="A3100" s="117">
        <v>42403</v>
      </c>
      <c r="B3100" s="118">
        <v>-9.6000000000000002E-2</v>
      </c>
      <c r="C3100" s="118">
        <v>-0.16200000000000001</v>
      </c>
    </row>
    <row r="3101" spans="1:3" ht="15" x14ac:dyDescent="0.25">
      <c r="A3101" s="117">
        <v>42404</v>
      </c>
      <c r="B3101" s="118">
        <v>-0.10199999999999999</v>
      </c>
      <c r="C3101" s="118">
        <v>-0.16600000000000001</v>
      </c>
    </row>
    <row r="3102" spans="1:3" ht="15" x14ac:dyDescent="0.25">
      <c r="A3102" s="117">
        <v>42405</v>
      </c>
      <c r="B3102" s="118">
        <v>-0.104</v>
      </c>
      <c r="C3102" s="118">
        <v>-0.16700000000000001</v>
      </c>
    </row>
    <row r="3103" spans="1:3" ht="15" x14ac:dyDescent="0.25">
      <c r="A3103" s="117">
        <v>42408</v>
      </c>
      <c r="B3103" s="118">
        <v>-0.107</v>
      </c>
      <c r="C3103" s="118">
        <v>-0.16900000000000001</v>
      </c>
    </row>
    <row r="3104" spans="1:3" ht="15" x14ac:dyDescent="0.25">
      <c r="A3104" s="117">
        <v>42409</v>
      </c>
      <c r="B3104" s="118">
        <v>-0.109</v>
      </c>
      <c r="C3104" s="118">
        <v>-0.17100000000000001</v>
      </c>
    </row>
    <row r="3105" spans="1:3" ht="15" x14ac:dyDescent="0.25">
      <c r="A3105" s="117">
        <v>42410</v>
      </c>
      <c r="B3105" s="118">
        <v>-0.111</v>
      </c>
      <c r="C3105" s="118">
        <v>-0.17499999999999999</v>
      </c>
    </row>
    <row r="3106" spans="1:3" ht="15" x14ac:dyDescent="0.25">
      <c r="A3106" s="117">
        <v>42411</v>
      </c>
      <c r="B3106" s="118">
        <v>-0.112</v>
      </c>
      <c r="C3106" s="118">
        <v>-0.17899999999999999</v>
      </c>
    </row>
    <row r="3107" spans="1:3" ht="15" x14ac:dyDescent="0.25">
      <c r="A3107" s="117">
        <v>42412</v>
      </c>
      <c r="B3107" s="118">
        <v>-0.11600000000000001</v>
      </c>
      <c r="C3107" s="118">
        <v>-0.183</v>
      </c>
    </row>
    <row r="3108" spans="1:3" ht="15" x14ac:dyDescent="0.25">
      <c r="A3108" s="117">
        <v>42415</v>
      </c>
      <c r="B3108" s="118">
        <v>-0.11600000000000001</v>
      </c>
      <c r="C3108" s="118">
        <v>-0.183</v>
      </c>
    </row>
    <row r="3109" spans="1:3" ht="15" x14ac:dyDescent="0.25">
      <c r="A3109" s="117">
        <v>42416</v>
      </c>
      <c r="B3109" s="118">
        <v>-0.12</v>
      </c>
      <c r="C3109" s="118">
        <v>-0.187</v>
      </c>
    </row>
    <row r="3110" spans="1:3" ht="15" x14ac:dyDescent="0.25">
      <c r="A3110" s="117">
        <v>42417</v>
      </c>
      <c r="B3110" s="118">
        <v>-0.121</v>
      </c>
      <c r="C3110" s="118">
        <v>-0.189</v>
      </c>
    </row>
    <row r="3111" spans="1:3" ht="15" x14ac:dyDescent="0.25">
      <c r="A3111" s="117">
        <v>42418</v>
      </c>
      <c r="B3111" s="118">
        <v>-0.124</v>
      </c>
      <c r="C3111" s="118">
        <v>-0.19500000000000001</v>
      </c>
    </row>
    <row r="3112" spans="1:3" ht="15" x14ac:dyDescent="0.25">
      <c r="A3112" s="117">
        <v>42419</v>
      </c>
      <c r="B3112" s="118">
        <v>-0.125</v>
      </c>
      <c r="C3112" s="118">
        <v>-0.19800000000000001</v>
      </c>
    </row>
    <row r="3113" spans="1:3" ht="15" x14ac:dyDescent="0.25">
      <c r="A3113" s="117">
        <v>42422</v>
      </c>
      <c r="B3113" s="118">
        <v>-0.126</v>
      </c>
      <c r="C3113" s="118">
        <v>-0.19900000000000001</v>
      </c>
    </row>
    <row r="3114" spans="1:3" ht="15" x14ac:dyDescent="0.25">
      <c r="A3114" s="117">
        <v>42423</v>
      </c>
      <c r="B3114" s="118">
        <v>-0.125</v>
      </c>
      <c r="C3114" s="118">
        <v>-0.2</v>
      </c>
    </row>
    <row r="3115" spans="1:3" ht="15" x14ac:dyDescent="0.25">
      <c r="A3115" s="117">
        <v>42424</v>
      </c>
      <c r="B3115" s="118">
        <v>-0.128</v>
      </c>
      <c r="C3115" s="118">
        <v>-0.20100000000000001</v>
      </c>
    </row>
    <row r="3116" spans="1:3" ht="15" x14ac:dyDescent="0.25">
      <c r="A3116" s="117">
        <v>42425</v>
      </c>
      <c r="B3116" s="118">
        <v>-0.128</v>
      </c>
      <c r="C3116" s="118">
        <v>-0.20100000000000001</v>
      </c>
    </row>
    <row r="3117" spans="1:3" ht="15" x14ac:dyDescent="0.25">
      <c r="A3117" s="117">
        <v>42426</v>
      </c>
      <c r="B3117" s="118">
        <v>-0.129</v>
      </c>
      <c r="C3117" s="118">
        <v>-0.20200000000000001</v>
      </c>
    </row>
    <row r="3118" spans="1:3" ht="15" x14ac:dyDescent="0.25">
      <c r="A3118" s="117">
        <v>42429</v>
      </c>
      <c r="B3118" s="118">
        <v>-0.13400000000000001</v>
      </c>
      <c r="C3118" s="118">
        <v>-0.20499999999999999</v>
      </c>
    </row>
    <row r="3119" spans="1:3" ht="15" x14ac:dyDescent="0.25">
      <c r="A3119" s="117">
        <v>42430</v>
      </c>
      <c r="B3119" s="118">
        <v>-0.13500000000000001</v>
      </c>
      <c r="C3119" s="118">
        <v>-0.20699999999999999</v>
      </c>
    </row>
    <row r="3120" spans="1:3" ht="15" x14ac:dyDescent="0.25">
      <c r="A3120" s="117">
        <v>42431</v>
      </c>
      <c r="B3120" s="118">
        <v>-0.13400000000000001</v>
      </c>
      <c r="C3120" s="118">
        <v>-0.20799999999999999</v>
      </c>
    </row>
    <row r="3121" spans="1:3" ht="15" x14ac:dyDescent="0.25">
      <c r="A3121" s="117">
        <v>42432</v>
      </c>
      <c r="B3121" s="118">
        <v>-0.13500000000000001</v>
      </c>
      <c r="C3121" s="118">
        <v>-0.21299999999999999</v>
      </c>
    </row>
    <row r="3122" spans="1:3" ht="15" x14ac:dyDescent="0.25">
      <c r="A3122" s="117">
        <v>42433</v>
      </c>
      <c r="B3122" s="118">
        <v>-0.13600000000000001</v>
      </c>
      <c r="C3122" s="118">
        <v>-0.215</v>
      </c>
    </row>
    <row r="3123" spans="1:3" ht="15" x14ac:dyDescent="0.25">
      <c r="A3123" s="117">
        <v>42436</v>
      </c>
      <c r="B3123" s="118">
        <v>-0.13600000000000001</v>
      </c>
      <c r="C3123" s="118">
        <v>-0.216</v>
      </c>
    </row>
    <row r="3124" spans="1:3" ht="15" x14ac:dyDescent="0.25">
      <c r="A3124" s="117">
        <v>42437</v>
      </c>
      <c r="B3124" s="118">
        <v>-0.13800000000000001</v>
      </c>
      <c r="C3124" s="118">
        <v>-0.221</v>
      </c>
    </row>
    <row r="3125" spans="1:3" ht="15" x14ac:dyDescent="0.25">
      <c r="A3125" s="117">
        <v>42438</v>
      </c>
      <c r="B3125" s="118">
        <v>-0.13900000000000001</v>
      </c>
      <c r="C3125" s="118">
        <v>-0.224</v>
      </c>
    </row>
    <row r="3126" spans="1:3" ht="15" x14ac:dyDescent="0.25">
      <c r="A3126" s="117">
        <v>42439</v>
      </c>
      <c r="B3126" s="118">
        <v>-0.14099999999999999</v>
      </c>
      <c r="C3126" s="118">
        <v>-0.22900000000000001</v>
      </c>
    </row>
    <row r="3127" spans="1:3" ht="15" x14ac:dyDescent="0.25">
      <c r="A3127" s="117">
        <v>42440</v>
      </c>
      <c r="B3127" s="118">
        <v>-0.13100000000000001</v>
      </c>
      <c r="C3127" s="118">
        <v>-0.22500000000000001</v>
      </c>
    </row>
    <row r="3128" spans="1:3" ht="15" x14ac:dyDescent="0.25">
      <c r="A3128" s="117">
        <v>42443</v>
      </c>
      <c r="B3128" s="118">
        <v>-0.13100000000000001</v>
      </c>
      <c r="C3128" s="118">
        <v>-0.22600000000000001</v>
      </c>
    </row>
    <row r="3129" spans="1:3" ht="15" x14ac:dyDescent="0.25">
      <c r="A3129" s="117">
        <v>42444</v>
      </c>
      <c r="B3129" s="118">
        <v>-0.13</v>
      </c>
      <c r="C3129" s="118">
        <v>-0.22700000000000001</v>
      </c>
    </row>
    <row r="3130" spans="1:3" ht="15" x14ac:dyDescent="0.25">
      <c r="A3130" s="117">
        <v>42445</v>
      </c>
      <c r="B3130" s="118">
        <v>-0.129</v>
      </c>
      <c r="C3130" s="118">
        <v>-0.23</v>
      </c>
    </row>
    <row r="3131" spans="1:3" ht="15" x14ac:dyDescent="0.25">
      <c r="A3131" s="117">
        <v>42446</v>
      </c>
      <c r="B3131" s="118">
        <v>-0.13100000000000001</v>
      </c>
      <c r="C3131" s="118">
        <v>-0.23400000000000001</v>
      </c>
    </row>
    <row r="3132" spans="1:3" ht="15" x14ac:dyDescent="0.25">
      <c r="A3132" s="117">
        <v>42447</v>
      </c>
      <c r="B3132" s="118">
        <v>-0.13100000000000001</v>
      </c>
      <c r="C3132" s="118">
        <v>-0.23499999999999999</v>
      </c>
    </row>
    <row r="3133" spans="1:3" ht="15" x14ac:dyDescent="0.25">
      <c r="A3133" s="117">
        <v>42450</v>
      </c>
      <c r="B3133" s="118">
        <v>-0.13100000000000001</v>
      </c>
      <c r="C3133" s="118">
        <v>-0.23799999999999999</v>
      </c>
    </row>
    <row r="3134" spans="1:3" ht="15" x14ac:dyDescent="0.25">
      <c r="A3134" s="117">
        <v>42451</v>
      </c>
      <c r="B3134" s="118">
        <v>-0.13200000000000001</v>
      </c>
      <c r="C3134" s="118">
        <v>-0.23899999999999999</v>
      </c>
    </row>
    <row r="3135" spans="1:3" ht="15" x14ac:dyDescent="0.25">
      <c r="A3135" s="117">
        <v>42452</v>
      </c>
      <c r="B3135" s="118">
        <v>-0.13300000000000001</v>
      </c>
      <c r="C3135" s="118">
        <v>-0.24099999999999999</v>
      </c>
    </row>
    <row r="3136" spans="1:3" ht="15" x14ac:dyDescent="0.25">
      <c r="A3136" s="117">
        <v>42453</v>
      </c>
      <c r="B3136" s="118">
        <v>-0.13400000000000001</v>
      </c>
      <c r="C3136" s="118">
        <v>-0.24199999999999999</v>
      </c>
    </row>
    <row r="3137" spans="1:3" ht="15" x14ac:dyDescent="0.25">
      <c r="A3137" s="117">
        <v>42458</v>
      </c>
      <c r="B3137" s="118">
        <v>-0.13400000000000001</v>
      </c>
      <c r="C3137" s="118">
        <v>-0.24199999999999999</v>
      </c>
    </row>
    <row r="3138" spans="1:3" ht="15" x14ac:dyDescent="0.25">
      <c r="A3138" s="117">
        <v>42459</v>
      </c>
      <c r="B3138" s="118">
        <v>-0.13200000000000001</v>
      </c>
      <c r="C3138" s="118">
        <v>-0.24299999999999999</v>
      </c>
    </row>
    <row r="3139" spans="1:3" ht="15" x14ac:dyDescent="0.25">
      <c r="A3139" s="117">
        <v>42460</v>
      </c>
      <c r="B3139" s="118">
        <v>-0.13200000000000001</v>
      </c>
      <c r="C3139" s="118">
        <v>-0.24399999999999999</v>
      </c>
    </row>
    <row r="3140" spans="1:3" ht="15" x14ac:dyDescent="0.25">
      <c r="A3140" s="117">
        <v>42461</v>
      </c>
      <c r="B3140" s="118">
        <v>-0.13100000000000001</v>
      </c>
      <c r="C3140" s="118">
        <v>-0.245</v>
      </c>
    </row>
    <row r="3141" spans="1:3" ht="15" x14ac:dyDescent="0.25">
      <c r="A3141" s="117">
        <v>42464</v>
      </c>
      <c r="B3141" s="118">
        <v>-0.13200000000000001</v>
      </c>
      <c r="C3141" s="118">
        <v>-0.246</v>
      </c>
    </row>
    <row r="3142" spans="1:3" ht="15" x14ac:dyDescent="0.25">
      <c r="A3142" s="117">
        <v>42465</v>
      </c>
      <c r="B3142" s="118">
        <v>-0.13200000000000001</v>
      </c>
      <c r="C3142" s="118">
        <v>-0.248</v>
      </c>
    </row>
    <row r="3143" spans="1:3" ht="15" x14ac:dyDescent="0.25">
      <c r="A3143" s="117">
        <v>42466</v>
      </c>
      <c r="B3143" s="118">
        <v>-0.13200000000000001</v>
      </c>
      <c r="C3143" s="118">
        <v>-0.248</v>
      </c>
    </row>
    <row r="3144" spans="1:3" ht="15" x14ac:dyDescent="0.25">
      <c r="A3144" s="117">
        <v>42467</v>
      </c>
      <c r="B3144" s="118">
        <v>-0.13400000000000001</v>
      </c>
      <c r="C3144" s="118">
        <v>-0.247</v>
      </c>
    </row>
    <row r="3145" spans="1:3" ht="15" x14ac:dyDescent="0.25">
      <c r="A3145" s="117">
        <v>42468</v>
      </c>
      <c r="B3145" s="118">
        <v>-0.13400000000000001</v>
      </c>
      <c r="C3145" s="118">
        <v>-0.248</v>
      </c>
    </row>
    <row r="3146" spans="1:3" ht="15" x14ac:dyDescent="0.25">
      <c r="A3146" s="117">
        <v>42471</v>
      </c>
      <c r="B3146" s="118">
        <v>-0.13300000000000001</v>
      </c>
      <c r="C3146" s="118">
        <v>-0.251</v>
      </c>
    </row>
    <row r="3147" spans="1:3" ht="15" x14ac:dyDescent="0.25">
      <c r="A3147" s="117">
        <v>42472</v>
      </c>
      <c r="B3147" s="118">
        <v>-0.13600000000000001</v>
      </c>
      <c r="C3147" s="118">
        <v>-0.249</v>
      </c>
    </row>
    <row r="3148" spans="1:3" ht="15" x14ac:dyDescent="0.25">
      <c r="A3148" s="117">
        <v>42473</v>
      </c>
      <c r="B3148" s="118">
        <v>-0.13800000000000001</v>
      </c>
      <c r="C3148" s="118">
        <v>-0.249</v>
      </c>
    </row>
    <row r="3149" spans="1:3" ht="15" x14ac:dyDescent="0.25">
      <c r="A3149" s="117">
        <v>42474</v>
      </c>
      <c r="B3149" s="118">
        <v>-0.13800000000000001</v>
      </c>
      <c r="C3149" s="118">
        <v>-0.251</v>
      </c>
    </row>
    <row r="3150" spans="1:3" ht="15" x14ac:dyDescent="0.25">
      <c r="A3150" s="117">
        <v>42475</v>
      </c>
      <c r="B3150" s="118">
        <v>-0.14000000000000001</v>
      </c>
      <c r="C3150" s="118">
        <v>-0.249</v>
      </c>
    </row>
    <row r="3151" spans="1:3" ht="15" x14ac:dyDescent="0.25">
      <c r="A3151" s="117">
        <v>42478</v>
      </c>
      <c r="B3151" s="118">
        <v>-0.13900000000000001</v>
      </c>
      <c r="C3151" s="118">
        <v>-0.249</v>
      </c>
    </row>
    <row r="3152" spans="1:3" ht="15" x14ac:dyDescent="0.25">
      <c r="A3152" s="117">
        <v>42479</v>
      </c>
      <c r="B3152" s="118">
        <v>-0.13900000000000001</v>
      </c>
      <c r="C3152" s="118">
        <v>-0.25</v>
      </c>
    </row>
    <row r="3153" spans="1:3" ht="15" x14ac:dyDescent="0.25">
      <c r="A3153" s="117">
        <v>42480</v>
      </c>
      <c r="B3153" s="118">
        <v>-0.14099999999999999</v>
      </c>
      <c r="C3153" s="118">
        <v>-0.249</v>
      </c>
    </row>
    <row r="3154" spans="1:3" ht="15" x14ac:dyDescent="0.25">
      <c r="A3154" s="117">
        <v>42481</v>
      </c>
      <c r="B3154" s="118">
        <v>-0.14299999999999999</v>
      </c>
      <c r="C3154" s="118">
        <v>-0.249</v>
      </c>
    </row>
    <row r="3155" spans="1:3" ht="15" x14ac:dyDescent="0.25">
      <c r="A3155" s="117">
        <v>42482</v>
      </c>
      <c r="B3155" s="118">
        <v>-0.14299999999999999</v>
      </c>
      <c r="C3155" s="118">
        <v>-0.249</v>
      </c>
    </row>
    <row r="3156" spans="1:3" ht="15" x14ac:dyDescent="0.25">
      <c r="A3156" s="117">
        <v>42485</v>
      </c>
      <c r="B3156" s="118">
        <v>-0.14399999999999999</v>
      </c>
      <c r="C3156" s="118">
        <v>-0.25</v>
      </c>
    </row>
    <row r="3157" spans="1:3" ht="15" x14ac:dyDescent="0.25">
      <c r="A3157" s="117">
        <v>42486</v>
      </c>
      <c r="B3157" s="118">
        <v>-0.14299999999999999</v>
      </c>
      <c r="C3157" s="118">
        <v>-0.252</v>
      </c>
    </row>
    <row r="3158" spans="1:3" ht="15" x14ac:dyDescent="0.25">
      <c r="A3158" s="117">
        <v>42487</v>
      </c>
      <c r="B3158" s="118">
        <v>-0.14199999999999999</v>
      </c>
      <c r="C3158" s="118">
        <v>-0.251</v>
      </c>
    </row>
    <row r="3159" spans="1:3" ht="15" x14ac:dyDescent="0.25">
      <c r="A3159" s="117">
        <v>42488</v>
      </c>
      <c r="B3159" s="118">
        <v>-0.14199999999999999</v>
      </c>
      <c r="C3159" s="118">
        <v>-0.252</v>
      </c>
    </row>
    <row r="3160" spans="1:3" ht="15" x14ac:dyDescent="0.25">
      <c r="A3160" s="117">
        <v>42489</v>
      </c>
      <c r="B3160" s="118">
        <v>-0.14099999999999999</v>
      </c>
      <c r="C3160" s="118">
        <v>-0.251</v>
      </c>
    </row>
    <row r="3161" spans="1:3" ht="15" x14ac:dyDescent="0.25">
      <c r="A3161" s="117">
        <v>42492</v>
      </c>
      <c r="B3161" s="118">
        <v>-0.14099999999999999</v>
      </c>
      <c r="C3161" s="118">
        <v>-0.25</v>
      </c>
    </row>
    <row r="3162" spans="1:3" ht="15" x14ac:dyDescent="0.25">
      <c r="A3162" s="117">
        <v>42493</v>
      </c>
      <c r="B3162" s="118">
        <v>-0.14199999999999999</v>
      </c>
      <c r="C3162" s="118">
        <v>-0.251</v>
      </c>
    </row>
    <row r="3163" spans="1:3" ht="15" x14ac:dyDescent="0.25">
      <c r="A3163" s="117">
        <v>42494</v>
      </c>
      <c r="B3163" s="118">
        <v>-0.14199999999999999</v>
      </c>
      <c r="C3163" s="118">
        <v>-0.253</v>
      </c>
    </row>
    <row r="3164" spans="1:3" ht="15" x14ac:dyDescent="0.25">
      <c r="A3164" s="117">
        <v>42495</v>
      </c>
      <c r="B3164" s="118">
        <v>-0.14399999999999999</v>
      </c>
      <c r="C3164" s="118">
        <v>-0.255</v>
      </c>
    </row>
    <row r="3165" spans="1:3" ht="15" x14ac:dyDescent="0.25">
      <c r="A3165" s="117">
        <v>42496</v>
      </c>
      <c r="B3165" s="118">
        <v>-0.14399999999999999</v>
      </c>
      <c r="C3165" s="118">
        <v>-0.25600000000000001</v>
      </c>
    </row>
    <row r="3166" spans="1:3" ht="15" x14ac:dyDescent="0.25">
      <c r="A3166" s="117">
        <v>42499</v>
      </c>
      <c r="B3166" s="118">
        <v>-0.14299999999999999</v>
      </c>
      <c r="C3166" s="118">
        <v>-0.25800000000000001</v>
      </c>
    </row>
    <row r="3167" spans="1:3" ht="15" x14ac:dyDescent="0.25">
      <c r="A3167" s="117">
        <v>42500</v>
      </c>
      <c r="B3167" s="118">
        <v>-0.14399999999999999</v>
      </c>
      <c r="C3167" s="118">
        <v>-0.26</v>
      </c>
    </row>
    <row r="3168" spans="1:3" ht="15" x14ac:dyDescent="0.25">
      <c r="A3168" s="117">
        <v>42501</v>
      </c>
      <c r="B3168" s="118">
        <v>-0.14399999999999999</v>
      </c>
      <c r="C3168" s="118">
        <v>-0.25900000000000001</v>
      </c>
    </row>
    <row r="3169" spans="1:3" ht="15" x14ac:dyDescent="0.25">
      <c r="A3169" s="117">
        <v>42502</v>
      </c>
      <c r="B3169" s="118">
        <v>-0.14399999999999999</v>
      </c>
      <c r="C3169" s="118">
        <v>-0.25800000000000001</v>
      </c>
    </row>
    <row r="3170" spans="1:3" ht="15" x14ac:dyDescent="0.25">
      <c r="A3170" s="117">
        <v>42503</v>
      </c>
      <c r="B3170" s="118">
        <v>-0.14399999999999999</v>
      </c>
      <c r="C3170" s="118">
        <v>-0.25700000000000001</v>
      </c>
    </row>
    <row r="3171" spans="1:3" ht="15" x14ac:dyDescent="0.25">
      <c r="A3171" s="117">
        <v>42506</v>
      </c>
      <c r="B3171" s="118">
        <v>-0.14299999999999999</v>
      </c>
      <c r="C3171" s="118">
        <v>-0.25700000000000001</v>
      </c>
    </row>
    <row r="3172" spans="1:3" ht="15" x14ac:dyDescent="0.25">
      <c r="A3172" s="117">
        <v>42507</v>
      </c>
      <c r="B3172" s="118">
        <v>-0.14299999999999999</v>
      </c>
      <c r="C3172" s="118">
        <v>-0.25700000000000001</v>
      </c>
    </row>
    <row r="3173" spans="1:3" ht="15" x14ac:dyDescent="0.25">
      <c r="A3173" s="117">
        <v>42508</v>
      </c>
      <c r="B3173" s="118">
        <v>-0.14399999999999999</v>
      </c>
      <c r="C3173" s="118">
        <v>-0.25700000000000001</v>
      </c>
    </row>
    <row r="3174" spans="1:3" ht="15" x14ac:dyDescent="0.25">
      <c r="A3174" s="117">
        <v>42509</v>
      </c>
      <c r="B3174" s="118">
        <v>-0.14299999999999999</v>
      </c>
      <c r="C3174" s="118">
        <v>-0.25800000000000001</v>
      </c>
    </row>
    <row r="3175" spans="1:3" ht="15" x14ac:dyDescent="0.25">
      <c r="A3175" s="117">
        <v>42510</v>
      </c>
      <c r="B3175" s="118">
        <v>-0.14299999999999999</v>
      </c>
      <c r="C3175" s="118">
        <v>-0.25800000000000001</v>
      </c>
    </row>
    <row r="3176" spans="1:3" ht="15" x14ac:dyDescent="0.25">
      <c r="A3176" s="117">
        <v>42513</v>
      </c>
      <c r="B3176" s="118">
        <v>-0.14399999999999999</v>
      </c>
      <c r="C3176" s="118">
        <v>-0.25800000000000001</v>
      </c>
    </row>
    <row r="3177" spans="1:3" ht="15" x14ac:dyDescent="0.25">
      <c r="A3177" s="117">
        <v>42514</v>
      </c>
      <c r="B3177" s="118">
        <v>-0.14399999999999999</v>
      </c>
      <c r="C3177" s="118">
        <v>-0.25800000000000001</v>
      </c>
    </row>
    <row r="3178" spans="1:3" ht="15" x14ac:dyDescent="0.25">
      <c r="A3178" s="117">
        <v>42515</v>
      </c>
      <c r="B3178" s="118">
        <v>-0.14399999999999999</v>
      </c>
      <c r="C3178" s="118">
        <v>-0.25800000000000001</v>
      </c>
    </row>
    <row r="3179" spans="1:3" ht="15" x14ac:dyDescent="0.25">
      <c r="A3179" s="117">
        <v>42516</v>
      </c>
      <c r="B3179" s="118">
        <v>-0.14599999999999999</v>
      </c>
      <c r="C3179" s="118">
        <v>-0.25800000000000001</v>
      </c>
    </row>
    <row r="3180" spans="1:3" ht="15" x14ac:dyDescent="0.25">
      <c r="A3180" s="117">
        <v>42517</v>
      </c>
      <c r="B3180" s="118">
        <v>-0.14899999999999999</v>
      </c>
      <c r="C3180" s="118">
        <v>-0.26</v>
      </c>
    </row>
    <row r="3181" spans="1:3" ht="15" x14ac:dyDescent="0.25">
      <c r="A3181" s="117">
        <v>42520</v>
      </c>
      <c r="B3181" s="118">
        <v>-0.151</v>
      </c>
      <c r="C3181" s="118">
        <v>-0.26100000000000001</v>
      </c>
    </row>
    <row r="3182" spans="1:3" ht="15" x14ac:dyDescent="0.25">
      <c r="A3182" s="117">
        <v>42521</v>
      </c>
      <c r="B3182" s="118">
        <v>-0.153</v>
      </c>
      <c r="C3182" s="118">
        <v>-0.26100000000000001</v>
      </c>
    </row>
    <row r="3183" spans="1:3" ht="15" x14ac:dyDescent="0.25">
      <c r="A3183" s="117">
        <v>42522</v>
      </c>
      <c r="B3183" s="118">
        <v>-0.153</v>
      </c>
      <c r="C3183" s="118">
        <v>-0.26100000000000001</v>
      </c>
    </row>
    <row r="3184" spans="1:3" ht="15" x14ac:dyDescent="0.25">
      <c r="A3184" s="117">
        <v>42523</v>
      </c>
      <c r="B3184" s="118">
        <v>-0.153</v>
      </c>
      <c r="C3184" s="118">
        <v>-0.26200000000000001</v>
      </c>
    </row>
    <row r="3185" spans="1:3" ht="15" x14ac:dyDescent="0.25">
      <c r="A3185" s="117">
        <v>42524</v>
      </c>
      <c r="B3185" s="118">
        <v>-0.154</v>
      </c>
      <c r="C3185" s="118">
        <v>-0.26100000000000001</v>
      </c>
    </row>
    <row r="3186" spans="1:3" ht="15" x14ac:dyDescent="0.25">
      <c r="A3186" s="117">
        <v>42527</v>
      </c>
      <c r="B3186" s="118">
        <v>-0.157</v>
      </c>
      <c r="C3186" s="118">
        <v>-0.26200000000000001</v>
      </c>
    </row>
    <row r="3187" spans="1:3" ht="15" x14ac:dyDescent="0.25">
      <c r="A3187" s="117">
        <v>42528</v>
      </c>
      <c r="B3187" s="118">
        <v>-0.159</v>
      </c>
      <c r="C3187" s="118">
        <v>-0.26100000000000001</v>
      </c>
    </row>
    <row r="3188" spans="1:3" ht="15" x14ac:dyDescent="0.25">
      <c r="A3188" s="117">
        <v>42529</v>
      </c>
      <c r="B3188" s="118">
        <v>-0.16</v>
      </c>
      <c r="C3188" s="118">
        <v>-0.26400000000000001</v>
      </c>
    </row>
    <row r="3189" spans="1:3" ht="15" x14ac:dyDescent="0.25">
      <c r="A3189" s="117">
        <v>42530</v>
      </c>
      <c r="B3189" s="118">
        <v>-0.159</v>
      </c>
      <c r="C3189" s="118">
        <v>-0.26200000000000001</v>
      </c>
    </row>
    <row r="3190" spans="1:3" ht="15" x14ac:dyDescent="0.25">
      <c r="A3190" s="117">
        <v>42531</v>
      </c>
      <c r="B3190" s="118">
        <v>-0.159</v>
      </c>
      <c r="C3190" s="118">
        <v>-0.26300000000000001</v>
      </c>
    </row>
    <row r="3191" spans="1:3" ht="15" x14ac:dyDescent="0.25">
      <c r="A3191" s="117">
        <v>42534</v>
      </c>
      <c r="B3191" s="118">
        <v>-0.158</v>
      </c>
      <c r="C3191" s="118">
        <v>-0.26300000000000001</v>
      </c>
    </row>
    <row r="3192" spans="1:3" ht="15" x14ac:dyDescent="0.25">
      <c r="A3192" s="117">
        <v>42535</v>
      </c>
      <c r="B3192" s="118">
        <v>-0.159</v>
      </c>
      <c r="C3192" s="118">
        <v>-0.26200000000000001</v>
      </c>
    </row>
    <row r="3193" spans="1:3" ht="15" x14ac:dyDescent="0.25">
      <c r="A3193" s="117">
        <v>42536</v>
      </c>
      <c r="B3193" s="118">
        <v>-0.159</v>
      </c>
      <c r="C3193" s="118">
        <v>-0.26200000000000001</v>
      </c>
    </row>
    <row r="3194" spans="1:3" ht="15" x14ac:dyDescent="0.25">
      <c r="A3194" s="117">
        <v>42537</v>
      </c>
      <c r="B3194" s="118">
        <v>-0.16</v>
      </c>
      <c r="C3194" s="118">
        <v>-0.26400000000000001</v>
      </c>
    </row>
    <row r="3195" spans="1:3" ht="15" x14ac:dyDescent="0.25">
      <c r="A3195" s="117">
        <v>42538</v>
      </c>
      <c r="B3195" s="118">
        <v>-0.159</v>
      </c>
      <c r="C3195" s="118">
        <v>-0.26500000000000001</v>
      </c>
    </row>
    <row r="3196" spans="1:3" ht="15" x14ac:dyDescent="0.25">
      <c r="A3196" s="117">
        <v>42541</v>
      </c>
      <c r="B3196" s="118">
        <v>-0.159</v>
      </c>
      <c r="C3196" s="118">
        <v>-0.26600000000000001</v>
      </c>
    </row>
    <row r="3197" spans="1:3" ht="15" x14ac:dyDescent="0.25">
      <c r="A3197" s="117">
        <v>42542</v>
      </c>
      <c r="B3197" s="118">
        <v>-0.159</v>
      </c>
      <c r="C3197" s="118">
        <v>-0.26600000000000001</v>
      </c>
    </row>
    <row r="3198" spans="1:3" ht="15" x14ac:dyDescent="0.25">
      <c r="A3198" s="117">
        <v>42543</v>
      </c>
      <c r="B3198" s="118">
        <v>-0.161</v>
      </c>
      <c r="C3198" s="118">
        <v>-0.26800000000000002</v>
      </c>
    </row>
    <row r="3199" spans="1:3" ht="15" x14ac:dyDescent="0.25">
      <c r="A3199" s="117">
        <v>42544</v>
      </c>
      <c r="B3199" s="118">
        <v>-0.161</v>
      </c>
      <c r="C3199" s="118">
        <v>-0.26900000000000002</v>
      </c>
    </row>
    <row r="3200" spans="1:3" ht="15" x14ac:dyDescent="0.25">
      <c r="A3200" s="117">
        <v>42545</v>
      </c>
      <c r="B3200" s="118">
        <v>-0.17499999999999999</v>
      </c>
      <c r="C3200" s="118">
        <v>-0.28100000000000003</v>
      </c>
    </row>
    <row r="3201" spans="1:3" ht="15" x14ac:dyDescent="0.25">
      <c r="A3201" s="117">
        <v>42548</v>
      </c>
      <c r="B3201" s="118">
        <v>-0.17599999999999999</v>
      </c>
      <c r="C3201" s="118">
        <v>-0.28299999999999997</v>
      </c>
    </row>
    <row r="3202" spans="1:3" ht="15" x14ac:dyDescent="0.25">
      <c r="A3202" s="117">
        <v>42549</v>
      </c>
      <c r="B3202" s="118">
        <v>-0.17599999999999999</v>
      </c>
      <c r="C3202" s="118">
        <v>-0.28100000000000003</v>
      </c>
    </row>
    <row r="3203" spans="1:3" ht="15" x14ac:dyDescent="0.25">
      <c r="A3203" s="117">
        <v>42550</v>
      </c>
      <c r="B3203" s="118">
        <v>-0.17799999999999999</v>
      </c>
      <c r="C3203" s="118">
        <v>-0.28199999999999997</v>
      </c>
    </row>
    <row r="3204" spans="1:3" ht="15" x14ac:dyDescent="0.25">
      <c r="A3204" s="117">
        <v>42551</v>
      </c>
      <c r="B3204" s="118">
        <v>-0.17899999999999999</v>
      </c>
      <c r="C3204" s="118">
        <v>-0.28599999999999998</v>
      </c>
    </row>
    <row r="3205" spans="1:3" ht="15" x14ac:dyDescent="0.25">
      <c r="A3205" s="117">
        <v>42552</v>
      </c>
      <c r="B3205" s="118">
        <v>-0.182</v>
      </c>
      <c r="C3205" s="118">
        <v>-0.28999999999999998</v>
      </c>
    </row>
    <row r="3206" spans="1:3" ht="15" x14ac:dyDescent="0.25">
      <c r="A3206" s="117">
        <v>42555</v>
      </c>
      <c r="B3206" s="118">
        <v>-0.185</v>
      </c>
      <c r="C3206" s="118">
        <v>-0.29099999999999998</v>
      </c>
    </row>
    <row r="3207" spans="1:3" ht="15" x14ac:dyDescent="0.25">
      <c r="A3207" s="117">
        <v>42556</v>
      </c>
      <c r="B3207" s="118">
        <v>-0.188</v>
      </c>
      <c r="C3207" s="118">
        <v>-0.29199999999999998</v>
      </c>
    </row>
    <row r="3208" spans="1:3" ht="15" x14ac:dyDescent="0.25">
      <c r="A3208" s="117">
        <v>42557</v>
      </c>
      <c r="B3208" s="118">
        <v>-0.189</v>
      </c>
      <c r="C3208" s="118">
        <v>-0.29299999999999998</v>
      </c>
    </row>
    <row r="3209" spans="1:3" ht="15" x14ac:dyDescent="0.25">
      <c r="A3209" s="117">
        <v>42558</v>
      </c>
      <c r="B3209" s="118">
        <v>-0.189</v>
      </c>
      <c r="C3209" s="118">
        <v>-0.29299999999999998</v>
      </c>
    </row>
    <row r="3210" spans="1:3" ht="15" x14ac:dyDescent="0.25">
      <c r="A3210" s="117">
        <v>42559</v>
      </c>
      <c r="B3210" s="118">
        <v>-0.19</v>
      </c>
      <c r="C3210" s="118">
        <v>-0.29299999999999998</v>
      </c>
    </row>
    <row r="3211" spans="1:3" ht="15" x14ac:dyDescent="0.25">
      <c r="A3211" s="117">
        <v>42562</v>
      </c>
      <c r="B3211" s="118">
        <v>-0.19</v>
      </c>
      <c r="C3211" s="118">
        <v>-0.29199999999999998</v>
      </c>
    </row>
    <row r="3212" spans="1:3" ht="15" x14ac:dyDescent="0.25">
      <c r="A3212" s="117">
        <v>42563</v>
      </c>
      <c r="B3212" s="118">
        <v>-0.191</v>
      </c>
      <c r="C3212" s="118">
        <v>-0.29099999999999998</v>
      </c>
    </row>
    <row r="3213" spans="1:3" ht="15" x14ac:dyDescent="0.25">
      <c r="A3213" s="117">
        <v>42564</v>
      </c>
      <c r="B3213" s="118">
        <v>-0.191</v>
      </c>
      <c r="C3213" s="118">
        <v>-0.29499999999999998</v>
      </c>
    </row>
    <row r="3214" spans="1:3" ht="15" x14ac:dyDescent="0.25">
      <c r="A3214" s="117">
        <v>42565</v>
      </c>
      <c r="B3214" s="118">
        <v>-0.19</v>
      </c>
      <c r="C3214" s="118">
        <v>-0.29499999999999998</v>
      </c>
    </row>
    <row r="3215" spans="1:3" ht="15" x14ac:dyDescent="0.25">
      <c r="A3215" s="117">
        <v>42566</v>
      </c>
      <c r="B3215" s="118">
        <v>-0.187</v>
      </c>
      <c r="C3215" s="118">
        <v>-0.29299999999999998</v>
      </c>
    </row>
    <row r="3216" spans="1:3" ht="15" x14ac:dyDescent="0.25">
      <c r="A3216" s="117">
        <v>42569</v>
      </c>
      <c r="B3216" s="118">
        <v>-0.191</v>
      </c>
      <c r="C3216" s="118">
        <v>-0.29499999999999998</v>
      </c>
    </row>
    <row r="3217" spans="1:3" ht="15" x14ac:dyDescent="0.25">
      <c r="A3217" s="117">
        <v>42570</v>
      </c>
      <c r="B3217" s="118">
        <v>-0.189</v>
      </c>
      <c r="C3217" s="118">
        <v>-0.29499999999999998</v>
      </c>
    </row>
    <row r="3218" spans="1:3" ht="15" x14ac:dyDescent="0.25">
      <c r="A3218" s="117">
        <v>42571</v>
      </c>
      <c r="B3218" s="118">
        <v>-0.189</v>
      </c>
      <c r="C3218" s="118">
        <v>-0.29699999999999999</v>
      </c>
    </row>
    <row r="3219" spans="1:3" ht="15" x14ac:dyDescent="0.25">
      <c r="A3219" s="117">
        <v>42572</v>
      </c>
      <c r="B3219" s="118">
        <v>-0.188</v>
      </c>
      <c r="C3219" s="118">
        <v>-0.29699999999999999</v>
      </c>
    </row>
    <row r="3220" spans="1:3" ht="15" x14ac:dyDescent="0.25">
      <c r="A3220" s="117">
        <v>42573</v>
      </c>
      <c r="B3220" s="118">
        <v>-0.189</v>
      </c>
      <c r="C3220" s="118">
        <v>-0.29699999999999999</v>
      </c>
    </row>
    <row r="3221" spans="1:3" ht="15" x14ac:dyDescent="0.25">
      <c r="A3221" s="117">
        <v>42576</v>
      </c>
      <c r="B3221" s="118">
        <v>-0.188</v>
      </c>
      <c r="C3221" s="118">
        <v>-0.29699999999999999</v>
      </c>
    </row>
    <row r="3222" spans="1:3" ht="15" x14ac:dyDescent="0.25">
      <c r="A3222" s="117">
        <v>42577</v>
      </c>
      <c r="B3222" s="118">
        <v>-0.187</v>
      </c>
      <c r="C3222" s="118">
        <v>-0.29799999999999999</v>
      </c>
    </row>
    <row r="3223" spans="1:3" ht="15" x14ac:dyDescent="0.25">
      <c r="A3223" s="117">
        <v>42578</v>
      </c>
      <c r="B3223" s="118">
        <v>-0.187</v>
      </c>
      <c r="C3223" s="118">
        <v>-0.29799999999999999</v>
      </c>
    </row>
    <row r="3224" spans="1:3" ht="15" x14ac:dyDescent="0.25">
      <c r="A3224" s="117">
        <v>42579</v>
      </c>
      <c r="B3224" s="118">
        <v>-0.186</v>
      </c>
      <c r="C3224" s="118">
        <v>-0.29599999999999999</v>
      </c>
    </row>
    <row r="3225" spans="1:3" ht="15" x14ac:dyDescent="0.25">
      <c r="A3225" s="117">
        <v>42580</v>
      </c>
      <c r="B3225" s="118">
        <v>-0.186</v>
      </c>
      <c r="C3225" s="118">
        <v>-0.29699999999999999</v>
      </c>
    </row>
    <row r="3226" spans="1:3" ht="15" x14ac:dyDescent="0.25">
      <c r="A3226" s="117">
        <v>42583</v>
      </c>
      <c r="B3226" s="118">
        <v>-0.186</v>
      </c>
      <c r="C3226" s="118">
        <v>-0.29699999999999999</v>
      </c>
    </row>
    <row r="3227" spans="1:3" ht="15" x14ac:dyDescent="0.25">
      <c r="A3227" s="117">
        <v>42584</v>
      </c>
      <c r="B3227" s="118">
        <v>-0.184</v>
      </c>
      <c r="C3227" s="118">
        <v>-0.29799999999999999</v>
      </c>
    </row>
    <row r="3228" spans="1:3" ht="15" x14ac:dyDescent="0.25">
      <c r="A3228" s="117">
        <v>42585</v>
      </c>
      <c r="B3228" s="118">
        <v>-0.183</v>
      </c>
      <c r="C3228" s="118">
        <v>-0.29899999999999999</v>
      </c>
    </row>
    <row r="3229" spans="1:3" ht="15" x14ac:dyDescent="0.25">
      <c r="A3229" s="117">
        <v>42586</v>
      </c>
      <c r="B3229" s="118">
        <v>-0.183</v>
      </c>
      <c r="C3229" s="118">
        <v>-0.29799999999999999</v>
      </c>
    </row>
    <row r="3230" spans="1:3" ht="15" x14ac:dyDescent="0.25">
      <c r="A3230" s="117">
        <v>42587</v>
      </c>
      <c r="B3230" s="118">
        <v>-0.185</v>
      </c>
      <c r="C3230" s="118">
        <v>-0.29799999999999999</v>
      </c>
    </row>
    <row r="3231" spans="1:3" ht="15" x14ac:dyDescent="0.25">
      <c r="A3231" s="117">
        <v>42590</v>
      </c>
      <c r="B3231" s="118">
        <v>-0.185</v>
      </c>
      <c r="C3231" s="118">
        <v>-0.29799999999999999</v>
      </c>
    </row>
    <row r="3232" spans="1:3" ht="15" x14ac:dyDescent="0.25">
      <c r="A3232" s="117">
        <v>42591</v>
      </c>
      <c r="B3232" s="118">
        <v>-0.187</v>
      </c>
      <c r="C3232" s="118">
        <v>-0.29799999999999999</v>
      </c>
    </row>
    <row r="3233" spans="1:3" ht="15" x14ac:dyDescent="0.25">
      <c r="A3233" s="117">
        <v>42592</v>
      </c>
      <c r="B3233" s="118">
        <v>-0.188</v>
      </c>
      <c r="C3233" s="118">
        <v>-0.29699999999999999</v>
      </c>
    </row>
    <row r="3234" spans="1:3" ht="15" x14ac:dyDescent="0.25">
      <c r="A3234" s="117">
        <v>42593</v>
      </c>
      <c r="B3234" s="118">
        <v>-0.189</v>
      </c>
      <c r="C3234" s="118">
        <v>-0.29899999999999999</v>
      </c>
    </row>
    <row r="3235" spans="1:3" ht="15" x14ac:dyDescent="0.25">
      <c r="A3235" s="117">
        <v>42594</v>
      </c>
      <c r="B3235" s="118">
        <v>-0.188</v>
      </c>
      <c r="C3235" s="118">
        <v>-0.29899999999999999</v>
      </c>
    </row>
    <row r="3236" spans="1:3" ht="15" x14ac:dyDescent="0.25">
      <c r="A3236" s="117">
        <v>42597</v>
      </c>
      <c r="B3236" s="118">
        <v>-0.189</v>
      </c>
      <c r="C3236" s="118">
        <v>-0.29799999999999999</v>
      </c>
    </row>
    <row r="3237" spans="1:3" ht="15" x14ac:dyDescent="0.25">
      <c r="A3237" s="117">
        <v>42598</v>
      </c>
      <c r="B3237" s="118">
        <v>-0.189</v>
      </c>
      <c r="C3237" s="118">
        <v>-0.29899999999999999</v>
      </c>
    </row>
    <row r="3238" spans="1:3" ht="15" x14ac:dyDescent="0.25">
      <c r="A3238" s="117">
        <v>42599</v>
      </c>
      <c r="B3238" s="118">
        <v>-0.19</v>
      </c>
      <c r="C3238" s="118">
        <v>-0.29799999999999999</v>
      </c>
    </row>
    <row r="3239" spans="1:3" ht="15" x14ac:dyDescent="0.25">
      <c r="A3239" s="117">
        <v>42600</v>
      </c>
      <c r="B3239" s="118">
        <v>-0.191</v>
      </c>
      <c r="C3239" s="118">
        <v>-0.29899999999999999</v>
      </c>
    </row>
    <row r="3240" spans="1:3" ht="15" x14ac:dyDescent="0.25">
      <c r="A3240" s="117">
        <v>42601</v>
      </c>
      <c r="B3240" s="118">
        <v>-0.189</v>
      </c>
      <c r="C3240" s="118">
        <v>-0.29799999999999999</v>
      </c>
    </row>
    <row r="3241" spans="1:3" ht="15" x14ac:dyDescent="0.25">
      <c r="A3241" s="117">
        <v>42604</v>
      </c>
      <c r="B3241" s="118">
        <v>-0.19</v>
      </c>
      <c r="C3241" s="118">
        <v>-0.29899999999999999</v>
      </c>
    </row>
    <row r="3242" spans="1:3" ht="15" x14ac:dyDescent="0.25">
      <c r="A3242" s="117">
        <v>42605</v>
      </c>
      <c r="B3242" s="118">
        <v>-0.192</v>
      </c>
      <c r="C3242" s="118">
        <v>-0.29799999999999999</v>
      </c>
    </row>
    <row r="3243" spans="1:3" ht="15" x14ac:dyDescent="0.25">
      <c r="A3243" s="117">
        <v>42606</v>
      </c>
      <c r="B3243" s="118">
        <v>-0.191</v>
      </c>
      <c r="C3243" s="118">
        <v>-0.29799999999999999</v>
      </c>
    </row>
    <row r="3244" spans="1:3" ht="15" x14ac:dyDescent="0.25">
      <c r="A3244" s="117">
        <v>42607</v>
      </c>
      <c r="B3244" s="118">
        <v>-0.192</v>
      </c>
      <c r="C3244" s="118">
        <v>-0.29799999999999999</v>
      </c>
    </row>
    <row r="3245" spans="1:3" ht="15" x14ac:dyDescent="0.25">
      <c r="A3245" s="117">
        <v>42608</v>
      </c>
      <c r="B3245" s="118">
        <v>-0.191</v>
      </c>
      <c r="C3245" s="118">
        <v>-0.29799999999999999</v>
      </c>
    </row>
    <row r="3246" spans="1:3" ht="15" x14ac:dyDescent="0.25">
      <c r="A3246" s="117">
        <v>42611</v>
      </c>
      <c r="B3246" s="118">
        <v>-0.193</v>
      </c>
      <c r="C3246" s="118">
        <v>-0.29699999999999999</v>
      </c>
    </row>
    <row r="3247" spans="1:3" ht="15" x14ac:dyDescent="0.25">
      <c r="A3247" s="117">
        <v>42612</v>
      </c>
      <c r="B3247" s="118">
        <v>-0.192</v>
      </c>
      <c r="C3247" s="118">
        <v>-0.29899999999999999</v>
      </c>
    </row>
    <row r="3248" spans="1:3" ht="15" x14ac:dyDescent="0.25">
      <c r="A3248" s="117">
        <v>42613</v>
      </c>
      <c r="B3248" s="118">
        <v>-0.192</v>
      </c>
      <c r="C3248" s="118">
        <v>-0.29899999999999999</v>
      </c>
    </row>
    <row r="3249" spans="1:3" ht="15" x14ac:dyDescent="0.25">
      <c r="A3249" s="117">
        <v>42614</v>
      </c>
      <c r="B3249" s="118">
        <v>-0.193</v>
      </c>
      <c r="C3249" s="118">
        <v>-0.29899999999999999</v>
      </c>
    </row>
    <row r="3250" spans="1:3" ht="15" x14ac:dyDescent="0.25">
      <c r="A3250" s="117">
        <v>42615</v>
      </c>
      <c r="B3250" s="118">
        <v>-0.193</v>
      </c>
      <c r="C3250" s="118">
        <v>-0.30099999999999999</v>
      </c>
    </row>
    <row r="3251" spans="1:3" ht="15" x14ac:dyDescent="0.25">
      <c r="A3251" s="117">
        <v>42618</v>
      </c>
      <c r="B3251" s="118">
        <v>-0.19500000000000001</v>
      </c>
      <c r="C3251" s="118">
        <v>-0.30099999999999999</v>
      </c>
    </row>
    <row r="3252" spans="1:3" ht="15" x14ac:dyDescent="0.25">
      <c r="A3252" s="117">
        <v>42619</v>
      </c>
      <c r="B3252" s="118">
        <v>-0.19700000000000001</v>
      </c>
      <c r="C3252" s="118">
        <v>-0.30299999999999999</v>
      </c>
    </row>
    <row r="3253" spans="1:3" ht="15" x14ac:dyDescent="0.25">
      <c r="A3253" s="117">
        <v>42620</v>
      </c>
      <c r="B3253" s="118">
        <v>-0.19800000000000001</v>
      </c>
      <c r="C3253" s="118">
        <v>-0.30299999999999999</v>
      </c>
    </row>
    <row r="3254" spans="1:3" ht="15" x14ac:dyDescent="0.25">
      <c r="A3254" s="117">
        <v>42621</v>
      </c>
      <c r="B3254" s="118">
        <v>-0.20100000000000001</v>
      </c>
      <c r="C3254" s="118">
        <v>-0.30399999999999999</v>
      </c>
    </row>
    <row r="3255" spans="1:3" ht="15" x14ac:dyDescent="0.25">
      <c r="A3255" s="117">
        <v>42622</v>
      </c>
      <c r="B3255" s="118">
        <v>-0.19800000000000001</v>
      </c>
      <c r="C3255" s="118">
        <v>-0.30099999999999999</v>
      </c>
    </row>
    <row r="3256" spans="1:3" ht="15" x14ac:dyDescent="0.25">
      <c r="A3256" s="117">
        <v>42625</v>
      </c>
      <c r="B3256" s="118">
        <v>-0.19800000000000001</v>
      </c>
      <c r="C3256" s="118">
        <v>-0.30299999999999999</v>
      </c>
    </row>
    <row r="3257" spans="1:3" ht="15" x14ac:dyDescent="0.25">
      <c r="A3257" s="117">
        <v>42626</v>
      </c>
      <c r="B3257" s="118">
        <v>-0.19900000000000001</v>
      </c>
      <c r="C3257" s="118">
        <v>-0.30199999999999999</v>
      </c>
    </row>
    <row r="3258" spans="1:3" ht="15" x14ac:dyDescent="0.25">
      <c r="A3258" s="117">
        <v>42627</v>
      </c>
      <c r="B3258" s="118">
        <v>-0.19900000000000001</v>
      </c>
      <c r="C3258" s="118">
        <v>-0.30299999999999999</v>
      </c>
    </row>
    <row r="3259" spans="1:3" ht="15" x14ac:dyDescent="0.25">
      <c r="A3259" s="117">
        <v>42628</v>
      </c>
      <c r="B3259" s="118">
        <v>-0.19900000000000001</v>
      </c>
      <c r="C3259" s="118">
        <v>-0.30099999999999999</v>
      </c>
    </row>
    <row r="3260" spans="1:3" ht="15" x14ac:dyDescent="0.25">
      <c r="A3260" s="117">
        <v>42629</v>
      </c>
      <c r="B3260" s="118">
        <v>-0.20100000000000001</v>
      </c>
      <c r="C3260" s="118">
        <v>-0.30099999999999999</v>
      </c>
    </row>
    <row r="3261" spans="1:3" ht="15" x14ac:dyDescent="0.25">
      <c r="A3261" s="117">
        <v>42632</v>
      </c>
      <c r="B3261" s="118">
        <v>-0.20200000000000001</v>
      </c>
      <c r="C3261" s="118">
        <v>-0.30099999999999999</v>
      </c>
    </row>
    <row r="3262" spans="1:3" ht="15" x14ac:dyDescent="0.25">
      <c r="A3262" s="117">
        <v>42633</v>
      </c>
      <c r="B3262" s="118">
        <v>-0.2</v>
      </c>
      <c r="C3262" s="118">
        <v>-0.30099999999999999</v>
      </c>
    </row>
    <row r="3263" spans="1:3" ht="15" x14ac:dyDescent="0.25">
      <c r="A3263" s="117">
        <v>42634</v>
      </c>
      <c r="B3263" s="118">
        <v>-0.20100000000000001</v>
      </c>
      <c r="C3263" s="118">
        <v>-0.30099999999999999</v>
      </c>
    </row>
    <row r="3264" spans="1:3" ht="15" x14ac:dyDescent="0.25">
      <c r="A3264" s="117">
        <v>42635</v>
      </c>
      <c r="B3264" s="118">
        <v>-0.20100000000000001</v>
      </c>
      <c r="C3264" s="118">
        <v>-0.30099999999999999</v>
      </c>
    </row>
    <row r="3265" spans="1:3" ht="15" x14ac:dyDescent="0.25">
      <c r="A3265" s="117">
        <v>42636</v>
      </c>
      <c r="B3265" s="118">
        <v>-0.2</v>
      </c>
      <c r="C3265" s="118">
        <v>-0.30199999999999999</v>
      </c>
    </row>
    <row r="3266" spans="1:3" ht="15" x14ac:dyDescent="0.25">
      <c r="A3266" s="117">
        <v>42639</v>
      </c>
      <c r="B3266" s="118">
        <v>-0.19900000000000001</v>
      </c>
      <c r="C3266" s="118">
        <v>-0.30299999999999999</v>
      </c>
    </row>
    <row r="3267" spans="1:3" ht="15" x14ac:dyDescent="0.25">
      <c r="A3267" s="117">
        <v>42640</v>
      </c>
      <c r="B3267" s="118">
        <v>-0.20100000000000001</v>
      </c>
      <c r="C3267" s="118">
        <v>-0.30099999999999999</v>
      </c>
    </row>
    <row r="3268" spans="1:3" ht="15" x14ac:dyDescent="0.25">
      <c r="A3268" s="117">
        <v>42641</v>
      </c>
      <c r="B3268" s="118">
        <v>-0.20200000000000001</v>
      </c>
      <c r="C3268" s="118">
        <v>-0.30199999999999999</v>
      </c>
    </row>
    <row r="3269" spans="1:3" ht="15" x14ac:dyDescent="0.25">
      <c r="A3269" s="117">
        <v>42642</v>
      </c>
      <c r="B3269" s="118">
        <v>-0.20100000000000001</v>
      </c>
      <c r="C3269" s="118">
        <v>-0.30099999999999999</v>
      </c>
    </row>
    <row r="3270" spans="1:3" ht="15" x14ac:dyDescent="0.25">
      <c r="A3270" s="117">
        <v>42643</v>
      </c>
      <c r="B3270" s="118">
        <v>-0.20300000000000001</v>
      </c>
      <c r="C3270" s="118">
        <v>-0.30099999999999999</v>
      </c>
    </row>
    <row r="3271" spans="1:3" ht="15" x14ac:dyDescent="0.25">
      <c r="A3271" s="117">
        <v>42646</v>
      </c>
      <c r="B3271" s="118">
        <v>-0.20300000000000001</v>
      </c>
      <c r="C3271" s="118">
        <v>-0.30099999999999999</v>
      </c>
    </row>
    <row r="3272" spans="1:3" ht="15" x14ac:dyDescent="0.25">
      <c r="A3272" s="117">
        <v>42647</v>
      </c>
      <c r="B3272" s="118">
        <v>-0.20200000000000001</v>
      </c>
      <c r="C3272" s="118">
        <v>-0.30099999999999999</v>
      </c>
    </row>
    <row r="3273" spans="1:3" ht="15" x14ac:dyDescent="0.25">
      <c r="A3273" s="117">
        <v>42648</v>
      </c>
      <c r="B3273" s="118">
        <v>-0.20300000000000001</v>
      </c>
      <c r="C3273" s="118">
        <v>-0.30199999999999999</v>
      </c>
    </row>
    <row r="3274" spans="1:3" ht="15" x14ac:dyDescent="0.25">
      <c r="A3274" s="117">
        <v>42649</v>
      </c>
      <c r="B3274" s="118">
        <v>-0.20200000000000001</v>
      </c>
      <c r="C3274" s="118">
        <v>-0.30399999999999999</v>
      </c>
    </row>
    <row r="3275" spans="1:3" ht="15" x14ac:dyDescent="0.25">
      <c r="A3275" s="117">
        <v>42650</v>
      </c>
      <c r="B3275" s="118">
        <v>-0.20300000000000001</v>
      </c>
      <c r="C3275" s="118">
        <v>-0.30399999999999999</v>
      </c>
    </row>
    <row r="3276" spans="1:3" ht="15" x14ac:dyDescent="0.25">
      <c r="A3276" s="117">
        <v>42653</v>
      </c>
      <c r="B3276" s="118">
        <v>-0.20300000000000001</v>
      </c>
      <c r="C3276" s="118">
        <v>-0.30499999999999999</v>
      </c>
    </row>
    <row r="3277" spans="1:3" ht="15" x14ac:dyDescent="0.25">
      <c r="A3277" s="117">
        <v>42654</v>
      </c>
      <c r="B3277" s="118">
        <v>-0.20300000000000001</v>
      </c>
      <c r="C3277" s="118">
        <v>-0.30599999999999999</v>
      </c>
    </row>
    <row r="3278" spans="1:3" ht="15" x14ac:dyDescent="0.25">
      <c r="A3278" s="117">
        <v>42655</v>
      </c>
      <c r="B3278" s="118">
        <v>-0.20399999999999999</v>
      </c>
      <c r="C3278" s="118">
        <v>-0.309</v>
      </c>
    </row>
    <row r="3279" spans="1:3" ht="15" x14ac:dyDescent="0.25">
      <c r="A3279" s="117">
        <v>42656</v>
      </c>
      <c r="B3279" s="118">
        <v>-0.20399999999999999</v>
      </c>
      <c r="C3279" s="118">
        <v>-0.311</v>
      </c>
    </row>
    <row r="3280" spans="1:3" ht="15" x14ac:dyDescent="0.25">
      <c r="A3280" s="117">
        <v>42657</v>
      </c>
      <c r="B3280" s="118">
        <v>-0.20399999999999999</v>
      </c>
      <c r="C3280" s="118">
        <v>-0.311</v>
      </c>
    </row>
    <row r="3281" spans="1:3" ht="15" x14ac:dyDescent="0.25">
      <c r="A3281" s="117">
        <v>42660</v>
      </c>
      <c r="B3281" s="118">
        <v>-0.20399999999999999</v>
      </c>
      <c r="C3281" s="118">
        <v>-0.311</v>
      </c>
    </row>
    <row r="3282" spans="1:3" ht="15" x14ac:dyDescent="0.25">
      <c r="A3282" s="117">
        <v>42661</v>
      </c>
      <c r="B3282" s="118">
        <v>-0.20899999999999999</v>
      </c>
      <c r="C3282" s="118">
        <v>-0.312</v>
      </c>
    </row>
    <row r="3283" spans="1:3" ht="15" x14ac:dyDescent="0.25">
      <c r="A3283" s="117">
        <v>42662</v>
      </c>
      <c r="B3283" s="118">
        <v>-0.21</v>
      </c>
      <c r="C3283" s="118">
        <v>-0.313</v>
      </c>
    </row>
    <row r="3284" spans="1:3" ht="15" x14ac:dyDescent="0.25">
      <c r="A3284" s="117">
        <v>42663</v>
      </c>
      <c r="B3284" s="118">
        <v>-0.21099999999999999</v>
      </c>
      <c r="C3284" s="118">
        <v>-0.313</v>
      </c>
    </row>
    <row r="3285" spans="1:3" ht="15" x14ac:dyDescent="0.25">
      <c r="A3285" s="117">
        <v>42664</v>
      </c>
      <c r="B3285" s="118">
        <v>-0.21099999999999999</v>
      </c>
      <c r="C3285" s="118">
        <v>-0.312</v>
      </c>
    </row>
    <row r="3286" spans="1:3" ht="15" x14ac:dyDescent="0.25">
      <c r="A3286" s="117">
        <v>42667</v>
      </c>
      <c r="B3286" s="118">
        <v>-0.21199999999999999</v>
      </c>
      <c r="C3286" s="118">
        <v>-0.311</v>
      </c>
    </row>
    <row r="3287" spans="1:3" ht="15" x14ac:dyDescent="0.25">
      <c r="A3287" s="117">
        <v>42668</v>
      </c>
      <c r="B3287" s="118">
        <v>-0.21199999999999999</v>
      </c>
      <c r="C3287" s="118">
        <v>-0.312</v>
      </c>
    </row>
    <row r="3288" spans="1:3" ht="15" x14ac:dyDescent="0.25">
      <c r="A3288" s="117">
        <v>42669</v>
      </c>
      <c r="B3288" s="118">
        <v>-0.21199999999999999</v>
      </c>
      <c r="C3288" s="118">
        <v>-0.313</v>
      </c>
    </row>
    <row r="3289" spans="1:3" ht="15" x14ac:dyDescent="0.25">
      <c r="A3289" s="117">
        <v>42670</v>
      </c>
      <c r="B3289" s="118">
        <v>-0.21299999999999999</v>
      </c>
      <c r="C3289" s="118">
        <v>-0.312</v>
      </c>
    </row>
    <row r="3290" spans="1:3" ht="15" x14ac:dyDescent="0.25">
      <c r="A3290" s="117">
        <v>42671</v>
      </c>
      <c r="B3290" s="118">
        <v>-0.21199999999999999</v>
      </c>
      <c r="C3290" s="118">
        <v>-0.313</v>
      </c>
    </row>
    <row r="3291" spans="1:3" ht="15" x14ac:dyDescent="0.25">
      <c r="A3291" s="117">
        <v>42674</v>
      </c>
      <c r="B3291" s="118">
        <v>-0.21199999999999999</v>
      </c>
      <c r="C3291" s="118">
        <v>-0.313</v>
      </c>
    </row>
    <row r="3292" spans="1:3" ht="15" x14ac:dyDescent="0.25">
      <c r="A3292" s="117">
        <v>42675</v>
      </c>
      <c r="B3292" s="118">
        <v>-0.21099999999999999</v>
      </c>
      <c r="C3292" s="118">
        <v>-0.313</v>
      </c>
    </row>
    <row r="3293" spans="1:3" ht="15" x14ac:dyDescent="0.25">
      <c r="A3293" s="117">
        <v>42676</v>
      </c>
      <c r="B3293" s="118">
        <v>-0.21299999999999999</v>
      </c>
      <c r="C3293" s="118">
        <v>-0.313</v>
      </c>
    </row>
    <row r="3294" spans="1:3" ht="15" x14ac:dyDescent="0.25">
      <c r="A3294" s="117">
        <v>42677</v>
      </c>
      <c r="B3294" s="118">
        <v>-0.21299999999999999</v>
      </c>
      <c r="C3294" s="118">
        <v>-0.313</v>
      </c>
    </row>
    <row r="3295" spans="1:3" ht="15" x14ac:dyDescent="0.25">
      <c r="A3295" s="117">
        <v>42678</v>
      </c>
      <c r="B3295" s="118">
        <v>-0.21299999999999999</v>
      </c>
      <c r="C3295" s="118">
        <v>-0.312</v>
      </c>
    </row>
    <row r="3296" spans="1:3" ht="15" x14ac:dyDescent="0.25">
      <c r="A3296" s="117">
        <v>42681</v>
      </c>
      <c r="B3296" s="118">
        <v>-0.21099999999999999</v>
      </c>
      <c r="C3296" s="118">
        <v>-0.312</v>
      </c>
    </row>
    <row r="3297" spans="1:3" ht="15" x14ac:dyDescent="0.25">
      <c r="A3297" s="117">
        <v>42682</v>
      </c>
      <c r="B3297" s="118">
        <v>-0.21099999999999999</v>
      </c>
      <c r="C3297" s="118">
        <v>-0.312</v>
      </c>
    </row>
    <row r="3298" spans="1:3" ht="15" x14ac:dyDescent="0.25">
      <c r="A3298" s="117">
        <v>42683</v>
      </c>
      <c r="B3298" s="118">
        <v>-0.21099999999999999</v>
      </c>
      <c r="C3298" s="118">
        <v>-0.312</v>
      </c>
    </row>
    <row r="3299" spans="1:3" ht="15" x14ac:dyDescent="0.25">
      <c r="A3299" s="117">
        <v>42684</v>
      </c>
      <c r="B3299" s="118">
        <v>-0.21099999999999999</v>
      </c>
      <c r="C3299" s="118">
        <v>-0.312</v>
      </c>
    </row>
    <row r="3300" spans="1:3" ht="15" x14ac:dyDescent="0.25">
      <c r="A3300" s="117">
        <v>42685</v>
      </c>
      <c r="B3300" s="118">
        <v>-0.21</v>
      </c>
      <c r="C3300" s="118">
        <v>-0.312</v>
      </c>
    </row>
    <row r="3301" spans="1:3" ht="15" x14ac:dyDescent="0.25">
      <c r="A3301" s="117">
        <v>42688</v>
      </c>
      <c r="B3301" s="118">
        <v>-0.21099999999999999</v>
      </c>
      <c r="C3301" s="118">
        <v>-0.312</v>
      </c>
    </row>
    <row r="3302" spans="1:3" ht="15" x14ac:dyDescent="0.25">
      <c r="A3302" s="117">
        <v>42689</v>
      </c>
      <c r="B3302" s="118">
        <v>-0.21099999999999999</v>
      </c>
      <c r="C3302" s="118">
        <v>-0.312</v>
      </c>
    </row>
    <row r="3303" spans="1:3" ht="15" x14ac:dyDescent="0.25">
      <c r="A3303" s="117">
        <v>42690</v>
      </c>
      <c r="B3303" s="118">
        <v>-0.214</v>
      </c>
      <c r="C3303" s="118">
        <v>-0.311</v>
      </c>
    </row>
    <row r="3304" spans="1:3" ht="15" x14ac:dyDescent="0.25">
      <c r="A3304" s="117">
        <v>42691</v>
      </c>
      <c r="B3304" s="118">
        <v>-0.215</v>
      </c>
      <c r="C3304" s="118">
        <v>-0.312</v>
      </c>
    </row>
    <row r="3305" spans="1:3" ht="15" x14ac:dyDescent="0.25">
      <c r="A3305" s="117">
        <v>42692</v>
      </c>
      <c r="B3305" s="118">
        <v>-0.217</v>
      </c>
      <c r="C3305" s="118">
        <v>-0.313</v>
      </c>
    </row>
    <row r="3306" spans="1:3" ht="15" x14ac:dyDescent="0.25">
      <c r="A3306" s="117">
        <v>42695</v>
      </c>
      <c r="B3306" s="118">
        <v>-0.219</v>
      </c>
      <c r="C3306" s="118">
        <v>-0.312</v>
      </c>
    </row>
    <row r="3307" spans="1:3" ht="15" x14ac:dyDescent="0.25">
      <c r="A3307" s="117">
        <v>42696</v>
      </c>
      <c r="B3307" s="118">
        <v>-0.22</v>
      </c>
      <c r="C3307" s="118">
        <v>-0.313</v>
      </c>
    </row>
    <row r="3308" spans="1:3" ht="15" x14ac:dyDescent="0.25">
      <c r="A3308" s="117">
        <v>42697</v>
      </c>
      <c r="B3308" s="118">
        <v>-0.22</v>
      </c>
      <c r="C3308" s="118">
        <v>-0.313</v>
      </c>
    </row>
    <row r="3309" spans="1:3" ht="15" x14ac:dyDescent="0.25">
      <c r="A3309" s="117">
        <v>42698</v>
      </c>
      <c r="B3309" s="118">
        <v>-0.219</v>
      </c>
      <c r="C3309" s="118">
        <v>-0.314</v>
      </c>
    </row>
    <row r="3310" spans="1:3" ht="15" x14ac:dyDescent="0.25">
      <c r="A3310" s="117">
        <v>42699</v>
      </c>
      <c r="B3310" s="118">
        <v>-0.219</v>
      </c>
      <c r="C3310" s="118">
        <v>-0.314</v>
      </c>
    </row>
    <row r="3311" spans="1:3" ht="15" x14ac:dyDescent="0.25">
      <c r="A3311" s="117">
        <v>42702</v>
      </c>
      <c r="B3311" s="118">
        <v>-0.219</v>
      </c>
      <c r="C3311" s="118">
        <v>-0.314</v>
      </c>
    </row>
    <row r="3312" spans="1:3" ht="15" x14ac:dyDescent="0.25">
      <c r="A3312" s="117">
        <v>42703</v>
      </c>
      <c r="B3312" s="118">
        <v>-0.219</v>
      </c>
      <c r="C3312" s="118">
        <v>-0.314</v>
      </c>
    </row>
    <row r="3313" spans="1:3" ht="15" x14ac:dyDescent="0.25">
      <c r="A3313" s="117">
        <v>42704</v>
      </c>
      <c r="B3313" s="118">
        <v>-0.219</v>
      </c>
      <c r="C3313" s="118">
        <v>-0.314</v>
      </c>
    </row>
    <row r="3314" spans="1:3" ht="15" x14ac:dyDescent="0.25">
      <c r="A3314" s="117">
        <v>42705</v>
      </c>
      <c r="B3314" s="118">
        <v>-0.219</v>
      </c>
      <c r="C3314" s="118">
        <v>-0.313</v>
      </c>
    </row>
    <row r="3315" spans="1:3" ht="15" x14ac:dyDescent="0.25">
      <c r="A3315" s="117">
        <v>42706</v>
      </c>
      <c r="B3315" s="118">
        <v>-0.218</v>
      </c>
      <c r="C3315" s="118">
        <v>-0.313</v>
      </c>
    </row>
    <row r="3316" spans="1:3" ht="15" x14ac:dyDescent="0.25">
      <c r="A3316" s="117">
        <v>42709</v>
      </c>
      <c r="B3316" s="118">
        <v>-0.218</v>
      </c>
      <c r="C3316" s="118">
        <v>-0.313</v>
      </c>
    </row>
    <row r="3317" spans="1:3" ht="15" x14ac:dyDescent="0.25">
      <c r="A3317" s="117">
        <v>42710</v>
      </c>
      <c r="B3317" s="118">
        <v>-0.219</v>
      </c>
      <c r="C3317" s="118">
        <v>-0.315</v>
      </c>
    </row>
    <row r="3318" spans="1:3" ht="15" x14ac:dyDescent="0.25">
      <c r="A3318" s="117">
        <v>42711</v>
      </c>
      <c r="B3318" s="118">
        <v>-0.217</v>
      </c>
      <c r="C3318" s="118">
        <v>-0.316</v>
      </c>
    </row>
    <row r="3319" spans="1:3" ht="15" x14ac:dyDescent="0.25">
      <c r="A3319" s="117">
        <v>42712</v>
      </c>
      <c r="B3319" s="118">
        <v>-0.217</v>
      </c>
      <c r="C3319" s="118">
        <v>-0.318</v>
      </c>
    </row>
    <row r="3320" spans="1:3" ht="15" x14ac:dyDescent="0.25">
      <c r="A3320" s="117">
        <v>42713</v>
      </c>
      <c r="B3320" s="118">
        <v>-0.217</v>
      </c>
      <c r="C3320" s="118">
        <v>-0.316</v>
      </c>
    </row>
    <row r="3321" spans="1:3" ht="15" x14ac:dyDescent="0.25">
      <c r="A3321" s="117">
        <v>42716</v>
      </c>
      <c r="B3321" s="118">
        <v>-0.217</v>
      </c>
      <c r="C3321" s="118">
        <v>-0.316</v>
      </c>
    </row>
    <row r="3322" spans="1:3" ht="15" x14ac:dyDescent="0.25">
      <c r="A3322" s="117">
        <v>42717</v>
      </c>
      <c r="B3322" s="118">
        <v>-0.218</v>
      </c>
      <c r="C3322" s="118">
        <v>-0.316</v>
      </c>
    </row>
    <row r="3323" spans="1:3" ht="15" x14ac:dyDescent="0.25">
      <c r="A3323" s="117">
        <v>42718</v>
      </c>
      <c r="B3323" s="118">
        <v>-0.217</v>
      </c>
      <c r="C3323" s="118">
        <v>-0.316</v>
      </c>
    </row>
    <row r="3324" spans="1:3" ht="15" x14ac:dyDescent="0.25">
      <c r="A3324" s="117">
        <v>42719</v>
      </c>
      <c r="B3324" s="118">
        <v>-0.217</v>
      </c>
      <c r="C3324" s="118">
        <v>-0.316</v>
      </c>
    </row>
    <row r="3325" spans="1:3" ht="15" x14ac:dyDescent="0.25">
      <c r="A3325" s="117">
        <v>42720</v>
      </c>
      <c r="B3325" s="118">
        <v>-0.216</v>
      </c>
      <c r="C3325" s="118">
        <v>-0.314</v>
      </c>
    </row>
    <row r="3326" spans="1:3" ht="15" x14ac:dyDescent="0.25">
      <c r="A3326" s="117">
        <v>42723</v>
      </c>
      <c r="B3326" s="118">
        <v>-0.216</v>
      </c>
      <c r="C3326" s="118">
        <v>-0.313</v>
      </c>
    </row>
    <row r="3327" spans="1:3" ht="15" x14ac:dyDescent="0.25">
      <c r="A3327" s="117">
        <v>42724</v>
      </c>
      <c r="B3327" s="118">
        <v>-0.218</v>
      </c>
      <c r="C3327" s="118">
        <v>-0.313</v>
      </c>
    </row>
    <row r="3328" spans="1:3" ht="15" x14ac:dyDescent="0.25">
      <c r="A3328" s="117">
        <v>42725</v>
      </c>
      <c r="B3328" s="118">
        <v>-0.216</v>
      </c>
      <c r="C3328" s="118">
        <v>-0.315</v>
      </c>
    </row>
    <row r="3329" spans="1:3" ht="15" x14ac:dyDescent="0.25">
      <c r="A3329" s="117">
        <v>42726</v>
      </c>
      <c r="B3329" s="118">
        <v>-0.216</v>
      </c>
      <c r="C3329" s="118">
        <v>-0.316</v>
      </c>
    </row>
    <row r="3330" spans="1:3" ht="15" x14ac:dyDescent="0.25">
      <c r="A3330" s="117">
        <v>42727</v>
      </c>
      <c r="B3330" s="118">
        <v>-0.217</v>
      </c>
      <c r="C3330" s="118">
        <v>-0.317</v>
      </c>
    </row>
    <row r="3331" spans="1:3" ht="15" x14ac:dyDescent="0.25">
      <c r="A3331" s="117">
        <v>42731</v>
      </c>
      <c r="B3331" s="118">
        <v>-0.22</v>
      </c>
      <c r="C3331" s="118">
        <v>-0.318</v>
      </c>
    </row>
    <row r="3332" spans="1:3" ht="15" x14ac:dyDescent="0.25">
      <c r="A3332" s="117">
        <v>42732</v>
      </c>
      <c r="B3332" s="118">
        <v>-0.221</v>
      </c>
      <c r="C3332" s="118">
        <v>-0.31900000000000001</v>
      </c>
    </row>
    <row r="3333" spans="1:3" ht="15" x14ac:dyDescent="0.25">
      <c r="A3333" s="117">
        <v>42733</v>
      </c>
      <c r="B3333" s="118">
        <v>-0.221</v>
      </c>
      <c r="C3333" s="118">
        <v>-0.31900000000000001</v>
      </c>
    </row>
    <row r="3334" spans="1:3" ht="15" x14ac:dyDescent="0.25">
      <c r="A3334" s="117">
        <v>42734</v>
      </c>
      <c r="B3334" s="118">
        <v>-0.221</v>
      </c>
      <c r="C3334" s="118">
        <v>-0.31900000000000001</v>
      </c>
    </row>
    <row r="3335" spans="1:3" ht="15" x14ac:dyDescent="0.25">
      <c r="A3335" s="117">
        <v>42737</v>
      </c>
      <c r="B3335" s="118">
        <v>-0.22</v>
      </c>
      <c r="C3335" s="118">
        <v>-0.318</v>
      </c>
    </row>
    <row r="3336" spans="1:3" ht="15" x14ac:dyDescent="0.25">
      <c r="A3336" s="117">
        <v>42738</v>
      </c>
      <c r="B3336" s="118">
        <v>-0.221</v>
      </c>
      <c r="C3336" s="118">
        <v>-0.31900000000000001</v>
      </c>
    </row>
    <row r="3337" spans="1:3" ht="15" x14ac:dyDescent="0.25">
      <c r="A3337" s="117">
        <v>42739</v>
      </c>
      <c r="B3337" s="118">
        <v>-0.224</v>
      </c>
      <c r="C3337" s="118">
        <v>-0.32</v>
      </c>
    </row>
    <row r="3338" spans="1:3" ht="15" x14ac:dyDescent="0.25">
      <c r="A3338" s="117">
        <v>42740</v>
      </c>
      <c r="B3338" s="118">
        <v>-0.22600000000000001</v>
      </c>
      <c r="C3338" s="118">
        <v>-0.32100000000000001</v>
      </c>
    </row>
    <row r="3339" spans="1:3" ht="15" x14ac:dyDescent="0.25">
      <c r="A3339" s="117">
        <v>42741</v>
      </c>
      <c r="B3339" s="118">
        <v>-0.22900000000000001</v>
      </c>
      <c r="C3339" s="118">
        <v>-0.32100000000000001</v>
      </c>
    </row>
    <row r="3340" spans="1:3" ht="15" x14ac:dyDescent="0.25">
      <c r="A3340" s="117">
        <v>42744</v>
      </c>
      <c r="B3340" s="118">
        <v>-0.23</v>
      </c>
      <c r="C3340" s="118">
        <v>-0.32200000000000001</v>
      </c>
    </row>
    <row r="3341" spans="1:3" ht="15" x14ac:dyDescent="0.25">
      <c r="A3341" s="117">
        <v>42745</v>
      </c>
      <c r="B3341" s="118">
        <v>-0.23200000000000001</v>
      </c>
      <c r="C3341" s="118">
        <v>-0.32400000000000001</v>
      </c>
    </row>
    <row r="3342" spans="1:3" ht="15" x14ac:dyDescent="0.25">
      <c r="A3342" s="117">
        <v>42746</v>
      </c>
      <c r="B3342" s="118">
        <v>-0.23300000000000001</v>
      </c>
      <c r="C3342" s="118">
        <v>-0.32600000000000001</v>
      </c>
    </row>
    <row r="3343" spans="1:3" ht="15" x14ac:dyDescent="0.25">
      <c r="A3343" s="117">
        <v>42747</v>
      </c>
      <c r="B3343" s="118">
        <v>-0.23400000000000001</v>
      </c>
      <c r="C3343" s="118">
        <v>-0.32700000000000001</v>
      </c>
    </row>
    <row r="3344" spans="1:3" ht="15" x14ac:dyDescent="0.25">
      <c r="A3344" s="117">
        <v>42748</v>
      </c>
      <c r="B3344" s="118">
        <v>-0.23599999999999999</v>
      </c>
      <c r="C3344" s="118">
        <v>-0.32700000000000001</v>
      </c>
    </row>
    <row r="3345" spans="1:3" ht="15" x14ac:dyDescent="0.25">
      <c r="A3345" s="117">
        <v>42751</v>
      </c>
      <c r="B3345" s="118">
        <v>-0.23799999999999999</v>
      </c>
      <c r="C3345" s="118">
        <v>-0.32800000000000001</v>
      </c>
    </row>
    <row r="3346" spans="1:3" ht="15" x14ac:dyDescent="0.25">
      <c r="A3346" s="117">
        <v>42752</v>
      </c>
      <c r="B3346" s="118">
        <v>-0.23899999999999999</v>
      </c>
      <c r="C3346" s="118">
        <v>-0.32900000000000001</v>
      </c>
    </row>
    <row r="3347" spans="1:3" ht="15" x14ac:dyDescent="0.25">
      <c r="A3347" s="117">
        <v>42753</v>
      </c>
      <c r="B3347" s="118">
        <v>-0.24</v>
      </c>
      <c r="C3347" s="118">
        <v>-0.32900000000000001</v>
      </c>
    </row>
    <row r="3348" spans="1:3" ht="15" x14ac:dyDescent="0.25">
      <c r="A3348" s="117">
        <v>42754</v>
      </c>
      <c r="B3348" s="118">
        <v>-0.24</v>
      </c>
      <c r="C3348" s="118">
        <v>-0.32900000000000001</v>
      </c>
    </row>
    <row r="3349" spans="1:3" ht="15" x14ac:dyDescent="0.25">
      <c r="A3349" s="117">
        <v>42755</v>
      </c>
      <c r="B3349" s="118">
        <v>-0.24099999999999999</v>
      </c>
      <c r="C3349" s="118">
        <v>-0.32800000000000001</v>
      </c>
    </row>
    <row r="3350" spans="1:3" ht="15" x14ac:dyDescent="0.25">
      <c r="A3350" s="117">
        <v>42758</v>
      </c>
      <c r="B3350" s="118">
        <v>-0.24099999999999999</v>
      </c>
      <c r="C3350" s="118">
        <v>-0.32700000000000001</v>
      </c>
    </row>
    <row r="3351" spans="1:3" ht="15" x14ac:dyDescent="0.25">
      <c r="A3351" s="117">
        <v>42759</v>
      </c>
      <c r="B3351" s="118">
        <v>-0.24199999999999999</v>
      </c>
      <c r="C3351" s="118">
        <v>-0.32800000000000001</v>
      </c>
    </row>
    <row r="3352" spans="1:3" ht="15" x14ac:dyDescent="0.25">
      <c r="A3352" s="117">
        <v>42760</v>
      </c>
      <c r="B3352" s="118">
        <v>-0.24199999999999999</v>
      </c>
      <c r="C3352" s="118">
        <v>-0.32800000000000001</v>
      </c>
    </row>
    <row r="3353" spans="1:3" ht="15" x14ac:dyDescent="0.25">
      <c r="A3353" s="117">
        <v>42761</v>
      </c>
      <c r="B3353" s="118">
        <v>-0.24399999999999999</v>
      </c>
      <c r="C3353" s="118">
        <v>-0.32800000000000001</v>
      </c>
    </row>
    <row r="3354" spans="1:3" ht="15" x14ac:dyDescent="0.25">
      <c r="A3354" s="117">
        <v>42762</v>
      </c>
      <c r="B3354" s="118">
        <v>-0.24299999999999999</v>
      </c>
      <c r="C3354" s="118">
        <v>-0.32800000000000001</v>
      </c>
    </row>
    <row r="3355" spans="1:3" ht="15" x14ac:dyDescent="0.25">
      <c r="A3355" s="117">
        <v>42765</v>
      </c>
      <c r="B3355" s="118">
        <v>-0.24399999999999999</v>
      </c>
      <c r="C3355" s="118">
        <v>-0.32800000000000001</v>
      </c>
    </row>
    <row r="3356" spans="1:3" ht="15" x14ac:dyDescent="0.25">
      <c r="A3356" s="117">
        <v>42766</v>
      </c>
      <c r="B3356" s="118">
        <v>-0.24299999999999999</v>
      </c>
      <c r="C3356" s="118">
        <v>-0.32700000000000001</v>
      </c>
    </row>
    <row r="3357" spans="1:3" ht="15" x14ac:dyDescent="0.25">
      <c r="A3357" s="117">
        <v>42767</v>
      </c>
      <c r="B3357" s="118">
        <v>-0.24399999999999999</v>
      </c>
      <c r="C3357" s="118">
        <v>-0.32800000000000001</v>
      </c>
    </row>
    <row r="3358" spans="1:3" ht="15" x14ac:dyDescent="0.25">
      <c r="A3358" s="117">
        <v>42768</v>
      </c>
      <c r="B3358" s="118">
        <v>-0.24399999999999999</v>
      </c>
      <c r="C3358" s="118">
        <v>-0.32800000000000001</v>
      </c>
    </row>
    <row r="3359" spans="1:3" ht="15" x14ac:dyDescent="0.25">
      <c r="A3359" s="117">
        <v>42769</v>
      </c>
      <c r="B3359" s="118">
        <v>-0.24399999999999999</v>
      </c>
      <c r="C3359" s="118">
        <v>-0.32800000000000001</v>
      </c>
    </row>
    <row r="3360" spans="1:3" ht="15" x14ac:dyDescent="0.25">
      <c r="A3360" s="117">
        <v>42772</v>
      </c>
      <c r="B3360" s="118">
        <v>-0.24399999999999999</v>
      </c>
      <c r="C3360" s="118">
        <v>-0.32800000000000001</v>
      </c>
    </row>
    <row r="3361" spans="1:3" ht="15" x14ac:dyDescent="0.25">
      <c r="A3361" s="117">
        <v>42773</v>
      </c>
      <c r="B3361" s="118">
        <v>-0.24399999999999999</v>
      </c>
      <c r="C3361" s="118">
        <v>-0.32800000000000001</v>
      </c>
    </row>
    <row r="3362" spans="1:3" ht="15" x14ac:dyDescent="0.25">
      <c r="A3362" s="117">
        <v>42774</v>
      </c>
      <c r="B3362" s="118">
        <v>-0.24199999999999999</v>
      </c>
      <c r="C3362" s="118">
        <v>-0.32800000000000001</v>
      </c>
    </row>
    <row r="3363" spans="1:3" ht="15" x14ac:dyDescent="0.25">
      <c r="A3363" s="117">
        <v>42775</v>
      </c>
      <c r="B3363" s="118">
        <v>-0.24099999999999999</v>
      </c>
      <c r="C3363" s="118">
        <v>-0.32800000000000001</v>
      </c>
    </row>
    <row r="3364" spans="1:3" ht="15" x14ac:dyDescent="0.25">
      <c r="A3364" s="117">
        <v>42776</v>
      </c>
      <c r="B3364" s="118">
        <v>-0.24</v>
      </c>
      <c r="C3364" s="118">
        <v>-0.32900000000000001</v>
      </c>
    </row>
    <row r="3365" spans="1:3" ht="15" x14ac:dyDescent="0.25">
      <c r="A3365" s="117">
        <v>42779</v>
      </c>
      <c r="B3365" s="118">
        <v>-0.24</v>
      </c>
      <c r="C3365" s="118">
        <v>-0.32900000000000001</v>
      </c>
    </row>
    <row r="3366" spans="1:3" ht="15" x14ac:dyDescent="0.25">
      <c r="A3366" s="117">
        <v>42780</v>
      </c>
      <c r="B3366" s="118">
        <v>-0.24099999999999999</v>
      </c>
      <c r="C3366" s="118">
        <v>-0.32800000000000001</v>
      </c>
    </row>
    <row r="3367" spans="1:3" ht="15" x14ac:dyDescent="0.25">
      <c r="A3367" s="117">
        <v>42781</v>
      </c>
      <c r="B3367" s="118">
        <v>-0.24099999999999999</v>
      </c>
      <c r="C3367" s="118">
        <v>-0.32800000000000001</v>
      </c>
    </row>
    <row r="3368" spans="1:3" ht="15" x14ac:dyDescent="0.25">
      <c r="A3368" s="117">
        <v>42782</v>
      </c>
      <c r="B3368" s="118">
        <v>-0.23899999999999999</v>
      </c>
      <c r="C3368" s="118">
        <v>-0.32800000000000001</v>
      </c>
    </row>
    <row r="3369" spans="1:3" ht="15" x14ac:dyDescent="0.25">
      <c r="A3369" s="117">
        <v>42783</v>
      </c>
      <c r="B3369" s="118">
        <v>-0.23899999999999999</v>
      </c>
      <c r="C3369" s="118">
        <v>-0.32900000000000001</v>
      </c>
    </row>
    <row r="3370" spans="1:3" ht="15" x14ac:dyDescent="0.25">
      <c r="A3370" s="117">
        <v>42786</v>
      </c>
      <c r="B3370" s="118">
        <v>-0.23799999999999999</v>
      </c>
      <c r="C3370" s="118">
        <v>-0.32900000000000001</v>
      </c>
    </row>
    <row r="3371" spans="1:3" ht="15" x14ac:dyDescent="0.25">
      <c r="A3371" s="117">
        <v>42787</v>
      </c>
      <c r="B3371" s="118">
        <v>-0.23799999999999999</v>
      </c>
      <c r="C3371" s="118">
        <v>-0.32900000000000001</v>
      </c>
    </row>
    <row r="3372" spans="1:3" ht="15" x14ac:dyDescent="0.25">
      <c r="A3372" s="117">
        <v>42788</v>
      </c>
      <c r="B3372" s="118">
        <v>-0.23899999999999999</v>
      </c>
      <c r="C3372" s="118">
        <v>-0.33</v>
      </c>
    </row>
    <row r="3373" spans="1:3" ht="15" x14ac:dyDescent="0.25">
      <c r="A3373" s="117">
        <v>42789</v>
      </c>
      <c r="B3373" s="118">
        <v>-0.23799999999999999</v>
      </c>
      <c r="C3373" s="118">
        <v>-0.32900000000000001</v>
      </c>
    </row>
    <row r="3374" spans="1:3" ht="15" x14ac:dyDescent="0.25">
      <c r="A3374" s="117">
        <v>42790</v>
      </c>
      <c r="B3374" s="118">
        <v>-0.23799999999999999</v>
      </c>
      <c r="C3374" s="118">
        <v>-0.32900000000000001</v>
      </c>
    </row>
    <row r="3375" spans="1:3" ht="15" x14ac:dyDescent="0.25">
      <c r="A3375" s="117">
        <v>42793</v>
      </c>
      <c r="B3375" s="118">
        <v>-0.23799999999999999</v>
      </c>
      <c r="C3375" s="118">
        <v>-0.32900000000000001</v>
      </c>
    </row>
    <row r="3376" spans="1:3" ht="15" x14ac:dyDescent="0.25">
      <c r="A3376" s="117">
        <v>42794</v>
      </c>
      <c r="B3376" s="118">
        <v>-0.23899999999999999</v>
      </c>
      <c r="C3376" s="118">
        <v>-0.33</v>
      </c>
    </row>
    <row r="3377" spans="1:3" ht="15" x14ac:dyDescent="0.25">
      <c r="A3377" s="117">
        <v>42795</v>
      </c>
      <c r="B3377" s="118">
        <v>-0.23699999999999999</v>
      </c>
      <c r="C3377" s="118">
        <v>-0.32900000000000001</v>
      </c>
    </row>
    <row r="3378" spans="1:3" ht="15" x14ac:dyDescent="0.25">
      <c r="A3378" s="117">
        <v>42796</v>
      </c>
      <c r="B3378" s="118">
        <v>-0.23799999999999999</v>
      </c>
      <c r="C3378" s="118">
        <v>-0.32900000000000001</v>
      </c>
    </row>
    <row r="3379" spans="1:3" ht="15" x14ac:dyDescent="0.25">
      <c r="A3379" s="117">
        <v>42797</v>
      </c>
      <c r="B3379" s="118">
        <v>-0.23699999999999999</v>
      </c>
      <c r="C3379" s="118">
        <v>-0.32900000000000001</v>
      </c>
    </row>
    <row r="3380" spans="1:3" ht="15" x14ac:dyDescent="0.25">
      <c r="A3380" s="117">
        <v>42800</v>
      </c>
      <c r="B3380" s="118">
        <v>-0.24099999999999999</v>
      </c>
      <c r="C3380" s="118">
        <v>-0.32900000000000001</v>
      </c>
    </row>
    <row r="3381" spans="1:3" ht="15" x14ac:dyDescent="0.25">
      <c r="A3381" s="117">
        <v>42801</v>
      </c>
      <c r="B3381" s="118">
        <v>-0.24</v>
      </c>
      <c r="C3381" s="118">
        <v>-0.32800000000000001</v>
      </c>
    </row>
    <row r="3382" spans="1:3" ht="15" x14ac:dyDescent="0.25">
      <c r="A3382" s="117">
        <v>42802</v>
      </c>
      <c r="B3382" s="118">
        <v>-0.24099999999999999</v>
      </c>
      <c r="C3382" s="118">
        <v>-0.32900000000000001</v>
      </c>
    </row>
    <row r="3383" spans="1:3" ht="15" x14ac:dyDescent="0.25">
      <c r="A3383" s="117">
        <v>42803</v>
      </c>
      <c r="B3383" s="118">
        <v>-0.24099999999999999</v>
      </c>
      <c r="C3383" s="118">
        <v>-0.32900000000000001</v>
      </c>
    </row>
    <row r="3384" spans="1:3" ht="15" x14ac:dyDescent="0.25">
      <c r="A3384" s="117">
        <v>42804</v>
      </c>
      <c r="B3384" s="118">
        <v>-0.24099999999999999</v>
      </c>
      <c r="C3384" s="118">
        <v>-0.32900000000000001</v>
      </c>
    </row>
    <row r="3385" spans="1:3" ht="15" x14ac:dyDescent="0.25">
      <c r="A3385" s="117">
        <v>42807</v>
      </c>
      <c r="B3385" s="118">
        <v>-0.24099999999999999</v>
      </c>
      <c r="C3385" s="118">
        <v>-0.33</v>
      </c>
    </row>
    <row r="3386" spans="1:3" ht="15" x14ac:dyDescent="0.25">
      <c r="A3386" s="117">
        <v>42808</v>
      </c>
      <c r="B3386" s="118">
        <v>-0.24099999999999999</v>
      </c>
      <c r="C3386" s="118">
        <v>-0.33</v>
      </c>
    </row>
    <row r="3387" spans="1:3" ht="15" x14ac:dyDescent="0.25">
      <c r="A3387" s="117">
        <v>42809</v>
      </c>
      <c r="B3387" s="118">
        <v>-0.24099999999999999</v>
      </c>
      <c r="C3387" s="118">
        <v>-0.32900000000000001</v>
      </c>
    </row>
    <row r="3388" spans="1:3" ht="15" x14ac:dyDescent="0.25">
      <c r="A3388" s="117">
        <v>42810</v>
      </c>
      <c r="B3388" s="118">
        <v>-0.24099999999999999</v>
      </c>
      <c r="C3388" s="118">
        <v>-0.32900000000000001</v>
      </c>
    </row>
    <row r="3389" spans="1:3" ht="15" x14ac:dyDescent="0.25">
      <c r="A3389" s="117">
        <v>42811</v>
      </c>
      <c r="B3389" s="118">
        <v>-0.24099999999999999</v>
      </c>
      <c r="C3389" s="118">
        <v>-0.32900000000000001</v>
      </c>
    </row>
    <row r="3390" spans="1:3" ht="15" x14ac:dyDescent="0.25">
      <c r="A3390" s="117">
        <v>42814</v>
      </c>
      <c r="B3390" s="118">
        <v>-0.24099999999999999</v>
      </c>
      <c r="C3390" s="118">
        <v>-0.32900000000000001</v>
      </c>
    </row>
    <row r="3391" spans="1:3" ht="15" x14ac:dyDescent="0.25">
      <c r="A3391" s="117">
        <v>42815</v>
      </c>
      <c r="B3391" s="118">
        <v>-0.24099999999999999</v>
      </c>
      <c r="C3391" s="118">
        <v>-0.32900000000000001</v>
      </c>
    </row>
    <row r="3392" spans="1:3" ht="15" x14ac:dyDescent="0.25">
      <c r="A3392" s="117">
        <v>42816</v>
      </c>
      <c r="B3392" s="118">
        <v>-0.24199999999999999</v>
      </c>
      <c r="C3392" s="118">
        <v>-0.33</v>
      </c>
    </row>
    <row r="3393" spans="1:3" ht="15" x14ac:dyDescent="0.25">
      <c r="A3393" s="117">
        <v>42817</v>
      </c>
      <c r="B3393" s="118">
        <v>-0.24199999999999999</v>
      </c>
      <c r="C3393" s="118">
        <v>-0.33</v>
      </c>
    </row>
    <row r="3394" spans="1:3" ht="15" x14ac:dyDescent="0.25">
      <c r="A3394" s="117">
        <v>42818</v>
      </c>
      <c r="B3394" s="118">
        <v>-0.24199999999999999</v>
      </c>
      <c r="C3394" s="118">
        <v>-0.33</v>
      </c>
    </row>
    <row r="3395" spans="1:3" ht="15" x14ac:dyDescent="0.25">
      <c r="A3395" s="117">
        <v>42821</v>
      </c>
      <c r="B3395" s="118">
        <v>-0.24199999999999999</v>
      </c>
      <c r="C3395" s="118">
        <v>-0.33</v>
      </c>
    </row>
    <row r="3396" spans="1:3" ht="15" x14ac:dyDescent="0.25">
      <c r="A3396" s="117">
        <v>42822</v>
      </c>
      <c r="B3396" s="118">
        <v>-0.24199999999999999</v>
      </c>
      <c r="C3396" s="118">
        <v>-0.33</v>
      </c>
    </row>
    <row r="3397" spans="1:3" ht="15" x14ac:dyDescent="0.25">
      <c r="A3397" s="117">
        <v>42823</v>
      </c>
      <c r="B3397" s="118">
        <v>-0.24199999999999999</v>
      </c>
      <c r="C3397" s="118">
        <v>-0.33</v>
      </c>
    </row>
    <row r="3398" spans="1:3" ht="15" x14ac:dyDescent="0.25">
      <c r="A3398" s="117">
        <v>42824</v>
      </c>
      <c r="B3398" s="118">
        <v>-0.24099999999999999</v>
      </c>
      <c r="C3398" s="118">
        <v>-0.33</v>
      </c>
    </row>
    <row r="3399" spans="1:3" ht="15" x14ac:dyDescent="0.25">
      <c r="A3399" s="117">
        <v>42825</v>
      </c>
      <c r="B3399" s="118">
        <v>-0.24099999999999999</v>
      </c>
      <c r="C3399" s="118">
        <v>-0.32900000000000001</v>
      </c>
    </row>
    <row r="3400" spans="1:3" ht="15" x14ac:dyDescent="0.25">
      <c r="A3400" s="117">
        <v>42828</v>
      </c>
      <c r="B3400" s="118">
        <v>-0.24299999999999999</v>
      </c>
      <c r="C3400" s="118">
        <v>-0.33</v>
      </c>
    </row>
    <row r="3401" spans="1:3" ht="15" x14ac:dyDescent="0.25">
      <c r="A3401" s="117">
        <v>42829</v>
      </c>
      <c r="B3401" s="118">
        <v>-0.24199999999999999</v>
      </c>
      <c r="C3401" s="118">
        <v>-0.33</v>
      </c>
    </row>
    <row r="3402" spans="1:3" ht="15" x14ac:dyDescent="0.25">
      <c r="A3402" s="117">
        <v>42830</v>
      </c>
      <c r="B3402" s="118">
        <v>-0.24099999999999999</v>
      </c>
      <c r="C3402" s="118">
        <v>-0.32900000000000001</v>
      </c>
    </row>
    <row r="3403" spans="1:3" ht="15" x14ac:dyDescent="0.25">
      <c r="A3403" s="117">
        <v>42831</v>
      </c>
      <c r="B3403" s="118">
        <v>-0.24199999999999999</v>
      </c>
      <c r="C3403" s="118">
        <v>-0.33</v>
      </c>
    </row>
    <row r="3404" spans="1:3" ht="15" x14ac:dyDescent="0.25">
      <c r="A3404" s="117">
        <v>42832</v>
      </c>
      <c r="B3404" s="118">
        <v>-0.24099999999999999</v>
      </c>
      <c r="C3404" s="118">
        <v>-0.33</v>
      </c>
    </row>
    <row r="3405" spans="1:3" ht="15" x14ac:dyDescent="0.25">
      <c r="A3405" s="117">
        <v>42835</v>
      </c>
      <c r="B3405" s="118">
        <v>-0.24099999999999999</v>
      </c>
      <c r="C3405" s="118">
        <v>-0.33200000000000002</v>
      </c>
    </row>
    <row r="3406" spans="1:3" ht="15" x14ac:dyDescent="0.25">
      <c r="A3406" s="117">
        <v>42836</v>
      </c>
      <c r="B3406" s="118">
        <v>-0.24199999999999999</v>
      </c>
      <c r="C3406" s="118">
        <v>-0.33200000000000002</v>
      </c>
    </row>
    <row r="3407" spans="1:3" ht="15" x14ac:dyDescent="0.25">
      <c r="A3407" s="117">
        <v>42837</v>
      </c>
      <c r="B3407" s="118">
        <v>-0.24199999999999999</v>
      </c>
      <c r="C3407" s="118">
        <v>-0.33200000000000002</v>
      </c>
    </row>
    <row r="3408" spans="1:3" ht="15" x14ac:dyDescent="0.25">
      <c r="A3408" s="117">
        <v>42838</v>
      </c>
      <c r="B3408" s="118">
        <v>-0.246</v>
      </c>
      <c r="C3408" s="118">
        <v>-0.33100000000000002</v>
      </c>
    </row>
    <row r="3409" spans="1:3" ht="15" x14ac:dyDescent="0.25">
      <c r="A3409" s="117">
        <v>42843</v>
      </c>
      <c r="B3409" s="118">
        <v>-0.25</v>
      </c>
      <c r="C3409" s="118">
        <v>-0.33100000000000002</v>
      </c>
    </row>
    <row r="3410" spans="1:3" ht="15" x14ac:dyDescent="0.25">
      <c r="A3410" s="117">
        <v>42844</v>
      </c>
      <c r="B3410" s="118">
        <v>-0.251</v>
      </c>
      <c r="C3410" s="118">
        <v>-0.33200000000000002</v>
      </c>
    </row>
    <row r="3411" spans="1:3" ht="15" x14ac:dyDescent="0.25">
      <c r="A3411" s="117">
        <v>42845</v>
      </c>
      <c r="B3411" s="118">
        <v>-0.249</v>
      </c>
      <c r="C3411" s="118">
        <v>-0.33200000000000002</v>
      </c>
    </row>
    <row r="3412" spans="1:3" ht="15" x14ac:dyDescent="0.25">
      <c r="A3412" s="117">
        <v>42846</v>
      </c>
      <c r="B3412" s="118">
        <v>-0.249</v>
      </c>
      <c r="C3412" s="118">
        <v>-0.33100000000000002</v>
      </c>
    </row>
    <row r="3413" spans="1:3" ht="15" x14ac:dyDescent="0.25">
      <c r="A3413" s="117">
        <v>42849</v>
      </c>
      <c r="B3413" s="118">
        <v>-0.247</v>
      </c>
      <c r="C3413" s="118">
        <v>-0.32900000000000001</v>
      </c>
    </row>
    <row r="3414" spans="1:3" ht="15" x14ac:dyDescent="0.25">
      <c r="A3414" s="117">
        <v>42850</v>
      </c>
      <c r="B3414" s="118">
        <v>-0.248</v>
      </c>
      <c r="C3414" s="118">
        <v>-0.32900000000000001</v>
      </c>
    </row>
    <row r="3415" spans="1:3" ht="15" x14ac:dyDescent="0.25">
      <c r="A3415" s="117">
        <v>42851</v>
      </c>
      <c r="B3415" s="118">
        <v>-0.248</v>
      </c>
      <c r="C3415" s="118">
        <v>-0.32900000000000001</v>
      </c>
    </row>
    <row r="3416" spans="1:3" ht="15" x14ac:dyDescent="0.25">
      <c r="A3416" s="117">
        <v>42852</v>
      </c>
      <c r="B3416" s="118">
        <v>-0.248</v>
      </c>
      <c r="C3416" s="118">
        <v>-0.32900000000000001</v>
      </c>
    </row>
    <row r="3417" spans="1:3" ht="15" x14ac:dyDescent="0.25">
      <c r="A3417" s="117">
        <v>42853</v>
      </c>
      <c r="B3417" s="118">
        <v>-0.249</v>
      </c>
      <c r="C3417" s="118">
        <v>-0.32900000000000001</v>
      </c>
    </row>
    <row r="3418" spans="1:3" ht="15" x14ac:dyDescent="0.25">
      <c r="A3418" s="117">
        <v>42857</v>
      </c>
      <c r="B3418" s="118">
        <v>-0.249</v>
      </c>
      <c r="C3418" s="118">
        <v>-0.32900000000000001</v>
      </c>
    </row>
    <row r="3419" spans="1:3" ht="15" x14ac:dyDescent="0.25">
      <c r="A3419" s="117">
        <v>42858</v>
      </c>
      <c r="B3419" s="118">
        <v>-0.251</v>
      </c>
      <c r="C3419" s="118">
        <v>-0.32900000000000001</v>
      </c>
    </row>
    <row r="3420" spans="1:3" ht="15" x14ac:dyDescent="0.25">
      <c r="A3420" s="117">
        <v>42859</v>
      </c>
      <c r="B3420" s="118">
        <v>-0.25</v>
      </c>
      <c r="C3420" s="118">
        <v>-0.32900000000000001</v>
      </c>
    </row>
    <row r="3421" spans="1:3" ht="15" x14ac:dyDescent="0.25">
      <c r="A3421" s="117">
        <v>42860</v>
      </c>
      <c r="B3421" s="118">
        <v>-0.248</v>
      </c>
      <c r="C3421" s="118">
        <v>-0.32900000000000001</v>
      </c>
    </row>
    <row r="3422" spans="1:3" ht="15" x14ac:dyDescent="0.25">
      <c r="A3422" s="117">
        <v>42863</v>
      </c>
      <c r="B3422" s="118">
        <v>-0.249</v>
      </c>
      <c r="C3422" s="118">
        <v>-0.32900000000000001</v>
      </c>
    </row>
    <row r="3423" spans="1:3" ht="15" x14ac:dyDescent="0.25">
      <c r="A3423" s="117">
        <v>42864</v>
      </c>
      <c r="B3423" s="118">
        <v>-0.249</v>
      </c>
      <c r="C3423" s="118">
        <v>-0.32900000000000001</v>
      </c>
    </row>
    <row r="3424" spans="1:3" ht="15" x14ac:dyDescent="0.25">
      <c r="A3424" s="117">
        <v>42865</v>
      </c>
      <c r="B3424" s="118">
        <v>-0.249</v>
      </c>
      <c r="C3424" s="118">
        <v>-0.32900000000000001</v>
      </c>
    </row>
    <row r="3425" spans="1:3" ht="15" x14ac:dyDescent="0.25">
      <c r="A3425" s="117">
        <v>42866</v>
      </c>
      <c r="B3425" s="118">
        <v>-0.25</v>
      </c>
      <c r="C3425" s="118">
        <v>-0.32900000000000001</v>
      </c>
    </row>
    <row r="3426" spans="1:3" ht="15" x14ac:dyDescent="0.25">
      <c r="A3426" s="117">
        <v>42867</v>
      </c>
      <c r="B3426" s="118">
        <v>-0.251</v>
      </c>
      <c r="C3426" s="118">
        <v>-0.32900000000000001</v>
      </c>
    </row>
    <row r="3427" spans="1:3" ht="15" x14ac:dyDescent="0.25">
      <c r="A3427" s="117">
        <v>42870</v>
      </c>
      <c r="B3427" s="118">
        <v>-0.251</v>
      </c>
      <c r="C3427" s="118">
        <v>-0.33</v>
      </c>
    </row>
    <row r="3428" spans="1:3" ht="15" x14ac:dyDescent="0.25">
      <c r="A3428" s="117">
        <v>42871</v>
      </c>
      <c r="B3428" s="118">
        <v>-0.25</v>
      </c>
      <c r="C3428" s="118">
        <v>-0.33100000000000002</v>
      </c>
    </row>
    <row r="3429" spans="1:3" ht="15" x14ac:dyDescent="0.25">
      <c r="A3429" s="117">
        <v>42872</v>
      </c>
      <c r="B3429" s="118">
        <v>-0.251</v>
      </c>
      <c r="C3429" s="118">
        <v>-0.33100000000000002</v>
      </c>
    </row>
    <row r="3430" spans="1:3" ht="15" x14ac:dyDescent="0.25">
      <c r="A3430" s="117">
        <v>42873</v>
      </c>
      <c r="B3430" s="118">
        <v>-0.251</v>
      </c>
      <c r="C3430" s="118">
        <v>-0.33100000000000002</v>
      </c>
    </row>
    <row r="3431" spans="1:3" ht="15" x14ac:dyDescent="0.25">
      <c r="A3431" s="117">
        <v>42874</v>
      </c>
      <c r="B3431" s="118">
        <v>-0.251</v>
      </c>
      <c r="C3431" s="118">
        <v>-0.33100000000000002</v>
      </c>
    </row>
    <row r="3432" spans="1:3" ht="15" x14ac:dyDescent="0.25">
      <c r="A3432" s="117">
        <v>42877</v>
      </c>
      <c r="B3432" s="118">
        <v>-0.251</v>
      </c>
      <c r="C3432" s="118">
        <v>-0.32900000000000001</v>
      </c>
    </row>
    <row r="3433" spans="1:3" ht="15" x14ac:dyDescent="0.25">
      <c r="A3433" s="117">
        <v>42878</v>
      </c>
      <c r="B3433" s="118">
        <v>-0.251</v>
      </c>
      <c r="C3433" s="118">
        <v>-0.33</v>
      </c>
    </row>
    <row r="3434" spans="1:3" ht="15" x14ac:dyDescent="0.25">
      <c r="A3434" s="117">
        <v>42879</v>
      </c>
      <c r="B3434" s="118">
        <v>-0.25</v>
      </c>
      <c r="C3434" s="118">
        <v>-0.32900000000000001</v>
      </c>
    </row>
    <row r="3435" spans="1:3" ht="15" x14ac:dyDescent="0.25">
      <c r="A3435" s="117">
        <v>42880</v>
      </c>
      <c r="B3435" s="118">
        <v>-0.251</v>
      </c>
      <c r="C3435" s="118">
        <v>-0.32900000000000001</v>
      </c>
    </row>
    <row r="3436" spans="1:3" ht="15" x14ac:dyDescent="0.25">
      <c r="A3436" s="117">
        <v>42881</v>
      </c>
      <c r="B3436" s="118">
        <v>-0.254</v>
      </c>
      <c r="C3436" s="118">
        <v>-0.32900000000000001</v>
      </c>
    </row>
    <row r="3437" spans="1:3" ht="15" x14ac:dyDescent="0.25">
      <c r="A3437" s="117">
        <v>42884</v>
      </c>
      <c r="B3437" s="118">
        <v>-0.254</v>
      </c>
      <c r="C3437" s="118">
        <v>-0.32900000000000001</v>
      </c>
    </row>
    <row r="3438" spans="1:3" ht="15" x14ac:dyDescent="0.25">
      <c r="A3438" s="117">
        <v>42885</v>
      </c>
      <c r="B3438" s="118">
        <v>-0.254</v>
      </c>
      <c r="C3438" s="118">
        <v>-0.32900000000000001</v>
      </c>
    </row>
    <row r="3439" spans="1:3" ht="15" x14ac:dyDescent="0.25">
      <c r="A3439" s="117">
        <v>42886</v>
      </c>
      <c r="B3439" s="118">
        <v>-0.254</v>
      </c>
      <c r="C3439" s="118">
        <v>-0.32900000000000001</v>
      </c>
    </row>
    <row r="3440" spans="1:3" ht="15" x14ac:dyDescent="0.25">
      <c r="A3440" s="117">
        <v>42887</v>
      </c>
      <c r="B3440" s="118">
        <v>-0.254</v>
      </c>
      <c r="C3440" s="118">
        <v>-0.32900000000000001</v>
      </c>
    </row>
    <row r="3441" spans="1:3" ht="15" x14ac:dyDescent="0.25">
      <c r="A3441" s="117">
        <v>42888</v>
      </c>
      <c r="B3441" s="118">
        <v>-0.255</v>
      </c>
      <c r="C3441" s="118">
        <v>-0.32900000000000001</v>
      </c>
    </row>
    <row r="3442" spans="1:3" ht="15" x14ac:dyDescent="0.25">
      <c r="A3442" s="117">
        <v>42891</v>
      </c>
      <c r="B3442" s="118">
        <v>-0.25600000000000001</v>
      </c>
      <c r="C3442" s="118">
        <v>-0.32900000000000001</v>
      </c>
    </row>
    <row r="3443" spans="1:3" ht="15" x14ac:dyDescent="0.25">
      <c r="A3443" s="117">
        <v>42892</v>
      </c>
      <c r="B3443" s="118">
        <v>-0.25700000000000001</v>
      </c>
      <c r="C3443" s="118">
        <v>-0.32900000000000001</v>
      </c>
    </row>
    <row r="3444" spans="1:3" ht="15" x14ac:dyDescent="0.25">
      <c r="A3444" s="117">
        <v>42893</v>
      </c>
      <c r="B3444" s="118">
        <v>-0.25900000000000001</v>
      </c>
      <c r="C3444" s="118">
        <v>-0.32900000000000001</v>
      </c>
    </row>
    <row r="3445" spans="1:3" ht="15" x14ac:dyDescent="0.25">
      <c r="A3445" s="117">
        <v>42894</v>
      </c>
      <c r="B3445" s="118">
        <v>-0.26</v>
      </c>
      <c r="C3445" s="118">
        <v>-0.33</v>
      </c>
    </row>
    <row r="3446" spans="1:3" ht="15" x14ac:dyDescent="0.25">
      <c r="A3446" s="117">
        <v>42895</v>
      </c>
      <c r="B3446" s="118">
        <v>-0.26400000000000001</v>
      </c>
      <c r="C3446" s="118">
        <v>-0.33100000000000002</v>
      </c>
    </row>
    <row r="3447" spans="1:3" ht="15" x14ac:dyDescent="0.25">
      <c r="A3447" s="117">
        <v>42898</v>
      </c>
      <c r="B3447" s="118">
        <v>-0.26600000000000001</v>
      </c>
      <c r="C3447" s="118">
        <v>-0.33100000000000002</v>
      </c>
    </row>
    <row r="3448" spans="1:3" ht="15" x14ac:dyDescent="0.25">
      <c r="A3448" s="117">
        <v>42899</v>
      </c>
      <c r="B3448" s="118">
        <v>-0.27</v>
      </c>
      <c r="C3448" s="118">
        <v>-0.33100000000000002</v>
      </c>
    </row>
    <row r="3449" spans="1:3" ht="15" x14ac:dyDescent="0.25">
      <c r="A3449" s="117">
        <v>42900</v>
      </c>
      <c r="B3449" s="118">
        <v>-0.27100000000000002</v>
      </c>
      <c r="C3449" s="118">
        <v>-0.33100000000000002</v>
      </c>
    </row>
    <row r="3450" spans="1:3" ht="15" x14ac:dyDescent="0.25">
      <c r="A3450" s="117">
        <v>42901</v>
      </c>
      <c r="B3450" s="118">
        <v>-0.27100000000000002</v>
      </c>
      <c r="C3450" s="118">
        <v>-0.32900000000000001</v>
      </c>
    </row>
    <row r="3451" spans="1:3" ht="15" x14ac:dyDescent="0.25">
      <c r="A3451" s="117">
        <v>42902</v>
      </c>
      <c r="B3451" s="118">
        <v>-0.27100000000000002</v>
      </c>
      <c r="C3451" s="118">
        <v>-0.32900000000000001</v>
      </c>
    </row>
    <row r="3452" spans="1:3" ht="15" x14ac:dyDescent="0.25">
      <c r="A3452" s="117">
        <v>42905</v>
      </c>
      <c r="B3452" s="118">
        <v>-0.27100000000000002</v>
      </c>
      <c r="C3452" s="118">
        <v>-0.32900000000000001</v>
      </c>
    </row>
    <row r="3453" spans="1:3" ht="15" x14ac:dyDescent="0.25">
      <c r="A3453" s="117">
        <v>42906</v>
      </c>
      <c r="B3453" s="118">
        <v>-0.27100000000000002</v>
      </c>
      <c r="C3453" s="118">
        <v>-0.32900000000000001</v>
      </c>
    </row>
    <row r="3454" spans="1:3" ht="15" x14ac:dyDescent="0.25">
      <c r="A3454" s="117">
        <v>42907</v>
      </c>
      <c r="B3454" s="118">
        <v>-0.27100000000000002</v>
      </c>
      <c r="C3454" s="118">
        <v>-0.32900000000000001</v>
      </c>
    </row>
    <row r="3455" spans="1:3" ht="15" x14ac:dyDescent="0.25">
      <c r="A3455" s="117">
        <v>42908</v>
      </c>
      <c r="B3455" s="118">
        <v>-0.27200000000000002</v>
      </c>
      <c r="C3455" s="118">
        <v>-0.33</v>
      </c>
    </row>
    <row r="3456" spans="1:3" ht="15" x14ac:dyDescent="0.25">
      <c r="A3456" s="117">
        <v>42909</v>
      </c>
      <c r="B3456" s="118">
        <v>-0.27300000000000002</v>
      </c>
      <c r="C3456" s="118">
        <v>-0.33100000000000002</v>
      </c>
    </row>
    <row r="3457" spans="1:3" ht="15" x14ac:dyDescent="0.25">
      <c r="A3457" s="117">
        <v>42912</v>
      </c>
      <c r="B3457" s="118">
        <v>-0.27300000000000002</v>
      </c>
      <c r="C3457" s="118">
        <v>-0.33100000000000002</v>
      </c>
    </row>
    <row r="3458" spans="1:3" ht="15" x14ac:dyDescent="0.25">
      <c r="A3458" s="117">
        <v>42913</v>
      </c>
      <c r="B3458" s="118">
        <v>-0.27300000000000002</v>
      </c>
      <c r="C3458" s="118">
        <v>-0.33100000000000002</v>
      </c>
    </row>
    <row r="3459" spans="1:3" ht="15" x14ac:dyDescent="0.25">
      <c r="A3459" s="117">
        <v>42914</v>
      </c>
      <c r="B3459" s="118">
        <v>-0.27100000000000002</v>
      </c>
      <c r="C3459" s="118">
        <v>-0.33100000000000002</v>
      </c>
    </row>
    <row r="3460" spans="1:3" ht="15" x14ac:dyDescent="0.25">
      <c r="A3460" s="117">
        <v>42915</v>
      </c>
      <c r="B3460" s="118">
        <v>-0.27</v>
      </c>
      <c r="C3460" s="118">
        <v>-0.33100000000000002</v>
      </c>
    </row>
    <row r="3461" spans="1:3" ht="15" x14ac:dyDescent="0.25">
      <c r="A3461" s="117">
        <v>42916</v>
      </c>
      <c r="B3461" s="118">
        <v>-0.27100000000000002</v>
      </c>
      <c r="C3461" s="118">
        <v>-0.33100000000000002</v>
      </c>
    </row>
    <row r="3462" spans="1:3" ht="15" x14ac:dyDescent="0.25">
      <c r="A3462" s="117">
        <v>42919</v>
      </c>
      <c r="B3462" s="118">
        <v>-0.27100000000000002</v>
      </c>
      <c r="C3462" s="118">
        <v>-0.33100000000000002</v>
      </c>
    </row>
    <row r="3463" spans="1:3" ht="15" x14ac:dyDescent="0.25">
      <c r="A3463" s="117">
        <v>42920</v>
      </c>
      <c r="B3463" s="118">
        <v>-0.27200000000000002</v>
      </c>
      <c r="C3463" s="118">
        <v>-0.32900000000000001</v>
      </c>
    </row>
    <row r="3464" spans="1:3" ht="15" x14ac:dyDescent="0.25">
      <c r="A3464" s="117">
        <v>42921</v>
      </c>
      <c r="B3464" s="118">
        <v>-0.27400000000000002</v>
      </c>
      <c r="C3464" s="118">
        <v>-0.33100000000000002</v>
      </c>
    </row>
    <row r="3465" spans="1:3" ht="15" x14ac:dyDescent="0.25">
      <c r="A3465" s="117">
        <v>42922</v>
      </c>
      <c r="B3465" s="118">
        <v>-0.27300000000000002</v>
      </c>
      <c r="C3465" s="118">
        <v>-0.33</v>
      </c>
    </row>
    <row r="3466" spans="1:3" ht="15" x14ac:dyDescent="0.25">
      <c r="A3466" s="117">
        <v>42923</v>
      </c>
      <c r="B3466" s="118">
        <v>-0.27200000000000002</v>
      </c>
      <c r="C3466" s="118">
        <v>-0.33100000000000002</v>
      </c>
    </row>
    <row r="3467" spans="1:3" ht="15" x14ac:dyDescent="0.25">
      <c r="A3467" s="117">
        <v>42926</v>
      </c>
      <c r="B3467" s="118">
        <v>-0.27300000000000002</v>
      </c>
      <c r="C3467" s="118">
        <v>-0.33100000000000002</v>
      </c>
    </row>
    <row r="3468" spans="1:3" ht="15" x14ac:dyDescent="0.25">
      <c r="A3468" s="117">
        <v>42927</v>
      </c>
      <c r="B3468" s="118">
        <v>-0.27300000000000002</v>
      </c>
      <c r="C3468" s="118">
        <v>-0.33100000000000002</v>
      </c>
    </row>
    <row r="3469" spans="1:3" ht="15" x14ac:dyDescent="0.25">
      <c r="A3469" s="117">
        <v>42928</v>
      </c>
      <c r="B3469" s="118">
        <v>-0.27300000000000002</v>
      </c>
      <c r="C3469" s="118">
        <v>-0.33100000000000002</v>
      </c>
    </row>
    <row r="3470" spans="1:3" ht="15" x14ac:dyDescent="0.25">
      <c r="A3470" s="117">
        <v>42929</v>
      </c>
      <c r="B3470" s="118">
        <v>-0.27300000000000002</v>
      </c>
      <c r="C3470" s="118">
        <v>-0.33100000000000002</v>
      </c>
    </row>
    <row r="3471" spans="1:3" ht="15" x14ac:dyDescent="0.25">
      <c r="A3471" s="117">
        <v>42930</v>
      </c>
      <c r="B3471" s="118">
        <v>-0.27300000000000002</v>
      </c>
      <c r="C3471" s="118">
        <v>-0.33100000000000002</v>
      </c>
    </row>
    <row r="3472" spans="1:3" ht="15" x14ac:dyDescent="0.25">
      <c r="A3472" s="117">
        <v>42933</v>
      </c>
      <c r="B3472" s="118">
        <v>-0.27400000000000002</v>
      </c>
      <c r="C3472" s="118">
        <v>-0.33</v>
      </c>
    </row>
    <row r="3473" spans="1:3" ht="15" x14ac:dyDescent="0.25">
      <c r="A3473" s="117">
        <v>42934</v>
      </c>
      <c r="B3473" s="118">
        <v>-0.27400000000000002</v>
      </c>
      <c r="C3473" s="118">
        <v>-0.33100000000000002</v>
      </c>
    </row>
    <row r="3474" spans="1:3" ht="15" x14ac:dyDescent="0.25">
      <c r="A3474" s="117">
        <v>42935</v>
      </c>
      <c r="B3474" s="118">
        <v>-0.27400000000000002</v>
      </c>
      <c r="C3474" s="118">
        <v>-0.33200000000000002</v>
      </c>
    </row>
    <row r="3475" spans="1:3" ht="15" x14ac:dyDescent="0.25">
      <c r="A3475" s="117">
        <v>42936</v>
      </c>
      <c r="B3475" s="118">
        <v>-0.27400000000000002</v>
      </c>
      <c r="C3475" s="118">
        <v>-0.33200000000000002</v>
      </c>
    </row>
    <row r="3476" spans="1:3" ht="15" x14ac:dyDescent="0.25">
      <c r="A3476" s="117">
        <v>42937</v>
      </c>
      <c r="B3476" s="118">
        <v>-0.27200000000000002</v>
      </c>
      <c r="C3476" s="118">
        <v>-0.33100000000000002</v>
      </c>
    </row>
    <row r="3477" spans="1:3" ht="15" x14ac:dyDescent="0.25">
      <c r="A3477" s="117">
        <v>42940</v>
      </c>
      <c r="B3477" s="118">
        <v>-0.27100000000000002</v>
      </c>
      <c r="C3477" s="118">
        <v>-0.32900000000000001</v>
      </c>
    </row>
    <row r="3478" spans="1:3" ht="15" x14ac:dyDescent="0.25">
      <c r="A3478" s="117">
        <v>42941</v>
      </c>
      <c r="B3478" s="118">
        <v>-0.27200000000000002</v>
      </c>
      <c r="C3478" s="118">
        <v>-0.32900000000000001</v>
      </c>
    </row>
    <row r="3479" spans="1:3" ht="15" x14ac:dyDescent="0.25">
      <c r="A3479" s="117">
        <v>42942</v>
      </c>
      <c r="B3479" s="118">
        <v>-0.27200000000000002</v>
      </c>
      <c r="C3479" s="118">
        <v>-0.33</v>
      </c>
    </row>
    <row r="3480" spans="1:3" ht="15" x14ac:dyDescent="0.25">
      <c r="A3480" s="117">
        <v>42943</v>
      </c>
      <c r="B3480" s="118">
        <v>-0.27200000000000002</v>
      </c>
      <c r="C3480" s="118">
        <v>-0.32900000000000001</v>
      </c>
    </row>
    <row r="3481" spans="1:3" ht="15" x14ac:dyDescent="0.25">
      <c r="A3481" s="117">
        <v>42944</v>
      </c>
      <c r="B3481" s="118">
        <v>-0.27200000000000002</v>
      </c>
      <c r="C3481" s="118">
        <v>-0.32900000000000001</v>
      </c>
    </row>
    <row r="3482" spans="1:3" ht="15" x14ac:dyDescent="0.25">
      <c r="A3482" s="117">
        <v>42947</v>
      </c>
      <c r="B3482" s="118">
        <v>-0.27100000000000002</v>
      </c>
      <c r="C3482" s="118">
        <v>-0.33</v>
      </c>
    </row>
    <row r="3483" spans="1:3" ht="15" x14ac:dyDescent="0.25">
      <c r="A3483" s="117">
        <v>42948</v>
      </c>
      <c r="B3483" s="118">
        <v>-0.27200000000000002</v>
      </c>
      <c r="C3483" s="118">
        <v>-0.33100000000000002</v>
      </c>
    </row>
    <row r="3484" spans="1:3" ht="15" x14ac:dyDescent="0.25">
      <c r="A3484" s="117">
        <v>42949</v>
      </c>
      <c r="B3484" s="118">
        <v>-0.27300000000000002</v>
      </c>
      <c r="C3484" s="118">
        <v>-0.33100000000000002</v>
      </c>
    </row>
    <row r="3485" spans="1:3" ht="15" x14ac:dyDescent="0.25">
      <c r="A3485" s="117">
        <v>42950</v>
      </c>
      <c r="B3485" s="118">
        <v>-0.27200000000000002</v>
      </c>
      <c r="C3485" s="118">
        <v>-0.32900000000000001</v>
      </c>
    </row>
    <row r="3486" spans="1:3" ht="15" x14ac:dyDescent="0.25">
      <c r="A3486" s="117">
        <v>42951</v>
      </c>
      <c r="B3486" s="118">
        <v>-0.27100000000000002</v>
      </c>
      <c r="C3486" s="118">
        <v>-0.32900000000000001</v>
      </c>
    </row>
    <row r="3487" spans="1:3" ht="15" x14ac:dyDescent="0.25">
      <c r="A3487" s="117">
        <v>42954</v>
      </c>
      <c r="B3487" s="118">
        <v>-0.27</v>
      </c>
      <c r="C3487" s="118">
        <v>-0.32800000000000001</v>
      </c>
    </row>
    <row r="3488" spans="1:3" ht="15" x14ac:dyDescent="0.25">
      <c r="A3488" s="117">
        <v>42955</v>
      </c>
      <c r="B3488" s="118">
        <v>-0.26900000000000002</v>
      </c>
      <c r="C3488" s="118">
        <v>-0.32800000000000001</v>
      </c>
    </row>
    <row r="3489" spans="1:3" ht="15" x14ac:dyDescent="0.25">
      <c r="A3489" s="117">
        <v>42956</v>
      </c>
      <c r="B3489" s="118">
        <v>-0.27100000000000002</v>
      </c>
      <c r="C3489" s="118">
        <v>-0.32800000000000001</v>
      </c>
    </row>
    <row r="3490" spans="1:3" ht="15" x14ac:dyDescent="0.25">
      <c r="A3490" s="117">
        <v>42957</v>
      </c>
      <c r="B3490" s="118">
        <v>-0.27100000000000002</v>
      </c>
      <c r="C3490" s="118">
        <v>-0.32900000000000001</v>
      </c>
    </row>
    <row r="3491" spans="1:3" ht="15" x14ac:dyDescent="0.25">
      <c r="A3491" s="117">
        <v>42958</v>
      </c>
      <c r="B3491" s="118">
        <v>-0.27100000000000002</v>
      </c>
      <c r="C3491" s="118">
        <v>-0.32900000000000001</v>
      </c>
    </row>
    <row r="3492" spans="1:3" ht="15" x14ac:dyDescent="0.25">
      <c r="A3492" s="117">
        <v>42961</v>
      </c>
      <c r="B3492" s="118">
        <v>-0.27100000000000002</v>
      </c>
      <c r="C3492" s="118">
        <v>-0.32900000000000001</v>
      </c>
    </row>
    <row r="3493" spans="1:3" ht="15" x14ac:dyDescent="0.25">
      <c r="A3493" s="117">
        <v>42962</v>
      </c>
      <c r="B3493" s="118">
        <v>-0.27100000000000002</v>
      </c>
      <c r="C3493" s="118">
        <v>-0.32900000000000001</v>
      </c>
    </row>
    <row r="3494" spans="1:3" ht="15" x14ac:dyDescent="0.25">
      <c r="A3494" s="117">
        <v>42963</v>
      </c>
      <c r="B3494" s="118">
        <v>-0.27100000000000002</v>
      </c>
      <c r="C3494" s="118">
        <v>-0.32900000000000001</v>
      </c>
    </row>
    <row r="3495" spans="1:3" ht="15" x14ac:dyDescent="0.25">
      <c r="A3495" s="117">
        <v>42964</v>
      </c>
      <c r="B3495" s="118">
        <v>-0.27100000000000002</v>
      </c>
      <c r="C3495" s="118">
        <v>-0.32900000000000001</v>
      </c>
    </row>
    <row r="3496" spans="1:3" ht="15" x14ac:dyDescent="0.25">
      <c r="A3496" s="117">
        <v>42965</v>
      </c>
      <c r="B3496" s="118">
        <v>-0.27100000000000002</v>
      </c>
      <c r="C3496" s="118">
        <v>-0.32900000000000001</v>
      </c>
    </row>
    <row r="3497" spans="1:3" ht="15" x14ac:dyDescent="0.25">
      <c r="A3497" s="117">
        <v>42968</v>
      </c>
      <c r="B3497" s="118">
        <v>-0.27100000000000002</v>
      </c>
      <c r="C3497" s="118">
        <v>-0.32900000000000001</v>
      </c>
    </row>
    <row r="3498" spans="1:3" ht="15" x14ac:dyDescent="0.25">
      <c r="A3498" s="117">
        <v>42969</v>
      </c>
      <c r="B3498" s="118">
        <v>-0.27300000000000002</v>
      </c>
      <c r="C3498" s="118">
        <v>-0.32800000000000001</v>
      </c>
    </row>
    <row r="3499" spans="1:3" ht="15" x14ac:dyDescent="0.25">
      <c r="A3499" s="117">
        <v>42970</v>
      </c>
      <c r="B3499" s="118">
        <v>-0.27300000000000002</v>
      </c>
      <c r="C3499" s="118">
        <v>-0.32900000000000001</v>
      </c>
    </row>
    <row r="3500" spans="1:3" ht="15" x14ac:dyDescent="0.25">
      <c r="A3500" s="117">
        <v>42971</v>
      </c>
      <c r="B3500" s="118">
        <v>-0.27200000000000002</v>
      </c>
      <c r="C3500" s="118">
        <v>-0.32900000000000001</v>
      </c>
    </row>
    <row r="3501" spans="1:3" ht="15" x14ac:dyDescent="0.25">
      <c r="A3501" s="117">
        <v>42972</v>
      </c>
      <c r="B3501" s="118">
        <v>-0.27200000000000002</v>
      </c>
      <c r="C3501" s="118">
        <v>-0.32900000000000001</v>
      </c>
    </row>
    <row r="3502" spans="1:3" ht="15" x14ac:dyDescent="0.25">
      <c r="A3502" s="117">
        <v>42975</v>
      </c>
      <c r="B3502" s="118">
        <v>-0.27300000000000002</v>
      </c>
      <c r="C3502" s="118">
        <v>-0.32900000000000001</v>
      </c>
    </row>
    <row r="3503" spans="1:3" ht="15" x14ac:dyDescent="0.25">
      <c r="A3503" s="117">
        <v>42976</v>
      </c>
      <c r="B3503" s="118">
        <v>-0.27300000000000002</v>
      </c>
      <c r="C3503" s="118">
        <v>-0.33</v>
      </c>
    </row>
    <row r="3504" spans="1:3" ht="15" x14ac:dyDescent="0.25">
      <c r="A3504" s="117">
        <v>42977</v>
      </c>
      <c r="B3504" s="118">
        <v>-0.27300000000000002</v>
      </c>
      <c r="C3504" s="118">
        <v>-0.33</v>
      </c>
    </row>
    <row r="3505" spans="1:3" ht="15" x14ac:dyDescent="0.25">
      <c r="A3505" s="117">
        <v>42978</v>
      </c>
      <c r="B3505" s="118">
        <v>-0.27300000000000002</v>
      </c>
      <c r="C3505" s="118">
        <v>-0.32900000000000001</v>
      </c>
    </row>
    <row r="3506" spans="1:3" ht="15" x14ac:dyDescent="0.25">
      <c r="A3506" s="117">
        <v>42979</v>
      </c>
      <c r="B3506" s="118">
        <v>-0.27300000000000002</v>
      </c>
      <c r="C3506" s="118">
        <v>-0.32900000000000001</v>
      </c>
    </row>
    <row r="3507" spans="1:3" ht="15" x14ac:dyDescent="0.25">
      <c r="A3507" s="117">
        <v>42982</v>
      </c>
      <c r="B3507" s="118">
        <v>-0.27400000000000002</v>
      </c>
      <c r="C3507" s="118">
        <v>-0.32900000000000001</v>
      </c>
    </row>
    <row r="3508" spans="1:3" ht="15" x14ac:dyDescent="0.25">
      <c r="A3508" s="117">
        <v>42983</v>
      </c>
      <c r="B3508" s="118">
        <v>-0.27400000000000002</v>
      </c>
      <c r="C3508" s="118">
        <v>-0.32900000000000001</v>
      </c>
    </row>
    <row r="3509" spans="1:3" ht="15" x14ac:dyDescent="0.25">
      <c r="A3509" s="117">
        <v>42984</v>
      </c>
      <c r="B3509" s="118">
        <v>-0.27400000000000002</v>
      </c>
      <c r="C3509" s="118">
        <v>-0.32900000000000001</v>
      </c>
    </row>
    <row r="3510" spans="1:3" ht="15" x14ac:dyDescent="0.25">
      <c r="A3510" s="117">
        <v>42985</v>
      </c>
      <c r="B3510" s="118">
        <v>-0.27300000000000002</v>
      </c>
      <c r="C3510" s="118">
        <v>-0.33</v>
      </c>
    </row>
    <row r="3511" spans="1:3" ht="15" x14ac:dyDescent="0.25">
      <c r="A3511" s="117">
        <v>42986</v>
      </c>
      <c r="B3511" s="118">
        <v>-0.27500000000000002</v>
      </c>
      <c r="C3511" s="118">
        <v>-0.33100000000000002</v>
      </c>
    </row>
    <row r="3512" spans="1:3" ht="15" x14ac:dyDescent="0.25">
      <c r="A3512" s="117">
        <v>42989</v>
      </c>
      <c r="B3512" s="118">
        <v>-0.27400000000000002</v>
      </c>
      <c r="C3512" s="118">
        <v>-0.33100000000000002</v>
      </c>
    </row>
    <row r="3513" spans="1:3" ht="15" x14ac:dyDescent="0.25">
      <c r="A3513" s="117">
        <v>42990</v>
      </c>
      <c r="B3513" s="118">
        <v>-0.27200000000000002</v>
      </c>
      <c r="C3513" s="118">
        <v>-0.33</v>
      </c>
    </row>
    <row r="3514" spans="1:3" ht="15" x14ac:dyDescent="0.25">
      <c r="A3514" s="117">
        <v>42991</v>
      </c>
      <c r="B3514" s="118">
        <v>-0.27200000000000002</v>
      </c>
      <c r="C3514" s="118">
        <v>-0.32900000000000001</v>
      </c>
    </row>
    <row r="3515" spans="1:3" ht="15" x14ac:dyDescent="0.25">
      <c r="A3515" s="117">
        <v>42992</v>
      </c>
      <c r="B3515" s="118">
        <v>-0.27200000000000002</v>
      </c>
      <c r="C3515" s="118">
        <v>-0.32900000000000001</v>
      </c>
    </row>
    <row r="3516" spans="1:3" ht="15" x14ac:dyDescent="0.25">
      <c r="A3516" s="117">
        <v>42993</v>
      </c>
      <c r="B3516" s="118">
        <v>-0.27100000000000002</v>
      </c>
      <c r="C3516" s="118">
        <v>-0.32900000000000001</v>
      </c>
    </row>
    <row r="3517" spans="1:3" ht="15" x14ac:dyDescent="0.25">
      <c r="A3517" s="117">
        <v>42996</v>
      </c>
      <c r="B3517" s="118">
        <v>-0.27100000000000002</v>
      </c>
      <c r="C3517" s="118">
        <v>-0.32900000000000001</v>
      </c>
    </row>
    <row r="3518" spans="1:3" ht="15" x14ac:dyDescent="0.25">
      <c r="A3518" s="117">
        <v>42997</v>
      </c>
      <c r="B3518" s="118">
        <v>-0.27200000000000002</v>
      </c>
      <c r="C3518" s="118">
        <v>-0.33</v>
      </c>
    </row>
    <row r="3519" spans="1:3" ht="15" x14ac:dyDescent="0.25">
      <c r="A3519" s="117">
        <v>42998</v>
      </c>
      <c r="B3519" s="118">
        <v>-0.27100000000000002</v>
      </c>
      <c r="C3519" s="118">
        <v>-0.32900000000000001</v>
      </c>
    </row>
    <row r="3520" spans="1:3" ht="15" x14ac:dyDescent="0.25">
      <c r="A3520" s="117">
        <v>42999</v>
      </c>
      <c r="B3520" s="118">
        <v>-0.27200000000000002</v>
      </c>
      <c r="C3520" s="118">
        <v>-0.33</v>
      </c>
    </row>
    <row r="3521" spans="1:3" ht="15" x14ac:dyDescent="0.25">
      <c r="A3521" s="117">
        <v>43000</v>
      </c>
      <c r="B3521" s="118">
        <v>-0.27100000000000002</v>
      </c>
      <c r="C3521" s="118">
        <v>-0.32900000000000001</v>
      </c>
    </row>
    <row r="3522" spans="1:3" ht="15" x14ac:dyDescent="0.25">
      <c r="A3522" s="117">
        <v>43003</v>
      </c>
      <c r="B3522" s="118">
        <v>-0.27200000000000002</v>
      </c>
      <c r="C3522" s="118">
        <v>-0.32900000000000001</v>
      </c>
    </row>
    <row r="3523" spans="1:3" ht="15" x14ac:dyDescent="0.25">
      <c r="A3523" s="117">
        <v>43004</v>
      </c>
      <c r="B3523" s="118">
        <v>-0.27300000000000002</v>
      </c>
      <c r="C3523" s="118">
        <v>-0.32900000000000001</v>
      </c>
    </row>
    <row r="3524" spans="1:3" ht="15" x14ac:dyDescent="0.25">
      <c r="A3524" s="117">
        <v>43005</v>
      </c>
      <c r="B3524" s="118">
        <v>-0.27300000000000002</v>
      </c>
      <c r="C3524" s="118">
        <v>-0.32900000000000001</v>
      </c>
    </row>
    <row r="3525" spans="1:3" ht="15" x14ac:dyDescent="0.25">
      <c r="A3525" s="117">
        <v>43006</v>
      </c>
      <c r="B3525" s="118">
        <v>-0.27300000000000002</v>
      </c>
      <c r="C3525" s="118">
        <v>-0.32900000000000001</v>
      </c>
    </row>
    <row r="3526" spans="1:3" ht="15" x14ac:dyDescent="0.25">
      <c r="A3526" s="117">
        <v>43007</v>
      </c>
      <c r="B3526" s="118">
        <v>-0.27300000000000002</v>
      </c>
      <c r="C3526" s="118">
        <v>-0.32900000000000001</v>
      </c>
    </row>
    <row r="3527" spans="1:3" ht="15" x14ac:dyDescent="0.25">
      <c r="A3527" s="117">
        <v>43010</v>
      </c>
      <c r="B3527" s="118">
        <v>-0.27200000000000002</v>
      </c>
      <c r="C3527" s="118">
        <v>-0.32900000000000001</v>
      </c>
    </row>
    <row r="3528" spans="1:3" ht="15" x14ac:dyDescent="0.25">
      <c r="A3528" s="117">
        <v>43011</v>
      </c>
      <c r="B3528" s="118">
        <v>-0.27300000000000002</v>
      </c>
      <c r="C3528" s="118">
        <v>-0.33</v>
      </c>
    </row>
    <row r="3529" spans="1:3" ht="15" x14ac:dyDescent="0.25">
      <c r="A3529" s="117">
        <v>43012</v>
      </c>
      <c r="B3529" s="118">
        <v>-0.27300000000000002</v>
      </c>
      <c r="C3529" s="118">
        <v>-0.32900000000000001</v>
      </c>
    </row>
    <row r="3530" spans="1:3" ht="15" x14ac:dyDescent="0.25">
      <c r="A3530" s="117">
        <v>43013</v>
      </c>
      <c r="B3530" s="118">
        <v>-0.27200000000000002</v>
      </c>
      <c r="C3530" s="118">
        <v>-0.32900000000000001</v>
      </c>
    </row>
    <row r="3531" spans="1:3" ht="15" x14ac:dyDescent="0.25">
      <c r="A3531" s="117">
        <v>43014</v>
      </c>
      <c r="B3531" s="118">
        <v>-0.27300000000000002</v>
      </c>
      <c r="C3531" s="118">
        <v>-0.32900000000000001</v>
      </c>
    </row>
    <row r="3532" spans="1:3" ht="15" x14ac:dyDescent="0.25">
      <c r="A3532" s="117">
        <v>43017</v>
      </c>
      <c r="B3532" s="118">
        <v>-0.27400000000000002</v>
      </c>
      <c r="C3532" s="118">
        <v>-0.32900000000000001</v>
      </c>
    </row>
    <row r="3533" spans="1:3" ht="15" x14ac:dyDescent="0.25">
      <c r="A3533" s="117">
        <v>43018</v>
      </c>
      <c r="B3533" s="118">
        <v>-0.27400000000000002</v>
      </c>
      <c r="C3533" s="118">
        <v>-0.32900000000000001</v>
      </c>
    </row>
    <row r="3534" spans="1:3" ht="15" x14ac:dyDescent="0.25">
      <c r="A3534" s="117">
        <v>43019</v>
      </c>
      <c r="B3534" s="118">
        <v>-0.27400000000000002</v>
      </c>
      <c r="C3534" s="118">
        <v>-0.32900000000000001</v>
      </c>
    </row>
    <row r="3535" spans="1:3" ht="15" x14ac:dyDescent="0.25">
      <c r="A3535" s="117">
        <v>43020</v>
      </c>
      <c r="B3535" s="118">
        <v>-0.27400000000000002</v>
      </c>
      <c r="C3535" s="118">
        <v>-0.32900000000000001</v>
      </c>
    </row>
    <row r="3536" spans="1:3" ht="15" x14ac:dyDescent="0.25">
      <c r="A3536" s="117">
        <v>43021</v>
      </c>
      <c r="B3536" s="118">
        <v>-0.27400000000000002</v>
      </c>
      <c r="C3536" s="118">
        <v>-0.32900000000000001</v>
      </c>
    </row>
    <row r="3537" spans="1:3" ht="15" x14ac:dyDescent="0.25">
      <c r="A3537" s="117">
        <v>43024</v>
      </c>
      <c r="B3537" s="118">
        <v>-0.27400000000000002</v>
      </c>
      <c r="C3537" s="118">
        <v>-0.32900000000000001</v>
      </c>
    </row>
    <row r="3538" spans="1:3" ht="15" x14ac:dyDescent="0.25">
      <c r="A3538" s="117">
        <v>43025</v>
      </c>
      <c r="B3538" s="118">
        <v>-0.27400000000000002</v>
      </c>
      <c r="C3538" s="118">
        <v>-0.32900000000000001</v>
      </c>
    </row>
    <row r="3539" spans="1:3" ht="15" x14ac:dyDescent="0.25">
      <c r="A3539" s="117">
        <v>43026</v>
      </c>
      <c r="B3539" s="118">
        <v>-0.27400000000000002</v>
      </c>
      <c r="C3539" s="118">
        <v>-0.32900000000000001</v>
      </c>
    </row>
    <row r="3540" spans="1:3" ht="15" x14ac:dyDescent="0.25">
      <c r="A3540" s="117">
        <v>43027</v>
      </c>
      <c r="B3540" s="118">
        <v>-0.27400000000000002</v>
      </c>
      <c r="C3540" s="118">
        <v>-0.32900000000000001</v>
      </c>
    </row>
    <row r="3541" spans="1:3" ht="15" x14ac:dyDescent="0.25">
      <c r="A3541" s="117">
        <v>43028</v>
      </c>
      <c r="B3541" s="118">
        <v>-0.27400000000000002</v>
      </c>
      <c r="C3541" s="118">
        <v>-0.32900000000000001</v>
      </c>
    </row>
    <row r="3542" spans="1:3" ht="15" x14ac:dyDescent="0.25">
      <c r="A3542" s="117">
        <v>43031</v>
      </c>
      <c r="B3542" s="118">
        <v>-0.27400000000000002</v>
      </c>
      <c r="C3542" s="118">
        <v>-0.32900000000000001</v>
      </c>
    </row>
    <row r="3543" spans="1:3" ht="15" x14ac:dyDescent="0.25">
      <c r="A3543" s="117">
        <v>43032</v>
      </c>
      <c r="B3543" s="118">
        <v>-0.27400000000000002</v>
      </c>
      <c r="C3543" s="118">
        <v>-0.33</v>
      </c>
    </row>
    <row r="3544" spans="1:3" ht="15" x14ac:dyDescent="0.25">
      <c r="A3544" s="117">
        <v>43033</v>
      </c>
      <c r="B3544" s="118">
        <v>-0.27400000000000002</v>
      </c>
      <c r="C3544" s="118">
        <v>-0.33100000000000002</v>
      </c>
    </row>
    <row r="3545" spans="1:3" ht="15" x14ac:dyDescent="0.25">
      <c r="A3545" s="117">
        <v>43034</v>
      </c>
      <c r="B3545" s="118">
        <v>-0.27400000000000002</v>
      </c>
      <c r="C3545" s="118">
        <v>-0.33100000000000002</v>
      </c>
    </row>
    <row r="3546" spans="1:3" ht="15" x14ac:dyDescent="0.25">
      <c r="A3546" s="117">
        <v>43035</v>
      </c>
      <c r="B3546" s="118">
        <v>-0.27500000000000002</v>
      </c>
      <c r="C3546" s="118">
        <v>-0.33100000000000002</v>
      </c>
    </row>
    <row r="3547" spans="1:3" ht="15" x14ac:dyDescent="0.25">
      <c r="A3547" s="117">
        <v>43038</v>
      </c>
      <c r="B3547" s="118">
        <v>-0.27600000000000002</v>
      </c>
      <c r="C3547" s="118">
        <v>-0.33100000000000002</v>
      </c>
    </row>
    <row r="3548" spans="1:3" ht="15" x14ac:dyDescent="0.25">
      <c r="A3548" s="117">
        <v>43039</v>
      </c>
      <c r="B3548" s="118">
        <v>-0.27600000000000002</v>
      </c>
      <c r="C3548" s="118">
        <v>-0.33100000000000002</v>
      </c>
    </row>
    <row r="3549" spans="1:3" ht="15" x14ac:dyDescent="0.25">
      <c r="A3549" s="117">
        <v>43040</v>
      </c>
      <c r="B3549" s="118">
        <v>-0.27600000000000002</v>
      </c>
      <c r="C3549" s="118">
        <v>-0.32900000000000001</v>
      </c>
    </row>
    <row r="3550" spans="1:3" ht="15" x14ac:dyDescent="0.25">
      <c r="A3550" s="117">
        <v>43041</v>
      </c>
      <c r="B3550" s="118">
        <v>-0.27600000000000002</v>
      </c>
      <c r="C3550" s="118">
        <v>-0.32900000000000001</v>
      </c>
    </row>
    <row r="3551" spans="1:3" ht="15" x14ac:dyDescent="0.25">
      <c r="A3551" s="117">
        <v>43042</v>
      </c>
      <c r="B3551" s="118">
        <v>-0.27600000000000002</v>
      </c>
      <c r="C3551" s="118">
        <v>-0.32900000000000001</v>
      </c>
    </row>
    <row r="3552" spans="1:3" ht="15" x14ac:dyDescent="0.25">
      <c r="A3552" s="117">
        <v>43045</v>
      </c>
      <c r="B3552" s="118">
        <v>-0.27600000000000002</v>
      </c>
      <c r="C3552" s="118">
        <v>-0.32900000000000001</v>
      </c>
    </row>
    <row r="3553" spans="1:3" ht="15" x14ac:dyDescent="0.25">
      <c r="A3553" s="117">
        <v>43046</v>
      </c>
      <c r="B3553" s="118">
        <v>-0.27500000000000002</v>
      </c>
      <c r="C3553" s="118">
        <v>-0.32900000000000001</v>
      </c>
    </row>
    <row r="3554" spans="1:3" ht="15" x14ac:dyDescent="0.25">
      <c r="A3554" s="117">
        <v>43047</v>
      </c>
      <c r="B3554" s="118">
        <v>-0.27600000000000002</v>
      </c>
      <c r="C3554" s="118">
        <v>-0.32900000000000001</v>
      </c>
    </row>
    <row r="3555" spans="1:3" ht="15" x14ac:dyDescent="0.25">
      <c r="A3555" s="117">
        <v>43048</v>
      </c>
      <c r="B3555" s="118">
        <v>-0.27600000000000002</v>
      </c>
      <c r="C3555" s="118">
        <v>-0.32900000000000001</v>
      </c>
    </row>
    <row r="3556" spans="1:3" ht="15" x14ac:dyDescent="0.25">
      <c r="A3556" s="117">
        <v>43049</v>
      </c>
      <c r="B3556" s="118">
        <v>-0.27500000000000002</v>
      </c>
      <c r="C3556" s="118">
        <v>-0.32900000000000001</v>
      </c>
    </row>
    <row r="3557" spans="1:3" ht="15" x14ac:dyDescent="0.25">
      <c r="A3557" s="117">
        <v>43052</v>
      </c>
      <c r="B3557" s="118">
        <v>-0.27500000000000002</v>
      </c>
      <c r="C3557" s="118">
        <v>-0.32900000000000001</v>
      </c>
    </row>
    <row r="3558" spans="1:3" ht="15" x14ac:dyDescent="0.25">
      <c r="A3558" s="117">
        <v>43053</v>
      </c>
      <c r="B3558" s="118">
        <v>-0.27500000000000002</v>
      </c>
      <c r="C3558" s="118">
        <v>-0.32900000000000001</v>
      </c>
    </row>
    <row r="3559" spans="1:3" ht="15" x14ac:dyDescent="0.25">
      <c r="A3559" s="117">
        <v>43054</v>
      </c>
      <c r="B3559" s="118">
        <v>-0.27500000000000002</v>
      </c>
      <c r="C3559" s="118">
        <v>-0.32900000000000001</v>
      </c>
    </row>
    <row r="3560" spans="1:3" ht="15" x14ac:dyDescent="0.25">
      <c r="A3560" s="117">
        <v>43055</v>
      </c>
      <c r="B3560" s="118">
        <v>-0.27500000000000002</v>
      </c>
      <c r="C3560" s="118">
        <v>-0.32900000000000001</v>
      </c>
    </row>
    <row r="3561" spans="1:3" ht="15" x14ac:dyDescent="0.25">
      <c r="A3561" s="117">
        <v>43056</v>
      </c>
      <c r="B3561" s="118">
        <v>-0.27400000000000002</v>
      </c>
      <c r="C3561" s="118">
        <v>-0.32900000000000001</v>
      </c>
    </row>
    <row r="3562" spans="1:3" ht="15" x14ac:dyDescent="0.25">
      <c r="A3562" s="117">
        <v>43059</v>
      </c>
      <c r="B3562" s="118">
        <v>-0.27400000000000002</v>
      </c>
      <c r="C3562" s="118">
        <v>-0.32900000000000001</v>
      </c>
    </row>
    <row r="3563" spans="1:3" ht="15" x14ac:dyDescent="0.25">
      <c r="A3563" s="117">
        <v>43060</v>
      </c>
      <c r="B3563" s="118">
        <v>-0.27300000000000002</v>
      </c>
      <c r="C3563" s="118">
        <v>-0.32900000000000001</v>
      </c>
    </row>
    <row r="3564" spans="1:3" ht="15" x14ac:dyDescent="0.25">
      <c r="A3564" s="117">
        <v>43061</v>
      </c>
      <c r="B3564" s="118">
        <v>-0.27200000000000002</v>
      </c>
      <c r="C3564" s="118">
        <v>-0.32900000000000001</v>
      </c>
    </row>
    <row r="3565" spans="1:3" ht="15" x14ac:dyDescent="0.25">
      <c r="A3565" s="117">
        <v>43062</v>
      </c>
      <c r="B3565" s="118">
        <v>-0.27100000000000002</v>
      </c>
      <c r="C3565" s="118">
        <v>-0.32900000000000001</v>
      </c>
    </row>
    <row r="3566" spans="1:3" ht="15" x14ac:dyDescent="0.25">
      <c r="A3566" s="117">
        <v>43063</v>
      </c>
      <c r="B3566" s="118">
        <v>-0.27200000000000002</v>
      </c>
      <c r="C3566" s="118">
        <v>-0.32900000000000001</v>
      </c>
    </row>
    <row r="3567" spans="1:3" ht="15" x14ac:dyDescent="0.25">
      <c r="A3567" s="117">
        <v>43066</v>
      </c>
      <c r="B3567" s="118">
        <v>-0.27200000000000002</v>
      </c>
      <c r="C3567" s="118">
        <v>-0.32900000000000001</v>
      </c>
    </row>
    <row r="3568" spans="1:3" ht="15" x14ac:dyDescent="0.25">
      <c r="A3568" s="117">
        <v>43067</v>
      </c>
      <c r="B3568" s="118">
        <v>-0.27400000000000002</v>
      </c>
      <c r="C3568" s="118">
        <v>-0.32900000000000001</v>
      </c>
    </row>
    <row r="3569" spans="1:3" ht="15" x14ac:dyDescent="0.25">
      <c r="A3569" s="117">
        <v>43068</v>
      </c>
      <c r="B3569" s="118">
        <v>-0.27400000000000002</v>
      </c>
      <c r="C3569" s="118">
        <v>-0.32900000000000001</v>
      </c>
    </row>
    <row r="3570" spans="1:3" ht="15" x14ac:dyDescent="0.25">
      <c r="A3570" s="117">
        <v>43069</v>
      </c>
      <c r="B3570" s="118">
        <v>-0.27200000000000002</v>
      </c>
      <c r="C3570" s="118">
        <v>-0.32900000000000001</v>
      </c>
    </row>
    <row r="3571" spans="1:3" ht="15" x14ac:dyDescent="0.25">
      <c r="A3571" s="117">
        <v>43070</v>
      </c>
      <c r="B3571" s="118">
        <v>-0.27100000000000002</v>
      </c>
      <c r="C3571" s="118">
        <v>-0.32600000000000001</v>
      </c>
    </row>
    <row r="3572" spans="1:3" ht="15" x14ac:dyDescent="0.25">
      <c r="A3572" s="117">
        <v>43073</v>
      </c>
      <c r="B3572" s="118">
        <v>-0.27200000000000002</v>
      </c>
      <c r="C3572" s="118">
        <v>-0.32600000000000001</v>
      </c>
    </row>
    <row r="3573" spans="1:3" ht="15" x14ac:dyDescent="0.25">
      <c r="A3573" s="117">
        <v>43074</v>
      </c>
      <c r="B3573" s="118">
        <v>-0.27100000000000002</v>
      </c>
      <c r="C3573" s="118">
        <v>-0.32600000000000001</v>
      </c>
    </row>
    <row r="3574" spans="1:3" ht="15" x14ac:dyDescent="0.25">
      <c r="A3574" s="117">
        <v>43075</v>
      </c>
      <c r="B3574" s="118">
        <v>-0.27100000000000002</v>
      </c>
      <c r="C3574" s="118">
        <v>-0.32600000000000001</v>
      </c>
    </row>
    <row r="3575" spans="1:3" ht="15" x14ac:dyDescent="0.25">
      <c r="A3575" s="117">
        <v>43076</v>
      </c>
      <c r="B3575" s="118">
        <v>-0.27100000000000002</v>
      </c>
      <c r="C3575" s="118">
        <v>-0.32500000000000001</v>
      </c>
    </row>
    <row r="3576" spans="1:3" ht="15" x14ac:dyDescent="0.25">
      <c r="A3576" s="117">
        <v>43077</v>
      </c>
      <c r="B3576" s="118">
        <v>-0.27100000000000002</v>
      </c>
      <c r="C3576" s="118">
        <v>-0.32600000000000001</v>
      </c>
    </row>
    <row r="3577" spans="1:3" ht="15" x14ac:dyDescent="0.25">
      <c r="A3577" s="117">
        <v>43080</v>
      </c>
      <c r="B3577" s="118">
        <v>-0.27100000000000002</v>
      </c>
      <c r="C3577" s="118">
        <v>-0.32700000000000001</v>
      </c>
    </row>
    <row r="3578" spans="1:3" ht="15" x14ac:dyDescent="0.25">
      <c r="A3578" s="117">
        <v>43081</v>
      </c>
      <c r="B3578" s="118">
        <v>-0.27100000000000002</v>
      </c>
      <c r="C3578" s="118">
        <v>-0.32700000000000001</v>
      </c>
    </row>
    <row r="3579" spans="1:3" ht="15" x14ac:dyDescent="0.25">
      <c r="A3579" s="117">
        <v>43082</v>
      </c>
      <c r="B3579" s="118">
        <v>-0.27300000000000002</v>
      </c>
      <c r="C3579" s="118">
        <v>-0.32900000000000001</v>
      </c>
    </row>
    <row r="3580" spans="1:3" ht="15" x14ac:dyDescent="0.25">
      <c r="A3580" s="117">
        <v>43083</v>
      </c>
      <c r="B3580" s="118">
        <v>-0.27100000000000002</v>
      </c>
      <c r="C3580" s="118">
        <v>-0.33100000000000002</v>
      </c>
    </row>
    <row r="3581" spans="1:3" ht="15" x14ac:dyDescent="0.25">
      <c r="A3581" s="117">
        <v>43084</v>
      </c>
      <c r="B3581" s="118">
        <v>-0.27200000000000002</v>
      </c>
      <c r="C3581" s="118">
        <v>-0.32900000000000001</v>
      </c>
    </row>
    <row r="3582" spans="1:3" ht="15" x14ac:dyDescent="0.25">
      <c r="A3582" s="117">
        <v>43087</v>
      </c>
      <c r="B3582" s="118">
        <v>-0.27100000000000002</v>
      </c>
      <c r="C3582" s="118">
        <v>-0.32900000000000001</v>
      </c>
    </row>
    <row r="3583" spans="1:3" ht="15" x14ac:dyDescent="0.25">
      <c r="A3583" s="117">
        <v>43088</v>
      </c>
      <c r="B3583" s="118">
        <v>-0.27400000000000002</v>
      </c>
      <c r="C3583" s="118">
        <v>-0.32900000000000001</v>
      </c>
    </row>
    <row r="3584" spans="1:3" ht="15" x14ac:dyDescent="0.25">
      <c r="A3584" s="117">
        <v>43089</v>
      </c>
      <c r="B3584" s="118">
        <v>-0.27100000000000002</v>
      </c>
      <c r="C3584" s="118">
        <v>-0.32900000000000001</v>
      </c>
    </row>
    <row r="3585" spans="1:3" ht="15" x14ac:dyDescent="0.25">
      <c r="A3585" s="117">
        <v>43090</v>
      </c>
      <c r="B3585" s="118">
        <v>-0.27100000000000002</v>
      </c>
      <c r="C3585" s="118">
        <v>-0.32900000000000001</v>
      </c>
    </row>
    <row r="3586" spans="1:3" ht="15" x14ac:dyDescent="0.25">
      <c r="A3586" s="117">
        <v>43091</v>
      </c>
      <c r="B3586" s="118">
        <v>-0.27100000000000002</v>
      </c>
      <c r="C3586" s="118">
        <v>-0.32900000000000001</v>
      </c>
    </row>
    <row r="3587" spans="1:3" ht="15" x14ac:dyDescent="0.25">
      <c r="A3587" s="117">
        <v>43096</v>
      </c>
      <c r="B3587" s="118">
        <v>-0.27100000000000002</v>
      </c>
      <c r="C3587" s="118">
        <v>-0.32900000000000001</v>
      </c>
    </row>
    <row r="3588" spans="1:3" ht="15" x14ac:dyDescent="0.25">
      <c r="A3588" s="117">
        <v>43097</v>
      </c>
      <c r="B3588" s="118">
        <v>-0.27100000000000002</v>
      </c>
      <c r="C3588" s="118">
        <v>-0.32900000000000001</v>
      </c>
    </row>
    <row r="3589" spans="1:3" ht="15" x14ac:dyDescent="0.25">
      <c r="A3589" s="117">
        <v>43098</v>
      </c>
      <c r="B3589" s="118">
        <v>-0.27100000000000002</v>
      </c>
      <c r="C3589" s="118">
        <v>-0.32900000000000001</v>
      </c>
    </row>
    <row r="3590" spans="1:3" ht="15" x14ac:dyDescent="0.25">
      <c r="A3590" s="117">
        <v>43102</v>
      </c>
      <c r="B3590" s="118">
        <v>-0.27100000000000002</v>
      </c>
      <c r="C3590" s="118">
        <v>-0.32900000000000001</v>
      </c>
    </row>
    <row r="3591" spans="1:3" ht="15" x14ac:dyDescent="0.25">
      <c r="A3591" s="117">
        <v>43103</v>
      </c>
      <c r="B3591" s="118">
        <v>-0.27100000000000002</v>
      </c>
      <c r="C3591" s="118">
        <v>-0.32900000000000001</v>
      </c>
    </row>
    <row r="3592" spans="1:3" ht="15" x14ac:dyDescent="0.25">
      <c r="A3592" s="117">
        <v>43104</v>
      </c>
      <c r="B3592" s="118">
        <v>-0.27100000000000002</v>
      </c>
      <c r="C3592" s="118">
        <v>-0.32900000000000001</v>
      </c>
    </row>
    <row r="3593" spans="1:3" ht="15" x14ac:dyDescent="0.25">
      <c r="A3593" s="117">
        <v>43105</v>
      </c>
      <c r="B3593" s="118">
        <v>-0.27100000000000002</v>
      </c>
      <c r="C3593" s="118">
        <v>-0.32900000000000001</v>
      </c>
    </row>
    <row r="3594" spans="1:3" ht="15" x14ac:dyDescent="0.25">
      <c r="A3594" s="117">
        <v>43108</v>
      </c>
      <c r="B3594" s="118">
        <v>-0.27100000000000002</v>
      </c>
      <c r="C3594" s="118">
        <v>-0.32900000000000001</v>
      </c>
    </row>
    <row r="3595" spans="1:3" ht="15" x14ac:dyDescent="0.25">
      <c r="A3595" s="117">
        <v>43109</v>
      </c>
      <c r="B3595" s="118">
        <v>-0.27100000000000002</v>
      </c>
      <c r="C3595" s="118">
        <v>-0.32900000000000001</v>
      </c>
    </row>
    <row r="3596" spans="1:3" ht="15" x14ac:dyDescent="0.25">
      <c r="A3596" s="117">
        <v>43110</v>
      </c>
      <c r="B3596" s="118">
        <v>-0.27100000000000002</v>
      </c>
      <c r="C3596" s="118">
        <v>-0.32900000000000001</v>
      </c>
    </row>
    <row r="3597" spans="1:3" ht="15" x14ac:dyDescent="0.25">
      <c r="A3597" s="117">
        <v>43111</v>
      </c>
      <c r="B3597" s="118">
        <v>-0.27100000000000002</v>
      </c>
      <c r="C3597" s="118">
        <v>-0.32900000000000001</v>
      </c>
    </row>
    <row r="3598" spans="1:3" ht="15" x14ac:dyDescent="0.25">
      <c r="A3598" s="117">
        <v>43112</v>
      </c>
      <c r="B3598" s="118">
        <v>-0.27100000000000002</v>
      </c>
      <c r="C3598" s="118">
        <v>-0.32900000000000001</v>
      </c>
    </row>
    <row r="3599" spans="1:3" ht="15" x14ac:dyDescent="0.25">
      <c r="A3599" s="117">
        <v>43115</v>
      </c>
      <c r="B3599" s="118">
        <v>-0.27400000000000002</v>
      </c>
      <c r="C3599" s="118">
        <v>-0.32900000000000001</v>
      </c>
    </row>
    <row r="3600" spans="1:3" ht="15" x14ac:dyDescent="0.25">
      <c r="A3600" s="117">
        <v>43116</v>
      </c>
      <c r="B3600" s="118">
        <v>-0.27200000000000002</v>
      </c>
      <c r="C3600" s="118">
        <v>-0.32900000000000001</v>
      </c>
    </row>
    <row r="3601" spans="1:3" ht="15" x14ac:dyDescent="0.25">
      <c r="A3601" s="117">
        <v>43117</v>
      </c>
      <c r="B3601" s="118">
        <v>-0.27400000000000002</v>
      </c>
      <c r="C3601" s="118">
        <v>-0.32800000000000001</v>
      </c>
    </row>
    <row r="3602" spans="1:3" ht="15" x14ac:dyDescent="0.25">
      <c r="A3602" s="117">
        <v>43118</v>
      </c>
      <c r="B3602" s="118">
        <v>-0.27500000000000002</v>
      </c>
      <c r="C3602" s="118">
        <v>-0.32800000000000001</v>
      </c>
    </row>
    <row r="3603" spans="1:3" ht="15" x14ac:dyDescent="0.25">
      <c r="A3603" s="117">
        <v>43119</v>
      </c>
      <c r="B3603" s="118">
        <v>-0.27600000000000002</v>
      </c>
      <c r="C3603" s="118">
        <v>-0.32800000000000001</v>
      </c>
    </row>
    <row r="3604" spans="1:3" ht="15" x14ac:dyDescent="0.25">
      <c r="A3604" s="117">
        <v>43122</v>
      </c>
      <c r="B3604" s="118">
        <v>-0.27700000000000002</v>
      </c>
      <c r="C3604" s="118">
        <v>-0.32800000000000001</v>
      </c>
    </row>
    <row r="3605" spans="1:3" ht="15" x14ac:dyDescent="0.25">
      <c r="A3605" s="117">
        <v>43123</v>
      </c>
      <c r="B3605" s="118">
        <v>-0.27600000000000002</v>
      </c>
      <c r="C3605" s="118">
        <v>-0.32800000000000001</v>
      </c>
    </row>
    <row r="3606" spans="1:3" ht="15" x14ac:dyDescent="0.25">
      <c r="A3606" s="117">
        <v>43124</v>
      </c>
      <c r="B3606" s="118">
        <v>-0.27800000000000002</v>
      </c>
      <c r="C3606" s="118">
        <v>-0.32800000000000001</v>
      </c>
    </row>
    <row r="3607" spans="1:3" ht="15" x14ac:dyDescent="0.25">
      <c r="A3607" s="117">
        <v>43125</v>
      </c>
      <c r="B3607" s="118">
        <v>-0.27800000000000002</v>
      </c>
      <c r="C3607" s="118">
        <v>-0.32700000000000001</v>
      </c>
    </row>
    <row r="3608" spans="1:3" ht="15" x14ac:dyDescent="0.25">
      <c r="A3608" s="117">
        <v>43126</v>
      </c>
      <c r="B3608" s="118">
        <v>-0.27800000000000002</v>
      </c>
      <c r="C3608" s="118">
        <v>-0.32800000000000001</v>
      </c>
    </row>
    <row r="3609" spans="1:3" ht="15" x14ac:dyDescent="0.25">
      <c r="A3609" s="117">
        <v>43129</v>
      </c>
      <c r="B3609" s="118">
        <v>-0.27800000000000002</v>
      </c>
      <c r="C3609" s="118">
        <v>-0.32800000000000001</v>
      </c>
    </row>
    <row r="3610" spans="1:3" ht="15" x14ac:dyDescent="0.25">
      <c r="A3610" s="117">
        <v>43130</v>
      </c>
      <c r="B3610" s="118">
        <v>-0.27800000000000002</v>
      </c>
      <c r="C3610" s="118">
        <v>-0.32800000000000001</v>
      </c>
    </row>
    <row r="3611" spans="1:3" ht="15" x14ac:dyDescent="0.25">
      <c r="A3611" s="117">
        <v>43131</v>
      </c>
      <c r="B3611" s="118">
        <v>-0.27900000000000003</v>
      </c>
      <c r="C3611" s="118">
        <v>-0.32800000000000001</v>
      </c>
    </row>
    <row r="3612" spans="1:3" ht="15" x14ac:dyDescent="0.25">
      <c r="A3612" s="117">
        <v>43132</v>
      </c>
      <c r="B3612" s="118">
        <v>-0.27800000000000002</v>
      </c>
      <c r="C3612" s="118">
        <v>-0.32800000000000001</v>
      </c>
    </row>
    <row r="3613" spans="1:3" ht="15" x14ac:dyDescent="0.25">
      <c r="A3613" s="117">
        <v>43133</v>
      </c>
      <c r="B3613" s="118">
        <v>-0.27800000000000002</v>
      </c>
      <c r="C3613" s="118">
        <v>-0.32900000000000001</v>
      </c>
    </row>
    <row r="3614" spans="1:3" ht="15" x14ac:dyDescent="0.25">
      <c r="A3614" s="117">
        <v>43136</v>
      </c>
      <c r="B3614" s="118">
        <v>-0.27800000000000002</v>
      </c>
      <c r="C3614" s="118">
        <v>-0.32900000000000001</v>
      </c>
    </row>
    <row r="3615" spans="1:3" ht="15" x14ac:dyDescent="0.25">
      <c r="A3615" s="117">
        <v>43137</v>
      </c>
      <c r="B3615" s="118">
        <v>-0.27900000000000003</v>
      </c>
      <c r="C3615" s="118">
        <v>-0.32900000000000001</v>
      </c>
    </row>
    <row r="3616" spans="1:3" ht="15" x14ac:dyDescent="0.25">
      <c r="A3616" s="117">
        <v>43138</v>
      </c>
      <c r="B3616" s="118">
        <v>-0.27800000000000002</v>
      </c>
      <c r="C3616" s="118">
        <v>-0.32900000000000001</v>
      </c>
    </row>
    <row r="3617" spans="1:3" ht="15" x14ac:dyDescent="0.25">
      <c r="A3617" s="117">
        <v>43139</v>
      </c>
      <c r="B3617" s="118">
        <v>-0.27800000000000002</v>
      </c>
      <c r="C3617" s="118">
        <v>-0.32900000000000001</v>
      </c>
    </row>
    <row r="3618" spans="1:3" ht="15" x14ac:dyDescent="0.25">
      <c r="A3618" s="117">
        <v>43140</v>
      </c>
      <c r="B3618" s="118">
        <v>-0.27800000000000002</v>
      </c>
      <c r="C3618" s="118">
        <v>-0.32900000000000001</v>
      </c>
    </row>
    <row r="3619" spans="1:3" ht="15" x14ac:dyDescent="0.25">
      <c r="A3619" s="117">
        <v>43143</v>
      </c>
      <c r="B3619" s="118">
        <v>-0.27800000000000002</v>
      </c>
      <c r="C3619" s="118">
        <v>-0.32900000000000001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Podaci</vt:lpstr>
      <vt:lpstr>Plan</vt:lpstr>
      <vt:lpstr>HNB tečaj</vt:lpstr>
      <vt:lpstr>6M NRS1</vt:lpstr>
      <vt:lpstr>Euribor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Kalkulator - anuiteti</dc:title>
  <dc:creator>pero@dalekaobala.com</dc:creator>
  <cp:lastModifiedBy>pero@dalekaobala.com</cp:lastModifiedBy>
  <cp:lastPrinted>2015-10-14T23:26:12Z</cp:lastPrinted>
  <dcterms:created xsi:type="dcterms:W3CDTF">2015-10-10T12:44:50Z</dcterms:created>
  <dcterms:modified xsi:type="dcterms:W3CDTF">2018-02-19T01:48:16Z</dcterms:modified>
</cp:coreProperties>
</file>